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Users\mcalderonhe\Desktop\TAREAS RAPIDAS\IGI\"/>
    </mc:Choice>
  </mc:AlternateContent>
  <bookViews>
    <workbookView xWindow="0" yWindow="0" windowWidth="15960" windowHeight="6735"/>
  </bookViews>
  <sheets>
    <sheet name="DGTS" sheetId="1" r:id="rId1"/>
  </sheets>
  <calcPr calcId="152511" concurrentCalc="0"/>
</workbook>
</file>

<file path=xl/calcChain.xml><?xml version="1.0" encoding="utf-8"?>
<calcChain xmlns="http://schemas.openxmlformats.org/spreadsheetml/2006/main">
  <c r="O26" i="1" l="1"/>
  <c r="D26" i="1"/>
  <c r="P23" i="1"/>
  <c r="L26" i="1"/>
  <c r="J26" i="1"/>
  <c r="H26" i="1"/>
  <c r="F26" i="1"/>
  <c r="N25" i="1"/>
  <c r="N24" i="1"/>
  <c r="P26" i="1"/>
  <c r="N23" i="1"/>
  <c r="P7" i="1"/>
  <c r="N7" i="1"/>
  <c r="F12" i="1"/>
  <c r="L12" i="1"/>
  <c r="J12" i="1"/>
  <c r="H12" i="1"/>
  <c r="D12" i="1"/>
  <c r="N11" i="1"/>
  <c r="N10" i="1"/>
  <c r="N9" i="1"/>
  <c r="N8" i="1"/>
  <c r="P12" i="1"/>
  <c r="N26" i="1"/>
  <c r="R23" i="1"/>
  <c r="M23" i="1"/>
  <c r="N12" i="1"/>
  <c r="R7" i="1"/>
  <c r="Q7" i="1"/>
  <c r="Q12" i="1"/>
  <c r="M8" i="1"/>
  <c r="I10" i="1"/>
  <c r="G7" i="1"/>
  <c r="M7" i="1"/>
  <c r="I9" i="1"/>
  <c r="E11" i="1"/>
  <c r="I8" i="1"/>
  <c r="I7" i="1"/>
  <c r="K9" i="1"/>
  <c r="K8" i="1"/>
  <c r="K7" i="1"/>
  <c r="K11" i="1"/>
  <c r="E10" i="1"/>
  <c r="K10" i="1"/>
  <c r="E9" i="1"/>
  <c r="G11" i="1"/>
  <c r="M11" i="1"/>
  <c r="E7" i="1"/>
  <c r="M10" i="1"/>
  <c r="M9" i="1"/>
  <c r="I11" i="1"/>
  <c r="G8" i="1"/>
  <c r="E8" i="1"/>
  <c r="G10" i="1"/>
  <c r="G9" i="1"/>
  <c r="I25" i="1"/>
  <c r="G24" i="1"/>
  <c r="M24" i="1"/>
  <c r="K23" i="1"/>
  <c r="G25" i="1"/>
  <c r="M25" i="1"/>
  <c r="K24" i="1"/>
  <c r="I23" i="1"/>
  <c r="K25" i="1"/>
  <c r="I24" i="1"/>
  <c r="G23" i="1"/>
  <c r="Q23" i="1"/>
  <c r="Q26" i="1"/>
  <c r="E23" i="1"/>
  <c r="E24" i="1"/>
  <c r="E25" i="1"/>
  <c r="O9" i="1"/>
  <c r="O11" i="1"/>
  <c r="O8" i="1"/>
  <c r="O10" i="1"/>
  <c r="M12" i="1"/>
  <c r="K12" i="1"/>
  <c r="G12" i="1"/>
  <c r="O7" i="1"/>
  <c r="E26" i="1"/>
  <c r="I26" i="1"/>
  <c r="E12" i="1"/>
  <c r="I12" i="1"/>
  <c r="M26" i="1"/>
  <c r="K26" i="1"/>
  <c r="O24" i="1"/>
  <c r="O25" i="1"/>
  <c r="G26" i="1"/>
  <c r="O23" i="1"/>
  <c r="O12" i="1"/>
  <c r="R12" i="1"/>
  <c r="R26" i="1"/>
</calcChain>
</file>

<file path=xl/sharedStrings.xml><?xml version="1.0" encoding="utf-8"?>
<sst xmlns="http://schemas.openxmlformats.org/spreadsheetml/2006/main" count="55" uniqueCount="31">
  <si>
    <t>FUNCIONARIOS NO EVALUADOS</t>
  </si>
  <si>
    <t>Excelente
Absoluto</t>
  </si>
  <si>
    <t>%</t>
  </si>
  <si>
    <t>Muy 
Bueno
Absoluto</t>
  </si>
  <si>
    <t>Bueno
Absoluto</t>
  </si>
  <si>
    <t>Regular 
Absoluto</t>
  </si>
  <si>
    <t>Deficiente
Absoluto</t>
  </si>
  <si>
    <t>Total 
Institucional</t>
  </si>
  <si>
    <t>DATOS CUALITATIVOS Y CUANTITATIVOS DE LA EVALUACIÓN</t>
  </si>
  <si>
    <t>ESTRATOS</t>
  </si>
  <si>
    <t>Gerencial</t>
  </si>
  <si>
    <t>Profesional</t>
  </si>
  <si>
    <t>Técnico</t>
  </si>
  <si>
    <t>Calificado</t>
  </si>
  <si>
    <t>Operativo</t>
  </si>
  <si>
    <t>Total</t>
  </si>
  <si>
    <t>No Evaluados
Absoluto</t>
  </si>
  <si>
    <t>Total por Evaluación Cuatit.</t>
  </si>
  <si>
    <t>DOCENTE</t>
  </si>
  <si>
    <t>TÉCNICO-DOCENTE</t>
  </si>
  <si>
    <t>ADM-DOCENTE</t>
  </si>
  <si>
    <t>FUNCIONARIOS EVALUADOS (cantidad de formularios de evaluación del desempeño recibidos)</t>
  </si>
  <si>
    <t>EVALUACIÓN DEL DESEMPEÑO</t>
  </si>
  <si>
    <t>16 394*</t>
  </si>
  <si>
    <t>En el cuadro anterior se muestran los datos globales como resultado del proceso de evaluación del Desempeño del Ministerio de Educación Pública del periodo 2016, para funcionarios del Título Primero del Estatuto de Servicio Civil, con un total de 16 394 funcionarios evaluados y divididos de la siguiente manera: 10 334 corresponden al Estrato Operativo, 3 934 al Estrato Calificado, 236 al Estrato Técnico, 1 887 al Estrato Profesional y 3 al estrato Gerencial.</t>
  </si>
  <si>
    <t>Insuficiente
Absoluto</t>
  </si>
  <si>
    <t>Inaceptable
Absoluto</t>
  </si>
  <si>
    <t>En el cuadro anterior se muestran los datos globales como resultado del proceso de evaluación del Desempeño del Ministerio de Educación Pública del periodo 2015, para funcionarios del Título Segundo del Estatuto de Servicio Civil, con un total de 63 429 funcionarios evaluados y divididos de la siguiente manera: 56 048 corresponden al estrato Propiamente Docente, 2 634 al estrato Técnico-Docente y 4 747 al estrato Administrativo-Docente.</t>
  </si>
  <si>
    <t>63 429*</t>
  </si>
  <si>
    <t>MINISTERIO DE EDUCACIÓN PUBLICA - RESULTADO DE EVALUACION DEL DESEMPEÑO 2016 (TITULO I)</t>
  </si>
  <si>
    <t>MINISTERIO DE EDUCACIÓN PUBLICA - RESULTADO DE EVALUACION DEL DESEMPEÑO 2016 (TITULO II)</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</si>
</sst>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7" x14ac:knownFonts="1">
    <font>
      <sz val="11"/>
      <color theme="1"/>
      <name val="Calibri"/>
      <family val="2"/>
      <scheme val="minor"/>
    </font>
    <font>
      <b/>
      <sz val="12"/>
      <name val="Arial"/>
      <family val="2"/>
    </font>
    <font>
      <b/>
      <sz val="10"/>
      <name val="Arial"/>
      <family val="2"/>
    </font>
    <font>
      <b/>
      <sz val="9"/>
      <name val="Arial"/>
      <family val="2"/>
    </font>
    <font>
      <sz val="10"/>
      <name val="Arial"/>
      <family val="2"/>
    </font>
    <font>
      <b/>
      <sz val="12"/>
      <color theme="1"/>
      <name val="Calibri"/>
      <family val="2"/>
      <scheme val="minor"/>
    </font>
    <font>
      <b/>
      <sz val="14"/>
      <color theme="1"/>
      <name val="Calibri"/>
      <family val="2"/>
      <scheme val="minor"/>
    </font>
  </fonts>
  <fills count="5">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theme="8" tint="0.79998168889431442"/>
        <bgColor indexed="64"/>
      </patternFill>
    </fill>
  </fills>
  <borders count="31">
    <border>
      <left/>
      <right/>
      <top/>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ck">
        <color indexed="64"/>
      </right>
      <top/>
      <bottom/>
      <diagonal/>
    </border>
    <border>
      <left style="thin">
        <color indexed="64"/>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style="medium">
        <color indexed="64"/>
      </right>
      <top style="medium">
        <color indexed="64"/>
      </top>
      <bottom/>
      <diagonal/>
    </border>
    <border>
      <left style="medium">
        <color indexed="64"/>
      </left>
      <right/>
      <top/>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ck">
        <color indexed="64"/>
      </right>
      <top style="thin">
        <color indexed="64"/>
      </top>
      <bottom/>
      <diagonal/>
    </border>
    <border>
      <left style="thick">
        <color indexed="64"/>
      </left>
      <right style="thin">
        <color indexed="64"/>
      </right>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bottom style="medium">
        <color indexed="64"/>
      </bottom>
      <diagonal/>
    </border>
  </borders>
  <cellStyleXfs count="1">
    <xf numFmtId="0" fontId="0" fillId="0" borderId="0"/>
  </cellStyleXfs>
  <cellXfs count="51">
    <xf numFmtId="0" fontId="0" fillId="0" borderId="0" xfId="0"/>
    <xf numFmtId="0" fontId="3" fillId="3" borderId="11" xfId="0" applyFont="1" applyFill="1" applyBorder="1" applyAlignment="1" applyProtection="1">
      <alignment horizontal="center" vertical="center" wrapText="1"/>
    </xf>
    <xf numFmtId="0" fontId="3" fillId="3" borderId="14" xfId="0" applyFont="1" applyFill="1" applyBorder="1" applyAlignment="1" applyProtection="1">
      <alignment horizontal="center" vertical="center" wrapText="1"/>
    </xf>
    <xf numFmtId="0" fontId="3" fillId="3" borderId="7" xfId="0" applyFont="1" applyFill="1" applyBorder="1" applyAlignment="1" applyProtection="1">
      <alignment horizontal="center" vertical="center" wrapText="1"/>
    </xf>
    <xf numFmtId="0" fontId="3" fillId="3" borderId="13" xfId="0" applyFont="1" applyFill="1" applyBorder="1" applyAlignment="1" applyProtection="1">
      <alignment horizontal="center" vertical="center" wrapText="1"/>
    </xf>
    <xf numFmtId="0" fontId="3" fillId="3" borderId="9" xfId="0" applyFont="1" applyFill="1" applyBorder="1" applyAlignment="1" applyProtection="1">
      <alignment horizontal="center" vertical="center" wrapText="1"/>
    </xf>
    <xf numFmtId="0" fontId="4" fillId="0" borderId="18" xfId="0" applyFont="1" applyBorder="1" applyAlignment="1" applyProtection="1">
      <alignment vertical="center"/>
      <protection locked="0"/>
    </xf>
    <xf numFmtId="0" fontId="4" fillId="0" borderId="12" xfId="0" applyFont="1" applyBorder="1" applyAlignment="1" applyProtection="1">
      <alignment horizontal="center" vertical="center"/>
      <protection locked="0"/>
    </xf>
    <xf numFmtId="10" fontId="4" fillId="0" borderId="12" xfId="0" applyNumberFormat="1" applyFont="1" applyBorder="1" applyAlignment="1" applyProtection="1">
      <alignment vertical="center"/>
    </xf>
    <xf numFmtId="1" fontId="4" fillId="0" borderId="22" xfId="0" applyNumberFormat="1" applyFont="1" applyBorder="1" applyAlignment="1" applyProtection="1">
      <alignment horizontal="center" vertical="center"/>
    </xf>
    <xf numFmtId="10" fontId="4" fillId="0" borderId="22" xfId="0" applyNumberFormat="1" applyFont="1" applyBorder="1" applyAlignment="1" applyProtection="1">
      <alignment vertical="center"/>
    </xf>
    <xf numFmtId="0" fontId="0" fillId="0" borderId="0" xfId="0" applyAlignment="1">
      <alignment vertical="center"/>
    </xf>
    <xf numFmtId="0" fontId="4" fillId="0" borderId="19" xfId="0" applyFont="1" applyBorder="1" applyAlignment="1" applyProtection="1">
      <alignment vertical="center"/>
      <protection locked="0"/>
    </xf>
    <xf numFmtId="0" fontId="4" fillId="0" borderId="20" xfId="0" applyFont="1" applyBorder="1" applyAlignment="1" applyProtection="1">
      <alignment vertical="center"/>
      <protection locked="0"/>
    </xf>
    <xf numFmtId="0" fontId="2" fillId="3" borderId="24" xfId="0" applyFont="1" applyFill="1" applyBorder="1" applyProtection="1">
      <protection locked="0"/>
    </xf>
    <xf numFmtId="0" fontId="2" fillId="3" borderId="25" xfId="0" applyFont="1" applyFill="1" applyBorder="1" applyAlignment="1" applyProtection="1">
      <alignment horizontal="center"/>
      <protection locked="0"/>
    </xf>
    <xf numFmtId="10" fontId="2" fillId="3" borderId="25" xfId="0" applyNumberFormat="1" applyFont="1" applyFill="1" applyBorder="1" applyAlignment="1" applyProtection="1">
      <alignment horizontal="center"/>
    </xf>
    <xf numFmtId="1" fontId="2" fillId="3" borderId="25" xfId="0" applyNumberFormat="1" applyFont="1" applyFill="1" applyBorder="1" applyAlignment="1" applyProtection="1">
      <alignment horizontal="center"/>
    </xf>
    <xf numFmtId="10" fontId="2" fillId="3" borderId="26" xfId="0" applyNumberFormat="1" applyFont="1" applyFill="1" applyBorder="1" applyAlignment="1" applyProtection="1">
      <alignment horizontal="center"/>
    </xf>
    <xf numFmtId="164" fontId="4" fillId="0" borderId="12" xfId="0" applyNumberFormat="1" applyFont="1" applyBorder="1" applyAlignment="1" applyProtection="1">
      <alignment vertical="center"/>
    </xf>
    <xf numFmtId="164" fontId="2" fillId="3" borderId="25" xfId="0" applyNumberFormat="1" applyFont="1" applyFill="1" applyBorder="1" applyAlignment="1" applyProtection="1">
      <alignment horizontal="center"/>
    </xf>
    <xf numFmtId="0" fontId="6" fillId="0" borderId="0" xfId="0" applyFont="1"/>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7" xfId="0" applyFont="1" applyBorder="1" applyAlignment="1">
      <alignment horizontal="center" vertical="center"/>
    </xf>
    <xf numFmtId="0" fontId="1" fillId="2" borderId="4" xfId="0" applyFont="1" applyFill="1" applyBorder="1" applyAlignment="1" applyProtection="1">
      <alignment horizontal="center" vertical="center"/>
    </xf>
    <xf numFmtId="0" fontId="1" fillId="2" borderId="5" xfId="0" applyFont="1" applyFill="1" applyBorder="1" applyAlignment="1" applyProtection="1">
      <alignment horizontal="center" vertical="center"/>
    </xf>
    <xf numFmtId="1" fontId="4" fillId="4" borderId="22" xfId="0" applyNumberFormat="1" applyFont="1" applyFill="1" applyBorder="1" applyAlignment="1">
      <alignment horizontal="center" vertical="center"/>
    </xf>
    <xf numFmtId="1" fontId="4" fillId="4" borderId="14" xfId="0" applyNumberFormat="1" applyFont="1" applyFill="1" applyBorder="1" applyAlignment="1">
      <alignment horizontal="center" vertical="center"/>
    </xf>
    <xf numFmtId="1" fontId="4" fillId="4" borderId="1" xfId="0" applyNumberFormat="1" applyFont="1" applyFill="1" applyBorder="1" applyAlignment="1">
      <alignment horizontal="center" vertical="center"/>
    </xf>
    <xf numFmtId="10" fontId="4" fillId="4" borderId="22" xfId="0" applyNumberFormat="1" applyFont="1" applyFill="1" applyBorder="1" applyAlignment="1" applyProtection="1">
      <alignment horizontal="center" vertical="center"/>
    </xf>
    <xf numFmtId="10" fontId="4" fillId="4" borderId="14" xfId="0" applyNumberFormat="1" applyFont="1" applyFill="1" applyBorder="1" applyAlignment="1" applyProtection="1">
      <alignment horizontal="center" vertical="center"/>
    </xf>
    <xf numFmtId="10" fontId="4" fillId="4" borderId="1" xfId="0" applyNumberFormat="1" applyFont="1" applyFill="1" applyBorder="1" applyAlignment="1" applyProtection="1">
      <alignment horizontal="center" vertical="center"/>
    </xf>
    <xf numFmtId="1" fontId="4" fillId="0" borderId="23" xfId="0" applyNumberFormat="1" applyFont="1" applyBorder="1" applyAlignment="1" applyProtection="1">
      <alignment horizontal="center" vertical="center"/>
    </xf>
    <xf numFmtId="1" fontId="4" fillId="0" borderId="10" xfId="0" applyNumberFormat="1" applyFont="1" applyBorder="1" applyAlignment="1" applyProtection="1">
      <alignment horizontal="center" vertical="center"/>
    </xf>
    <xf numFmtId="1" fontId="4" fillId="0" borderId="2" xfId="0" applyNumberFormat="1" applyFont="1" applyBorder="1" applyAlignment="1" applyProtection="1">
      <alignment horizontal="center" vertical="center"/>
    </xf>
    <xf numFmtId="0" fontId="0" fillId="4" borderId="15" xfId="0" applyFill="1" applyBorder="1" applyAlignment="1">
      <alignment horizontal="center" vertical="center"/>
    </xf>
    <xf numFmtId="0" fontId="0" fillId="4" borderId="11" xfId="0" applyFill="1" applyBorder="1" applyAlignment="1">
      <alignment horizontal="center" vertical="center"/>
    </xf>
    <xf numFmtId="0" fontId="0" fillId="4" borderId="30" xfId="0" applyFill="1" applyBorder="1" applyAlignment="1">
      <alignment horizontal="center" vertical="center"/>
    </xf>
    <xf numFmtId="0" fontId="5" fillId="4" borderId="21" xfId="0" applyFont="1" applyFill="1" applyBorder="1" applyAlignment="1">
      <alignment horizontal="center" vertical="center"/>
    </xf>
    <xf numFmtId="0" fontId="5" fillId="4" borderId="12" xfId="0" applyFont="1" applyFill="1" applyBorder="1" applyAlignment="1">
      <alignment horizontal="center" vertical="center"/>
    </xf>
    <xf numFmtId="0" fontId="5" fillId="4" borderId="17" xfId="0" applyFont="1" applyFill="1" applyBorder="1" applyAlignment="1">
      <alignment horizontal="center" vertical="center"/>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5" xfId="0" applyBorder="1" applyAlignment="1">
      <alignment horizontal="left" vertical="top" wrapText="1"/>
    </xf>
    <xf numFmtId="0" fontId="0" fillId="0" borderId="16" xfId="0" applyBorder="1" applyAlignment="1">
      <alignment horizontal="left" vertical="top" wrapText="1"/>
    </xf>
    <xf numFmtId="0" fontId="0" fillId="0" borderId="0" xfId="0" applyBorder="1" applyAlignment="1">
      <alignment horizontal="left" vertical="top" wrapText="1"/>
    </xf>
    <xf numFmtId="0" fontId="0" fillId="0" borderId="27" xfId="0" applyBorder="1" applyAlignment="1">
      <alignment horizontal="left" vertical="top" wrapText="1"/>
    </xf>
    <xf numFmtId="0" fontId="0" fillId="0" borderId="6" xfId="0" applyBorder="1" applyAlignment="1">
      <alignment horizontal="left" vertical="top" wrapText="1"/>
    </xf>
    <xf numFmtId="0" fontId="0" fillId="0" borderId="28" xfId="0" applyBorder="1" applyAlignment="1">
      <alignment horizontal="left" vertical="top" wrapText="1"/>
    </xf>
    <xf numFmtId="0" fontId="0" fillId="0" borderId="29" xfId="0"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3"/>
  <sheetViews>
    <sheetView tabSelected="1" topLeftCell="A7" zoomScale="80" zoomScaleNormal="80" workbookViewId="0">
      <selection activeCell="K33" sqref="K33"/>
    </sheetView>
  </sheetViews>
  <sheetFormatPr baseColWidth="10" defaultRowHeight="15" x14ac:dyDescent="0.25"/>
  <cols>
    <col min="1" max="1" width="26" customWidth="1"/>
    <col min="2" max="2" width="21.140625" customWidth="1"/>
    <col min="3" max="3" width="14.28515625" customWidth="1"/>
    <col min="10" max="10" width="13.85546875" customWidth="1"/>
    <col min="12" max="12" width="16.42578125" customWidth="1"/>
  </cols>
  <sheetData>
    <row r="1" spans="1:18" ht="18.75" x14ac:dyDescent="0.3">
      <c r="A1" s="21" t="s">
        <v>22</v>
      </c>
    </row>
    <row r="3" spans="1:18" ht="15.75" thickBot="1" x14ac:dyDescent="0.3"/>
    <row r="4" spans="1:18" ht="16.5" thickBot="1" x14ac:dyDescent="0.3">
      <c r="A4" s="25" t="s">
        <v>29</v>
      </c>
      <c r="B4" s="25"/>
      <c r="C4" s="25"/>
      <c r="D4" s="25"/>
      <c r="E4" s="25"/>
      <c r="F4" s="25"/>
      <c r="G4" s="25"/>
      <c r="H4" s="25"/>
      <c r="I4" s="25"/>
      <c r="J4" s="25"/>
      <c r="K4" s="25"/>
      <c r="L4" s="25"/>
      <c r="M4" s="25"/>
      <c r="N4" s="25"/>
      <c r="O4" s="25"/>
      <c r="P4" s="25"/>
      <c r="Q4" s="25"/>
      <c r="R4" s="26"/>
    </row>
    <row r="5" spans="1:18" ht="15.75" customHeight="1" thickBot="1" x14ac:dyDescent="0.3">
      <c r="A5" s="22"/>
      <c r="B5" s="23"/>
      <c r="C5" s="24" t="s">
        <v>8</v>
      </c>
      <c r="D5" s="22"/>
      <c r="E5" s="22"/>
      <c r="F5" s="22"/>
      <c r="G5" s="22"/>
      <c r="H5" s="22"/>
      <c r="I5" s="22"/>
      <c r="J5" s="22"/>
      <c r="K5" s="22"/>
      <c r="L5" s="22"/>
      <c r="M5" s="22"/>
      <c r="N5" s="22"/>
      <c r="O5" s="22"/>
      <c r="P5" s="22"/>
      <c r="Q5" s="22"/>
      <c r="R5" s="23"/>
    </row>
    <row r="6" spans="1:18" ht="76.5" customHeight="1" thickBot="1" x14ac:dyDescent="0.3">
      <c r="A6" s="2" t="s">
        <v>21</v>
      </c>
      <c r="B6" s="1" t="s">
        <v>0</v>
      </c>
      <c r="C6" s="3" t="s">
        <v>9</v>
      </c>
      <c r="D6" s="4" t="s">
        <v>1</v>
      </c>
      <c r="E6" s="4" t="s">
        <v>2</v>
      </c>
      <c r="F6" s="4" t="s">
        <v>3</v>
      </c>
      <c r="G6" s="4" t="s">
        <v>2</v>
      </c>
      <c r="H6" s="4" t="s">
        <v>4</v>
      </c>
      <c r="I6" s="4" t="s">
        <v>2</v>
      </c>
      <c r="J6" s="4" t="s">
        <v>5</v>
      </c>
      <c r="K6" s="4" t="s">
        <v>2</v>
      </c>
      <c r="L6" s="4" t="s">
        <v>6</v>
      </c>
      <c r="M6" s="4" t="s">
        <v>2</v>
      </c>
      <c r="N6" s="4" t="s">
        <v>17</v>
      </c>
      <c r="O6" s="4" t="s">
        <v>2</v>
      </c>
      <c r="P6" s="4" t="s">
        <v>16</v>
      </c>
      <c r="Q6" s="4" t="s">
        <v>2</v>
      </c>
      <c r="R6" s="5" t="s">
        <v>7</v>
      </c>
    </row>
    <row r="7" spans="1:18" s="11" customFormat="1" ht="15" customHeight="1" x14ac:dyDescent="0.25">
      <c r="A7" s="39" t="s">
        <v>23</v>
      </c>
      <c r="B7" s="36"/>
      <c r="C7" s="6" t="s">
        <v>10</v>
      </c>
      <c r="D7" s="7">
        <v>2</v>
      </c>
      <c r="E7" s="8">
        <f>+D7/$R$7*1</f>
        <v>1.219958521410272E-4</v>
      </c>
      <c r="F7" s="7">
        <v>1</v>
      </c>
      <c r="G7" s="8">
        <f>+F7/$R$7*1</f>
        <v>6.0997926070513601E-5</v>
      </c>
      <c r="H7" s="7">
        <v>0</v>
      </c>
      <c r="I7" s="8">
        <f>+H7/$R$7*1</f>
        <v>0</v>
      </c>
      <c r="J7" s="7">
        <v>0</v>
      </c>
      <c r="K7" s="8">
        <f>+J7/$R$7*1</f>
        <v>0</v>
      </c>
      <c r="L7" s="7">
        <v>0</v>
      </c>
      <c r="M7" s="8">
        <f>+L7/$R$7*1</f>
        <v>0</v>
      </c>
      <c r="N7" s="9">
        <f>SUM(D7,F7,H7,J7,L7)</f>
        <v>3</v>
      </c>
      <c r="O7" s="10">
        <f>SUM(E7,G7,I7,K7,M7)</f>
        <v>1.8299377821154081E-4</v>
      </c>
      <c r="P7" s="27">
        <f>B7</f>
        <v>0</v>
      </c>
      <c r="Q7" s="30">
        <f>+P7/R7*1</f>
        <v>0</v>
      </c>
      <c r="R7" s="33">
        <f>+N12+P7</f>
        <v>16394</v>
      </c>
    </row>
    <row r="8" spans="1:18" s="11" customFormat="1" ht="15" customHeight="1" x14ac:dyDescent="0.25">
      <c r="A8" s="40"/>
      <c r="B8" s="37"/>
      <c r="C8" s="12" t="s">
        <v>11</v>
      </c>
      <c r="D8" s="7">
        <v>1779</v>
      </c>
      <c r="E8" s="8">
        <f>+D8/$R$7*1</f>
        <v>0.1085153104794437</v>
      </c>
      <c r="F8" s="7">
        <v>81</v>
      </c>
      <c r="G8" s="8">
        <f>+F8/$R$7*1</f>
        <v>4.9408320117116022E-3</v>
      </c>
      <c r="H8" s="7">
        <v>27</v>
      </c>
      <c r="I8" s="8">
        <f>+H8/$R$7*1</f>
        <v>1.6469440039038673E-3</v>
      </c>
      <c r="J8" s="7">
        <v>0</v>
      </c>
      <c r="K8" s="8">
        <f>+J8/$R$7*1</f>
        <v>0</v>
      </c>
      <c r="L8" s="7">
        <v>0</v>
      </c>
      <c r="M8" s="8">
        <f>+L8/$R$7*1</f>
        <v>0</v>
      </c>
      <c r="N8" s="9">
        <f t="shared" ref="N8:N11" si="0">SUM(D8,F8,H8,J8,L8)</f>
        <v>1887</v>
      </c>
      <c r="O8" s="10">
        <f>SUM(E8,G8,I8,K8,M8)</f>
        <v>0.11510308649505915</v>
      </c>
      <c r="P8" s="28"/>
      <c r="Q8" s="31"/>
      <c r="R8" s="34"/>
    </row>
    <row r="9" spans="1:18" s="11" customFormat="1" ht="15" customHeight="1" x14ac:dyDescent="0.25">
      <c r="A9" s="40"/>
      <c r="B9" s="37"/>
      <c r="C9" s="12" t="s">
        <v>12</v>
      </c>
      <c r="D9" s="7">
        <v>205</v>
      </c>
      <c r="E9" s="8">
        <f>+D9/$R$7*1</f>
        <v>1.2504574844455288E-2</v>
      </c>
      <c r="F9" s="7">
        <v>23</v>
      </c>
      <c r="G9" s="8">
        <f>+F9/$R$7*1</f>
        <v>1.4029522996218129E-3</v>
      </c>
      <c r="H9" s="7">
        <v>8</v>
      </c>
      <c r="I9" s="8">
        <f>+H9/$R$7*1</f>
        <v>4.8798340856410881E-4</v>
      </c>
      <c r="J9" s="7">
        <v>0</v>
      </c>
      <c r="K9" s="8">
        <f>+J9/$R$7*1</f>
        <v>0</v>
      </c>
      <c r="L9" s="7">
        <v>0</v>
      </c>
      <c r="M9" s="8">
        <f>+L9/$R$7*1</f>
        <v>0</v>
      </c>
      <c r="N9" s="9">
        <f t="shared" si="0"/>
        <v>236</v>
      </c>
      <c r="O9" s="10">
        <f t="shared" ref="O9:O11" si="1">SUM(E9,G9,I9,K9,M9)</f>
        <v>1.4395510552641209E-2</v>
      </c>
      <c r="P9" s="28"/>
      <c r="Q9" s="31"/>
      <c r="R9" s="34"/>
    </row>
    <row r="10" spans="1:18" s="11" customFormat="1" ht="15" customHeight="1" x14ac:dyDescent="0.25">
      <c r="A10" s="40"/>
      <c r="B10" s="37"/>
      <c r="C10" s="12" t="s">
        <v>13</v>
      </c>
      <c r="D10" s="7">
        <v>3685</v>
      </c>
      <c r="E10" s="8">
        <f>+D10/$R$7*1</f>
        <v>0.22477735756984263</v>
      </c>
      <c r="F10" s="7">
        <v>150</v>
      </c>
      <c r="G10" s="8">
        <f>+F10/$R$7*1</f>
        <v>9.1496889105770404E-3</v>
      </c>
      <c r="H10" s="7">
        <v>95</v>
      </c>
      <c r="I10" s="8">
        <f>+H10/$R$7*1</f>
        <v>5.7948029766987921E-3</v>
      </c>
      <c r="J10" s="7">
        <v>3</v>
      </c>
      <c r="K10" s="8">
        <f>+J10/$R$7*1</f>
        <v>1.8299377821154081E-4</v>
      </c>
      <c r="L10" s="7">
        <v>1</v>
      </c>
      <c r="M10" s="8">
        <f>+L10/$R$7*1</f>
        <v>6.0997926070513601E-5</v>
      </c>
      <c r="N10" s="9">
        <f t="shared" si="0"/>
        <v>3934</v>
      </c>
      <c r="O10" s="10">
        <f t="shared" si="1"/>
        <v>0.23996584116140052</v>
      </c>
      <c r="P10" s="28"/>
      <c r="Q10" s="31"/>
      <c r="R10" s="34"/>
    </row>
    <row r="11" spans="1:18" s="11" customFormat="1" ht="15.75" customHeight="1" thickBot="1" x14ac:dyDescent="0.3">
      <c r="A11" s="41"/>
      <c r="B11" s="38"/>
      <c r="C11" s="13" t="s">
        <v>14</v>
      </c>
      <c r="D11" s="7">
        <v>9526</v>
      </c>
      <c r="E11" s="8">
        <f>+D11/$R$7*1</f>
        <v>0.58106624374771254</v>
      </c>
      <c r="F11" s="7">
        <v>579</v>
      </c>
      <c r="G11" s="8">
        <f>+F11/$R$7*1</f>
        <v>3.5317799194827373E-2</v>
      </c>
      <c r="H11" s="7">
        <v>212</v>
      </c>
      <c r="I11" s="8">
        <f>+H11/$R$7*1</f>
        <v>1.2931560326948885E-2</v>
      </c>
      <c r="J11" s="7">
        <v>12</v>
      </c>
      <c r="K11" s="8">
        <f>+J11/$R$7*1</f>
        <v>7.3197511284616324E-4</v>
      </c>
      <c r="L11" s="7">
        <v>5</v>
      </c>
      <c r="M11" s="8">
        <f>+L11/$R$7*1</f>
        <v>3.0498963035256802E-4</v>
      </c>
      <c r="N11" s="9">
        <f t="shared" si="0"/>
        <v>10334</v>
      </c>
      <c r="O11" s="10">
        <f t="shared" si="1"/>
        <v>0.63035256801268746</v>
      </c>
      <c r="P11" s="29"/>
      <c r="Q11" s="32"/>
      <c r="R11" s="35"/>
    </row>
    <row r="12" spans="1:18" ht="15.75" thickBot="1" x14ac:dyDescent="0.3">
      <c r="C12" s="14" t="s">
        <v>15</v>
      </c>
      <c r="D12" s="15">
        <f>SUM(D7:D11)</f>
        <v>15197</v>
      </c>
      <c r="E12" s="16">
        <f>SUM(E7:E11)</f>
        <v>0.92698548249359525</v>
      </c>
      <c r="F12" s="15">
        <f>SUM(F7:F11)</f>
        <v>834</v>
      </c>
      <c r="G12" s="16">
        <f>SUM(G7:G11)</f>
        <v>5.0872270342808341E-2</v>
      </c>
      <c r="H12" s="15">
        <f t="shared" ref="H12:N12" si="2">SUM(H7:H11)</f>
        <v>342</v>
      </c>
      <c r="I12" s="16">
        <f>SUM(I7:I11)</f>
        <v>2.0861290716115651E-2</v>
      </c>
      <c r="J12" s="15">
        <f t="shared" si="2"/>
        <v>15</v>
      </c>
      <c r="K12" s="16">
        <f>SUM(K7:K11)</f>
        <v>9.1496889105770402E-4</v>
      </c>
      <c r="L12" s="15">
        <f t="shared" si="2"/>
        <v>6</v>
      </c>
      <c r="M12" s="16">
        <f>SUM(M7:M11)</f>
        <v>3.6598755642308162E-4</v>
      </c>
      <c r="N12" s="17">
        <f t="shared" si="2"/>
        <v>16394</v>
      </c>
      <c r="O12" s="16">
        <f>+O7+O8+O9+O10+O11</f>
        <v>0.99999999999999989</v>
      </c>
      <c r="P12" s="17">
        <f>+P7</f>
        <v>0</v>
      </c>
      <c r="Q12" s="16">
        <f>+Q7</f>
        <v>0</v>
      </c>
      <c r="R12" s="18">
        <f>+E12+G12+I12+K12+M12+Q7</f>
        <v>1</v>
      </c>
    </row>
    <row r="13" spans="1:18" ht="16.5" thickTop="1" thickBot="1" x14ac:dyDescent="0.3"/>
    <row r="14" spans="1:18" x14ac:dyDescent="0.25">
      <c r="B14" s="42" t="s">
        <v>24</v>
      </c>
      <c r="C14" s="43"/>
      <c r="D14" s="43"/>
      <c r="E14" s="43"/>
      <c r="F14" s="43"/>
      <c r="G14" s="43"/>
      <c r="H14" s="43"/>
      <c r="I14" s="44"/>
    </row>
    <row r="15" spans="1:18" x14ac:dyDescent="0.25">
      <c r="B15" s="45"/>
      <c r="C15" s="46"/>
      <c r="D15" s="46"/>
      <c r="E15" s="46"/>
      <c r="F15" s="46"/>
      <c r="G15" s="46"/>
      <c r="H15" s="46"/>
      <c r="I15" s="47"/>
    </row>
    <row r="16" spans="1:18" x14ac:dyDescent="0.25">
      <c r="B16" s="45"/>
      <c r="C16" s="46"/>
      <c r="D16" s="46"/>
      <c r="E16" s="46"/>
      <c r="F16" s="46"/>
      <c r="G16" s="46"/>
      <c r="H16" s="46"/>
      <c r="I16" s="47"/>
    </row>
    <row r="17" spans="1:18" ht="33" customHeight="1" thickBot="1" x14ac:dyDescent="0.3">
      <c r="B17" s="48"/>
      <c r="C17" s="49"/>
      <c r="D17" s="49"/>
      <c r="E17" s="49"/>
      <c r="F17" s="49"/>
      <c r="G17" s="49"/>
      <c r="H17" s="49"/>
      <c r="I17" s="50"/>
    </row>
    <row r="19" spans="1:18" ht="15.75" thickBot="1" x14ac:dyDescent="0.3"/>
    <row r="20" spans="1:18" ht="16.5" thickBot="1" x14ac:dyDescent="0.3">
      <c r="A20" s="25" t="s">
        <v>30</v>
      </c>
      <c r="B20" s="25"/>
      <c r="C20" s="25"/>
      <c r="D20" s="25"/>
      <c r="E20" s="25"/>
      <c r="F20" s="25"/>
      <c r="G20" s="25"/>
      <c r="H20" s="25"/>
      <c r="I20" s="25"/>
      <c r="J20" s="25"/>
      <c r="K20" s="25"/>
      <c r="L20" s="25"/>
      <c r="M20" s="25"/>
      <c r="N20" s="25"/>
      <c r="O20" s="25"/>
      <c r="P20" s="25"/>
      <c r="Q20" s="25"/>
      <c r="R20" s="26"/>
    </row>
    <row r="21" spans="1:18" ht="15.75" customHeight="1" thickBot="1" x14ac:dyDescent="0.3">
      <c r="A21" s="22"/>
      <c r="B21" s="23"/>
      <c r="C21" s="24" t="s">
        <v>8</v>
      </c>
      <c r="D21" s="22"/>
      <c r="E21" s="22"/>
      <c r="F21" s="22"/>
      <c r="G21" s="22"/>
      <c r="H21" s="22"/>
      <c r="I21" s="22"/>
      <c r="J21" s="22"/>
      <c r="K21" s="22"/>
      <c r="L21" s="22"/>
      <c r="M21" s="22"/>
      <c r="N21" s="22"/>
      <c r="O21" s="22"/>
      <c r="P21" s="22"/>
      <c r="Q21" s="22"/>
      <c r="R21" s="23"/>
    </row>
    <row r="22" spans="1:18" ht="48.75" thickBot="1" x14ac:dyDescent="0.3">
      <c r="A22" s="2" t="s">
        <v>21</v>
      </c>
      <c r="B22" s="1" t="s">
        <v>0</v>
      </c>
      <c r="C22" s="3" t="s">
        <v>9</v>
      </c>
      <c r="D22" s="4" t="s">
        <v>1</v>
      </c>
      <c r="E22" s="4" t="s">
        <v>2</v>
      </c>
      <c r="F22" s="4" t="s">
        <v>3</v>
      </c>
      <c r="G22" s="4" t="s">
        <v>2</v>
      </c>
      <c r="H22" s="4" t="s">
        <v>4</v>
      </c>
      <c r="I22" s="4" t="s">
        <v>2</v>
      </c>
      <c r="J22" s="4" t="s">
        <v>25</v>
      </c>
      <c r="K22" s="4" t="s">
        <v>2</v>
      </c>
      <c r="L22" s="4" t="s">
        <v>26</v>
      </c>
      <c r="M22" s="4" t="s">
        <v>2</v>
      </c>
      <c r="N22" s="4" t="s">
        <v>17</v>
      </c>
      <c r="O22" s="4" t="s">
        <v>2</v>
      </c>
      <c r="P22" s="4" t="s">
        <v>16</v>
      </c>
      <c r="Q22" s="4" t="s">
        <v>2</v>
      </c>
      <c r="R22" s="5" t="s">
        <v>7</v>
      </c>
    </row>
    <row r="23" spans="1:18" ht="15" customHeight="1" x14ac:dyDescent="0.25">
      <c r="A23" s="39" t="s">
        <v>28</v>
      </c>
      <c r="B23" s="36"/>
      <c r="C23" s="6" t="s">
        <v>18</v>
      </c>
      <c r="D23" s="7">
        <v>53598</v>
      </c>
      <c r="E23" s="8">
        <f>+D23/$R$23*1</f>
        <v>0.84500780400132436</v>
      </c>
      <c r="F23" s="7">
        <v>1221</v>
      </c>
      <c r="G23" s="8">
        <f>+F23/$R$23*1</f>
        <v>1.9249869933311261E-2</v>
      </c>
      <c r="H23" s="7">
        <v>1211</v>
      </c>
      <c r="I23" s="8">
        <f>+H23/$R$23*1</f>
        <v>1.9092213340900849E-2</v>
      </c>
      <c r="J23" s="7">
        <v>15</v>
      </c>
      <c r="K23" s="8">
        <f>+J23/$R$23*1</f>
        <v>2.3648488861561747E-4</v>
      </c>
      <c r="L23" s="7">
        <v>3</v>
      </c>
      <c r="M23" s="19">
        <f>+L23/$R$23*1</f>
        <v>4.7296977723123494E-5</v>
      </c>
      <c r="N23" s="9">
        <f>SUM(D23,F23,H23,J23,L23)</f>
        <v>56048</v>
      </c>
      <c r="O23" s="10">
        <f>SUM(E23,G23,I23,K23,M23)</f>
        <v>0.88363366914187513</v>
      </c>
      <c r="P23" s="27">
        <f>B23</f>
        <v>0</v>
      </c>
      <c r="Q23" s="30">
        <f>+P23/R23*1</f>
        <v>0</v>
      </c>
      <c r="R23" s="33">
        <f>+N26+P23</f>
        <v>63429</v>
      </c>
    </row>
    <row r="24" spans="1:18" ht="15" customHeight="1" x14ac:dyDescent="0.25">
      <c r="A24" s="40"/>
      <c r="B24" s="37"/>
      <c r="C24" s="12" t="s">
        <v>19</v>
      </c>
      <c r="D24" s="7">
        <v>2546</v>
      </c>
      <c r="E24" s="8">
        <f>+D24/$R$23*1</f>
        <v>4.0139368427690801E-2</v>
      </c>
      <c r="F24" s="7">
        <v>33</v>
      </c>
      <c r="G24" s="8">
        <f>+F24/$R$23*1</f>
        <v>5.2026675495435838E-4</v>
      </c>
      <c r="H24" s="7">
        <v>54</v>
      </c>
      <c r="I24" s="8">
        <f>+H24/$R$23*1</f>
        <v>8.513455990162229E-4</v>
      </c>
      <c r="J24" s="7">
        <v>1</v>
      </c>
      <c r="K24" s="19">
        <f>+J24/$R$23*1</f>
        <v>1.5765659241041164E-5</v>
      </c>
      <c r="L24" s="7">
        <v>0</v>
      </c>
      <c r="M24" s="8">
        <f>+L24/$R$23*1</f>
        <v>0</v>
      </c>
      <c r="N24" s="9">
        <f t="shared" ref="N24:N25" si="3">SUM(D24,F24,H24,J24,L24)</f>
        <v>2634</v>
      </c>
      <c r="O24" s="10">
        <f t="shared" ref="O24" si="4">SUM(E24,G24,I24,K24,M24)</f>
        <v>4.1526746440902429E-2</v>
      </c>
      <c r="P24" s="28"/>
      <c r="Q24" s="31"/>
      <c r="R24" s="34"/>
    </row>
    <row r="25" spans="1:18" ht="15" customHeight="1" x14ac:dyDescent="0.25">
      <c r="A25" s="40"/>
      <c r="B25" s="37"/>
      <c r="C25" s="12" t="s">
        <v>20</v>
      </c>
      <c r="D25" s="7">
        <v>4606</v>
      </c>
      <c r="E25" s="8">
        <f>+D25/$R$23*1</f>
        <v>7.2616626464235598E-2</v>
      </c>
      <c r="F25" s="7">
        <v>95</v>
      </c>
      <c r="G25" s="8">
        <f>+F25/$R$23*1</f>
        <v>1.4977376278989107E-3</v>
      </c>
      <c r="H25" s="7">
        <v>43</v>
      </c>
      <c r="I25" s="8">
        <f>+H25/$R$23*1</f>
        <v>6.7792334736477007E-4</v>
      </c>
      <c r="J25" s="7">
        <v>2</v>
      </c>
      <c r="K25" s="8">
        <f>+J25/$R$23*1</f>
        <v>3.1531318482082327E-5</v>
      </c>
      <c r="L25" s="7">
        <v>1</v>
      </c>
      <c r="M25" s="8">
        <f>+L25/$R$23*1</f>
        <v>1.5765659241041164E-5</v>
      </c>
      <c r="N25" s="9">
        <f t="shared" si="3"/>
        <v>4747</v>
      </c>
      <c r="O25" s="10">
        <f>SUM(E25,G25,I25,K25,M25)</f>
        <v>7.483958441722241E-2</v>
      </c>
      <c r="P25" s="28"/>
      <c r="Q25" s="31"/>
      <c r="R25" s="34"/>
    </row>
    <row r="26" spans="1:18" ht="15.75" thickBot="1" x14ac:dyDescent="0.3">
      <c r="C26" s="14" t="s">
        <v>15</v>
      </c>
      <c r="D26" s="15">
        <f>SUM(D23:D25)</f>
        <v>60750</v>
      </c>
      <c r="E26" s="16">
        <f>SUM(E23:E25)</f>
        <v>0.95776379889325081</v>
      </c>
      <c r="F26" s="15">
        <f>SUM(F23:F25)</f>
        <v>1349</v>
      </c>
      <c r="G26" s="16">
        <f>SUM(G23:G25)</f>
        <v>2.1267874316164531E-2</v>
      </c>
      <c r="H26" s="15">
        <f>SUM(H23:H25)</f>
        <v>1308</v>
      </c>
      <c r="I26" s="16">
        <f>SUM(I23:I25)</f>
        <v>2.0621482287281841E-2</v>
      </c>
      <c r="J26" s="15">
        <f>SUM(J23:J25)</f>
        <v>18</v>
      </c>
      <c r="K26" s="20">
        <f>SUM(K23:K25)</f>
        <v>2.8378186633874097E-4</v>
      </c>
      <c r="L26" s="15">
        <f>SUM(L23:L25)</f>
        <v>4</v>
      </c>
      <c r="M26" s="20">
        <f>SUM(M23:M25)</f>
        <v>6.3062636964164655E-5</v>
      </c>
      <c r="N26" s="17">
        <f>SUM(N23:N25)</f>
        <v>63429</v>
      </c>
      <c r="O26" s="16">
        <f>SUM(O23:O25)</f>
        <v>0.99999999999999989</v>
      </c>
      <c r="P26" s="17">
        <f>+P23</f>
        <v>0</v>
      </c>
      <c r="Q26" s="16">
        <f>+Q23</f>
        <v>0</v>
      </c>
      <c r="R26" s="18">
        <f>+E26+G26+I26+K26+M26+Q23</f>
        <v>1</v>
      </c>
    </row>
    <row r="27" spans="1:18" ht="15.75" thickTop="1" x14ac:dyDescent="0.25"/>
    <row r="28" spans="1:18" ht="15.75" thickBot="1" x14ac:dyDescent="0.3"/>
    <row r="29" spans="1:18" x14ac:dyDescent="0.25">
      <c r="B29" s="42" t="s">
        <v>27</v>
      </c>
      <c r="C29" s="43"/>
      <c r="D29" s="43"/>
      <c r="E29" s="43"/>
      <c r="F29" s="43"/>
      <c r="G29" s="43"/>
      <c r="H29" s="44"/>
    </row>
    <row r="30" spans="1:18" x14ac:dyDescent="0.25">
      <c r="B30" s="45"/>
      <c r="C30" s="46"/>
      <c r="D30" s="46"/>
      <c r="E30" s="46"/>
      <c r="F30" s="46"/>
      <c r="G30" s="46"/>
      <c r="H30" s="47"/>
    </row>
    <row r="31" spans="1:18" x14ac:dyDescent="0.25">
      <c r="B31" s="45"/>
      <c r="C31" s="46"/>
      <c r="D31" s="46"/>
      <c r="E31" s="46"/>
      <c r="F31" s="46"/>
      <c r="G31" s="46"/>
      <c r="H31" s="47"/>
    </row>
    <row r="32" spans="1:18" x14ac:dyDescent="0.25">
      <c r="B32" s="45"/>
      <c r="C32" s="46"/>
      <c r="D32" s="46"/>
      <c r="E32" s="46"/>
      <c r="F32" s="46"/>
      <c r="G32" s="46"/>
      <c r="H32" s="47"/>
    </row>
    <row r="33" spans="2:8" ht="37.5" customHeight="1" thickBot="1" x14ac:dyDescent="0.3">
      <c r="B33" s="48"/>
      <c r="C33" s="49"/>
      <c r="D33" s="49"/>
      <c r="E33" s="49"/>
      <c r="F33" s="49"/>
      <c r="G33" s="49"/>
      <c r="H33" s="50"/>
    </row>
  </sheetData>
  <mergeCells count="18">
    <mergeCell ref="B29:H33"/>
    <mergeCell ref="B14:I17"/>
    <mergeCell ref="R23:R25"/>
    <mergeCell ref="A23:A25"/>
    <mergeCell ref="B23:B25"/>
    <mergeCell ref="P23:P25"/>
    <mergeCell ref="Q23:Q25"/>
    <mergeCell ref="A20:R20"/>
    <mergeCell ref="A21:B21"/>
    <mergeCell ref="C21:R21"/>
    <mergeCell ref="A5:B5"/>
    <mergeCell ref="C5:R5"/>
    <mergeCell ref="A4:R4"/>
    <mergeCell ref="P7:P11"/>
    <mergeCell ref="Q7:Q11"/>
    <mergeCell ref="R7:R11"/>
    <mergeCell ref="B7:B11"/>
    <mergeCell ref="A7:A1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DGTS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ycampos</dc:creator>
  <cp:lastModifiedBy>Maikel Orlando Calderon Herrera</cp:lastModifiedBy>
  <dcterms:created xsi:type="dcterms:W3CDTF">2016-05-20T19:44:23Z</dcterms:created>
  <dcterms:modified xsi:type="dcterms:W3CDTF">2017-06-30T17:50:04Z</dcterms:modified>
</cp:coreProperties>
</file>