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codeName="ThisWorkbook" defaultThemeVersion="124226"/>
  <xr:revisionPtr revIDLastSave="6" documentId="11_F31269AC0ACCDDB19415A799FB1150BE50765D16" xr6:coauthVersionLast="47" xr6:coauthVersionMax="47" xr10:uidLastSave="{BA127E51-7E24-4125-ABB5-F2778CE54D05}"/>
  <bookViews>
    <workbookView xWindow="-120" yWindow="-120" windowWidth="29040" windowHeight="15720" activeTab="2" xr2:uid="{00000000-000D-0000-FFFF-FFFF00000000}"/>
  </bookViews>
  <sheets>
    <sheet name="Información general" sheetId="1" r:id="rId1"/>
    <sheet name="Evaluación " sheetId="10" r:id="rId2"/>
    <sheet name="Observaciones" sheetId="9" r:id="rId3"/>
    <sheet name="Especialidades" sheetId="2" state="hidden" r:id="rId4"/>
    <sheet name="inst. educ." sheetId="7" state="hidden" r:id="rId5"/>
    <sheet name="Criterios de Evaluación" sheetId="11" state="hidden" r:id="rId6"/>
  </sheets>
  <definedNames>
    <definedName name="_xlnm._FilterDatabase" localSheetId="4" hidden="1">'inst. educ.'!$B$5:$C$223</definedName>
    <definedName name="Agropecuaria" localSheetId="1">'Evaluación '!#REF!</definedName>
    <definedName name="Agropecuaria">Especialidades!$F$2:$F$8</definedName>
    <definedName name="_xlnm.Print_Area" localSheetId="1">'Evaluación '!$A$1:$E$73</definedName>
    <definedName name="_xlnm.Print_Area" localSheetId="0">'Información general'!$A$1:$K$55</definedName>
    <definedName name="Comercial_y_Servicios" localSheetId="1">'Evaluación '!#REF!</definedName>
    <definedName name="Comercial_y_Servicios">Especialidades!$D$2:$D$26</definedName>
    <definedName name="Industrial" localSheetId="1">'Evaluación '!#REF!</definedName>
    <definedName name="Industrial">Especialidades!$E$2:$E$26</definedName>
    <definedName name="MODALIDAD" localSheetId="1">'Evaluación '!#REF!</definedName>
    <definedName name="MODALIDAD">Especialidades!$D$1:$F$1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1" l="1"/>
  <c r="F26" i="1"/>
  <c r="D39" i="10"/>
  <c r="D41" i="10" s="1"/>
  <c r="C39" i="10"/>
  <c r="E39" i="10"/>
  <c r="E40" i="10" s="1"/>
  <c r="C40" i="10" l="1"/>
  <c r="C41" i="10"/>
  <c r="D40" i="10" s="1"/>
  <c r="C42" i="10" l="1"/>
  <c r="E67" i="10" l="1"/>
  <c r="D67" i="10"/>
  <c r="C67" i="10"/>
  <c r="B38" i="10" l="1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E68" i="10"/>
  <c r="D68" i="10"/>
  <c r="C68" i="10"/>
  <c r="E7" i="7"/>
  <c r="E8" i="7"/>
  <c r="F8" i="7" s="1"/>
  <c r="E9" i="7"/>
  <c r="F9" i="7" s="1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47" i="7"/>
  <c r="F47" i="7"/>
  <c r="E48" i="7"/>
  <c r="F48" i="7"/>
  <c r="E49" i="7"/>
  <c r="F49" i="7"/>
  <c r="E50" i="7"/>
  <c r="F50" i="7"/>
  <c r="E51" i="7"/>
  <c r="F51" i="7"/>
  <c r="E52" i="7"/>
  <c r="F52" i="7"/>
  <c r="E53" i="7"/>
  <c r="F53" i="7"/>
  <c r="E54" i="7"/>
  <c r="F54" i="7"/>
  <c r="E55" i="7"/>
  <c r="F55" i="7"/>
  <c r="E56" i="7"/>
  <c r="F56" i="7"/>
  <c r="E57" i="7"/>
  <c r="F57" i="7"/>
  <c r="E58" i="7"/>
  <c r="F58" i="7"/>
  <c r="E59" i="7"/>
  <c r="F59" i="7"/>
  <c r="E60" i="7"/>
  <c r="F60" i="7"/>
  <c r="E61" i="7"/>
  <c r="F61" i="7"/>
  <c r="E62" i="7"/>
  <c r="F62" i="7"/>
  <c r="E63" i="7"/>
  <c r="F63" i="7"/>
  <c r="E64" i="7"/>
  <c r="F64" i="7"/>
  <c r="E65" i="7"/>
  <c r="F65" i="7"/>
  <c r="E66" i="7"/>
  <c r="F66" i="7"/>
  <c r="E67" i="7"/>
  <c r="F67" i="7"/>
  <c r="E68" i="7"/>
  <c r="F68" i="7"/>
  <c r="E69" i="7"/>
  <c r="F69" i="7"/>
  <c r="E70" i="7"/>
  <c r="F70" i="7"/>
  <c r="E71" i="7"/>
  <c r="F71" i="7"/>
  <c r="E72" i="7"/>
  <c r="F72" i="7"/>
  <c r="E73" i="7"/>
  <c r="F73" i="7"/>
  <c r="E74" i="7"/>
  <c r="F74" i="7"/>
  <c r="E75" i="7"/>
  <c r="F75" i="7"/>
  <c r="E76" i="7"/>
  <c r="F76" i="7"/>
  <c r="E77" i="7"/>
  <c r="F77" i="7"/>
  <c r="E78" i="7"/>
  <c r="F78" i="7"/>
  <c r="E79" i="7"/>
  <c r="F79" i="7"/>
  <c r="E80" i="7"/>
  <c r="F80" i="7"/>
  <c r="E81" i="7"/>
  <c r="F81" i="7"/>
  <c r="E82" i="7"/>
  <c r="F82" i="7"/>
  <c r="E83" i="7"/>
  <c r="F83" i="7"/>
  <c r="E84" i="7"/>
  <c r="F84" i="7"/>
  <c r="E85" i="7"/>
  <c r="F85" i="7"/>
  <c r="E86" i="7"/>
  <c r="F86" i="7"/>
  <c r="E87" i="7"/>
  <c r="F87" i="7"/>
  <c r="E88" i="7"/>
  <c r="F88" i="7"/>
  <c r="E89" i="7"/>
  <c r="F89" i="7"/>
  <c r="E90" i="7"/>
  <c r="F90" i="7"/>
  <c r="E91" i="7"/>
  <c r="F91" i="7"/>
  <c r="E92" i="7"/>
  <c r="F92" i="7"/>
  <c r="E93" i="7"/>
  <c r="F93" i="7"/>
  <c r="E94" i="7"/>
  <c r="F94" i="7"/>
  <c r="E95" i="7"/>
  <c r="F95" i="7"/>
  <c r="E96" i="7"/>
  <c r="F96" i="7"/>
  <c r="E97" i="7"/>
  <c r="F97" i="7"/>
  <c r="E98" i="7"/>
  <c r="F98" i="7"/>
  <c r="E99" i="7"/>
  <c r="F99" i="7"/>
  <c r="E100" i="7"/>
  <c r="F100" i="7"/>
  <c r="E101" i="7"/>
  <c r="F101" i="7"/>
  <c r="E102" i="7"/>
  <c r="F102" i="7"/>
  <c r="E103" i="7"/>
  <c r="F103" i="7"/>
  <c r="E104" i="7"/>
  <c r="F104" i="7"/>
  <c r="E105" i="7"/>
  <c r="F105" i="7"/>
  <c r="E106" i="7"/>
  <c r="F106" i="7"/>
  <c r="E107" i="7"/>
  <c r="F107" i="7"/>
  <c r="E108" i="7"/>
  <c r="F108" i="7"/>
  <c r="E109" i="7"/>
  <c r="F109" i="7"/>
  <c r="E110" i="7"/>
  <c r="F110" i="7"/>
  <c r="E111" i="7"/>
  <c r="F111" i="7"/>
  <c r="E112" i="7"/>
  <c r="F112" i="7"/>
  <c r="E113" i="7"/>
  <c r="F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F120" i="7"/>
  <c r="E121" i="7"/>
  <c r="F121" i="7"/>
  <c r="E122" i="7"/>
  <c r="F122" i="7"/>
  <c r="E123" i="7"/>
  <c r="F123" i="7"/>
  <c r="E124" i="7"/>
  <c r="F124" i="7"/>
  <c r="E125" i="7"/>
  <c r="F125" i="7"/>
  <c r="E126" i="7"/>
  <c r="F126" i="7"/>
  <c r="E127" i="7"/>
  <c r="F127" i="7"/>
  <c r="E128" i="7"/>
  <c r="F128" i="7"/>
  <c r="E129" i="7"/>
  <c r="F129" i="7"/>
  <c r="E130" i="7"/>
  <c r="F130" i="7"/>
  <c r="E131" i="7"/>
  <c r="F131" i="7"/>
  <c r="E132" i="7"/>
  <c r="F132" i="7"/>
  <c r="E133" i="7"/>
  <c r="F133" i="7"/>
  <c r="E134" i="7"/>
  <c r="F134" i="7"/>
  <c r="E135" i="7"/>
  <c r="F135" i="7"/>
  <c r="E136" i="7"/>
  <c r="F136" i="7"/>
  <c r="E137" i="7"/>
  <c r="F137" i="7"/>
  <c r="E138" i="7"/>
  <c r="F138" i="7"/>
  <c r="E139" i="7"/>
  <c r="F139" i="7"/>
  <c r="E140" i="7"/>
  <c r="F140" i="7"/>
  <c r="E6" i="7"/>
  <c r="E141" i="7" s="1"/>
  <c r="F6" i="7"/>
  <c r="F7" i="7"/>
  <c r="C69" i="10" l="1"/>
  <c r="C7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2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bilingüe?</t>
        </r>
      </text>
    </comment>
  </commentList>
</comments>
</file>

<file path=xl/sharedStrings.xml><?xml version="1.0" encoding="utf-8"?>
<sst xmlns="http://schemas.openxmlformats.org/spreadsheetml/2006/main" count="1624" uniqueCount="1292">
  <si>
    <t>Colegio Técnico Profesional</t>
  </si>
  <si>
    <t>Industrial</t>
  </si>
  <si>
    <t>Agropecuaria</t>
  </si>
  <si>
    <t>Modalidad:</t>
  </si>
  <si>
    <t>Especialidad:</t>
  </si>
  <si>
    <t>Accounting</t>
  </si>
  <si>
    <t>Administración, Logística y Distribución</t>
  </si>
  <si>
    <t>Agroecología</t>
  </si>
  <si>
    <t>Administración y Operación Aduanera</t>
  </si>
  <si>
    <t>Automotriz</t>
  </si>
  <si>
    <t>Banca y Finanzas</t>
  </si>
  <si>
    <t>Autorremodelado</t>
  </si>
  <si>
    <t>Agroindustria Alimentaria con Tecnología Agrícola</t>
  </si>
  <si>
    <t>Bilingual Secretary</t>
  </si>
  <si>
    <t>Construcción Civil</t>
  </si>
  <si>
    <t>Agrojardinería</t>
  </si>
  <si>
    <t>Computer Networking</t>
  </si>
  <si>
    <t>Dibujo Arquitectónico</t>
  </si>
  <si>
    <t>Agropecuario en Producción Agrícola</t>
  </si>
  <si>
    <t xml:space="preserve">Computer Science in Software Development </t>
  </si>
  <si>
    <t>Dibujo Técnico</t>
  </si>
  <si>
    <t>Agropecuario en Producción Pecuaria</t>
  </si>
  <si>
    <t>Contabilidad</t>
  </si>
  <si>
    <t>Diseño y Confección de la Moda</t>
  </si>
  <si>
    <t xml:space="preserve">Riego y Drenaje </t>
  </si>
  <si>
    <t>Contabilidad y Auditoría</t>
  </si>
  <si>
    <t>Diseño Gráfico</t>
  </si>
  <si>
    <t>Contabilidad y Costos</t>
  </si>
  <si>
    <t>Diseño Publicitario</t>
  </si>
  <si>
    <t>Contabilidad y Finanzas</t>
  </si>
  <si>
    <t xml:space="preserve">Diseño y Construcción de Muebles y Estructuras  </t>
  </si>
  <si>
    <t>Ejecutivo para Centros de Servicios</t>
  </si>
  <si>
    <t>Electromecánica</t>
  </si>
  <si>
    <t>Informática Empresarial</t>
  </si>
  <si>
    <t>Electrónica en Mantenimiento de Equipo de Cómputo</t>
  </si>
  <si>
    <t>Executive Service Center</t>
  </si>
  <si>
    <t>Electrónica en Telecomunicaciones</t>
  </si>
  <si>
    <t>Informática en Desarrollo de Software</t>
  </si>
  <si>
    <t>Electrónica Industrial</t>
  </si>
  <si>
    <t>Informática en Redes de Computadora</t>
  </si>
  <si>
    <t>Electrotecnia</t>
  </si>
  <si>
    <t>Informática en Soporte</t>
  </si>
  <si>
    <t>Impresión Offset</t>
  </si>
  <si>
    <t>Information Technology Support</t>
  </si>
  <si>
    <t>Salud Ocupacional</t>
  </si>
  <si>
    <t>Mantenimiento de Aeronaves</t>
  </si>
  <si>
    <t>Secretariado Bilingüe</t>
  </si>
  <si>
    <t>Mantenimiento Industrial</t>
  </si>
  <si>
    <t>Secretariado Ejecutivo</t>
  </si>
  <si>
    <t>Mecánica de Precisión</t>
  </si>
  <si>
    <t>Turismo Costero</t>
  </si>
  <si>
    <t>Mecánica General</t>
  </si>
  <si>
    <t>Turismo Ecológico</t>
  </si>
  <si>
    <t>Mecánica Naval</t>
  </si>
  <si>
    <t>Turismo en Alimentos y Bebidas</t>
  </si>
  <si>
    <t>Productividad y Calidad</t>
  </si>
  <si>
    <t>Turismo en Hotelería y Eventos Especiales</t>
  </si>
  <si>
    <t>Refrigeración y Aire Acondicionado</t>
  </si>
  <si>
    <t>Turismo Rural</t>
  </si>
  <si>
    <t>Teléfono:</t>
  </si>
  <si>
    <t>Nombre</t>
  </si>
  <si>
    <t>Dirección</t>
  </si>
  <si>
    <t>Provincia</t>
  </si>
  <si>
    <t>Cantón</t>
  </si>
  <si>
    <t>Distrito</t>
  </si>
  <si>
    <t>Período de evaluación:</t>
  </si>
  <si>
    <t>x</t>
  </si>
  <si>
    <t>Comercial_y_Servicios</t>
  </si>
  <si>
    <t>EVALUACIÓN Nº</t>
  </si>
  <si>
    <t>CURSO LECTIVO 2015</t>
  </si>
  <si>
    <t>Colegio nocturno</t>
  </si>
  <si>
    <t>Bolívar</t>
  </si>
  <si>
    <t>Carrizal</t>
  </si>
  <si>
    <t>Jesús Ocaña Rojas</t>
  </si>
  <si>
    <t>Ricardo Castro Beer</t>
  </si>
  <si>
    <t>Sabanilla</t>
  </si>
  <si>
    <t>San Rafael de Alajuela</t>
  </si>
  <si>
    <t>San Rafael de Poás</t>
  </si>
  <si>
    <t>Santa Eulalia</t>
  </si>
  <si>
    <t>Calle Zamora</t>
  </si>
  <si>
    <t>Piedades Sur</t>
  </si>
  <si>
    <t>COVAO Nocturno</t>
  </si>
  <si>
    <t>Fernando Volio Jiménez</t>
  </si>
  <si>
    <t>Oreamuno</t>
  </si>
  <si>
    <t>Orosi</t>
  </si>
  <si>
    <t>José Figueres Ferrer</t>
  </si>
  <si>
    <t>Puerto Jiménez</t>
  </si>
  <si>
    <t>Sabalito</t>
  </si>
  <si>
    <t>General Viejo</t>
  </si>
  <si>
    <t>Copal</t>
  </si>
  <si>
    <t>La Mansión</t>
  </si>
  <si>
    <t>Valle La Estrella</t>
  </si>
  <si>
    <t>Talamanca</t>
  </si>
  <si>
    <t>Agroportica</t>
  </si>
  <si>
    <t>Guácimo</t>
  </si>
  <si>
    <t>La Gloria</t>
  </si>
  <si>
    <t>Mora</t>
  </si>
  <si>
    <t>Palmichal de Acosta</t>
  </si>
  <si>
    <t>Turrubares</t>
  </si>
  <si>
    <t>Belén</t>
  </si>
  <si>
    <t>Del Este</t>
  </si>
  <si>
    <t>Flores</t>
  </si>
  <si>
    <t>Mercedes Norte</t>
  </si>
  <si>
    <t>San Isidro de Heredia</t>
  </si>
  <si>
    <t>Matapalo</t>
  </si>
  <si>
    <t>Esparza</t>
  </si>
  <si>
    <t>Santa Elena de Monteverde</t>
  </si>
  <si>
    <t>Alajuelita</t>
  </si>
  <si>
    <t>Don Bosco</t>
  </si>
  <si>
    <t>Máximo Quesada</t>
  </si>
  <si>
    <t>La Tigra</t>
  </si>
  <si>
    <t>Santa Rosa de Pocosol</t>
  </si>
  <si>
    <t>Venecia</t>
  </si>
  <si>
    <t>Atenas Sección Nocturna</t>
  </si>
  <si>
    <t>INVU Las Cañas Sección Nocturna</t>
  </si>
  <si>
    <t>San Mateo Sección Nocturna</t>
  </si>
  <si>
    <t>Calle Zamora Sección Nocturna</t>
  </si>
  <si>
    <t>Rosario de Naranjo Sección Nocturna</t>
  </si>
  <si>
    <t>Santo Cristo de Esquipulas  Sección Nocturna</t>
  </si>
  <si>
    <t>Zarcero  Sección Nocturna</t>
  </si>
  <si>
    <t>Dulce Nombre Sección Nocturna</t>
  </si>
  <si>
    <t>Mario Quirós Sasso  Sección Nocturna</t>
  </si>
  <si>
    <t>Pacayas  Sección Nocturna</t>
  </si>
  <si>
    <t>Santa Lucía  Sección Nocturna</t>
  </si>
  <si>
    <t>La Suiza  Sección Nocturna</t>
  </si>
  <si>
    <t>José Daniel Flores Zavaleta Sección Nocturna</t>
  </si>
  <si>
    <t>San Pablo de León Cortés  Sección Nocturna</t>
  </si>
  <si>
    <t>Braulio Odio  Sección Nocturna</t>
  </si>
  <si>
    <t>José Figueres Ferrer Sección Nocturna</t>
  </si>
  <si>
    <t>San Juan Sur  Sección Nocturna</t>
  </si>
  <si>
    <t>Osa  Sección Nocturna</t>
  </si>
  <si>
    <t>Carlos Manuel Vicente  Sección Nocturna</t>
  </si>
  <si>
    <t>Corredores  Sección Nocturna</t>
  </si>
  <si>
    <t>Guaycara  Sección Nocturna</t>
  </si>
  <si>
    <t>Puerto Jiménez Sección Nocturna</t>
  </si>
  <si>
    <t>Umberto Melloni Sección Nocturna</t>
  </si>
  <si>
    <t>Buenos Aires  Sección Nocturna</t>
  </si>
  <si>
    <t>Pejibaye  Sección Nocturna</t>
  </si>
  <si>
    <t>Platanares  Sección Nocturna</t>
  </si>
  <si>
    <t>San Isidro Sección Nocturna</t>
  </si>
  <si>
    <t>Liberia  Sección Nocturna</t>
  </si>
  <si>
    <t>Carrillo Sección Nocturna</t>
  </si>
  <si>
    <t>Cartagena  Sección Nocturna</t>
  </si>
  <si>
    <t>Santa Bárbara  Sección Nocturna</t>
  </si>
  <si>
    <t>Santa Cruz  Sección Nocturna</t>
  </si>
  <si>
    <t>Sardinal  Sección Nocturna</t>
  </si>
  <si>
    <t>27 de Abril  Sección Nocturna</t>
  </si>
  <si>
    <t>Corralillo  Sección Nocturna</t>
  </si>
  <si>
    <t>Hojancha  Sección Nocturna</t>
  </si>
  <si>
    <t>Nandayure Sección Nocturna</t>
  </si>
  <si>
    <t>Nicoya  Sección Nocturna</t>
  </si>
  <si>
    <t>Cañas  Sección Nocturna</t>
  </si>
  <si>
    <t>Las Juntas de Abangares Sección Nocturna</t>
  </si>
  <si>
    <t>Tronadora  Sección Nocturna</t>
  </si>
  <si>
    <t>Upala  Sección Nocturna</t>
  </si>
  <si>
    <t>Bataán  Sección Nocturna</t>
  </si>
  <si>
    <t>Limón  Sección Nocturna</t>
  </si>
  <si>
    <t>Liverpool   Sección Nocturna</t>
  </si>
  <si>
    <t>Siquirres  Sección Nocturna</t>
  </si>
  <si>
    <t>Las Palmitas  Sección Nocturna</t>
  </si>
  <si>
    <t>Pococí  Sección Nocturna</t>
  </si>
  <si>
    <t>Puriscal  Sección Nocturna</t>
  </si>
  <si>
    <t>Escazú   Sección Nocturna</t>
  </si>
  <si>
    <t>Pavas   Sección Nocturna</t>
  </si>
  <si>
    <t>Santa Ana Sección Nocturna</t>
  </si>
  <si>
    <t>Abelardo Bonilla Baldares Sección Nocturna</t>
  </si>
  <si>
    <t>Calle Blancos  Sección Nocturna</t>
  </si>
  <si>
    <t>Purral  Sección Nocturna</t>
  </si>
  <si>
    <t>Vázquez de Coronado Sección Nocturna</t>
  </si>
  <si>
    <t>Heredia   Sección Nocturna</t>
  </si>
  <si>
    <t>San Pedro de Barva  Sección Nocturna</t>
  </si>
  <si>
    <t>Santo Domingo de Heredia   Sección Nocturna</t>
  </si>
  <si>
    <t>Jacó Sección Nocturna</t>
  </si>
  <si>
    <t>Parrita  Sección Nocturna</t>
  </si>
  <si>
    <t>Quepos  Sección Nocturna</t>
  </si>
  <si>
    <t>Cóbano Sección Nocturna</t>
  </si>
  <si>
    <t>Jicaral  Sección Nocturna</t>
  </si>
  <si>
    <t>Paquera  Sección Nocturna</t>
  </si>
  <si>
    <t>Puntarenas  Sección Nocturna</t>
  </si>
  <si>
    <t>Granadilla Sección Nocturna</t>
  </si>
  <si>
    <t>San Sebastián  Sección Nocturna</t>
  </si>
  <si>
    <t>Uladislao Gámez Solano Sección Nocturna</t>
  </si>
  <si>
    <t>Acosta  Sección Nocturna</t>
  </si>
  <si>
    <t>Aserrí  Sección Nocturna</t>
  </si>
  <si>
    <t>Dos Cercas  Sección Nocturna</t>
  </si>
  <si>
    <t>José Albertazzi  Sección Nocturna</t>
  </si>
  <si>
    <t>Monseñor Sanabria  Sección Nocturna</t>
  </si>
  <si>
    <t>La Fortuna de San Carlos  Sección Nocturna</t>
  </si>
  <si>
    <t>Los Chiles Sección Nocturna</t>
  </si>
  <si>
    <t>Nataniel Arias Murillo  Sección Nocturna</t>
  </si>
  <si>
    <t>Pital  Sección Nocturna</t>
  </si>
  <si>
    <t>Platanar Sección Nocturna</t>
  </si>
  <si>
    <t>San Carlos  Sección Nocturna</t>
  </si>
  <si>
    <t>Santa Rosa de Pocosol Sección Nocturna</t>
  </si>
  <si>
    <t>Guatuso  Sección Nocturna</t>
  </si>
  <si>
    <t>Puerto Viejo  Sección Nocturna</t>
  </si>
  <si>
    <t>n°</t>
  </si>
  <si>
    <t>Ubicación</t>
  </si>
  <si>
    <t>Mes</t>
  </si>
  <si>
    <t>Año</t>
  </si>
  <si>
    <t>INICIO</t>
  </si>
  <si>
    <t>FINAL</t>
  </si>
  <si>
    <t>Dirección:</t>
  </si>
  <si>
    <t>Firma</t>
  </si>
  <si>
    <t>SELLO</t>
  </si>
  <si>
    <t>Ejecuta programas que contribuyan a la disminución del impacto ambiental en fincas agropecuarias.</t>
  </si>
  <si>
    <t>Aplica  prácticas de conservación de cuencas hidrográficas , de acuerdo con las condiciones agroclimaticas de la zona.</t>
  </si>
  <si>
    <t>Realiza levantamientos topográficos utilizando las herramientas y equipos necesarios.</t>
  </si>
  <si>
    <t>Utiliza equipos de agrometeorología, en la medición de condiciones agroclimaticas de la zona.</t>
  </si>
  <si>
    <t>Ejecuta actividades  de conservación de los recursos naturales, de acuerdo con los programas establecidos.</t>
  </si>
  <si>
    <t>Implementa programas de inocuidad en una explotación agroecológica.</t>
  </si>
  <si>
    <t>Aplica  métodos de control de enfermedades en cultivos agrícolas, incorporando criterios de  protección del medio ambiente.</t>
  </si>
  <si>
    <t>Ejecuta prácticas de agroforesteria , conservando el medio ambiente.</t>
  </si>
  <si>
    <t>Desarrolla actividades de conservación de suelos, tomando en cuenta las necesidades de la zona.</t>
  </si>
  <si>
    <t>Reproduce plantas de interés comercial mediante tecnicas agronómicas óptimas.</t>
  </si>
  <si>
    <t>Aplica técnicas de manejo de especies acuícolas,  tomando en cuenta los requerimientos necesarios.</t>
  </si>
  <si>
    <t>Ejecuta prácticas de manejo de bosques, tomando en cuenta la conservación de recursos naturales.</t>
  </si>
  <si>
    <t>Ejecuta actividades de manejo en una explotación de animales domésticos, utilizando sistemas de producción sostenible.</t>
  </si>
  <si>
    <t>Ejecuta prácticas de manejo en cultivos agrícolas, tomando en cuenta los requerimientos necesarios.</t>
  </si>
  <si>
    <t>Aplica técnicas de manejo en un zoocriadero,  tomando en cuenta los requerimientos óptimos.</t>
  </si>
  <si>
    <t>Administra fincas agroecológicas, tomando en cuenta los principios administrativos.</t>
  </si>
  <si>
    <t>Elabora análisis  económicos en proyectos agroecológicos de interés comercial.</t>
  </si>
  <si>
    <t>Utiliza herramientas en el campo agroecológico, tomando en cuenta las normas de seguridad.</t>
  </si>
  <si>
    <t>Iniciativa:</t>
  </si>
  <si>
    <t>Trabajo en equipo:</t>
  </si>
  <si>
    <t xml:space="preserve">Participa en  equipos de trabajo para  la consecución de un resultado determinado. </t>
  </si>
  <si>
    <t xml:space="preserve">Responsabilidad:                                                                                                                                                                                                     </t>
  </si>
  <si>
    <t>Ejecuta  las tareas  encomendadas dentro de los límites establecidos.</t>
  </si>
  <si>
    <t>Colaboración:</t>
  </si>
  <si>
    <t xml:space="preserve">Respeto: </t>
  </si>
  <si>
    <t>Acatamiento de recomendaciones:</t>
  </si>
  <si>
    <t>Indicaciones para la evaluación</t>
  </si>
  <si>
    <t>5.</t>
  </si>
  <si>
    <t>4.</t>
  </si>
  <si>
    <t>1.</t>
  </si>
  <si>
    <t>2.</t>
  </si>
  <si>
    <t>3.</t>
  </si>
  <si>
    <t>Ejecuta procesos de industrialización de vegetales con tecnologías modernas de producción.</t>
  </si>
  <si>
    <t>Ejecuta procesos de industrialización de harinas con tecnologías modernas de producción.</t>
  </si>
  <si>
    <t>Ejecuta prácticas de conservación de frutas tomando en cuenta aspectos de inocuidad de alimentos.</t>
  </si>
  <si>
    <t>Ejecuta prácticas de conservación de vegetales tomando en cuenta aspectos de inocuidad de alimentos.</t>
  </si>
  <si>
    <t>Elabora confites y chocolates , aplicando técnicas en los procesos productivos.</t>
  </si>
  <si>
    <t>Utiliza equipos agroindustriales en labores de industrialización de alimentos, tomando en cuenta las normas de salud ocupacional.</t>
  </si>
  <si>
    <t>Ejecuta actividades  de mantenimiento de equipos agroindustriales, de acuerdo con los programas establecidos.</t>
  </si>
  <si>
    <t>Realiza practicas de laboratorio, asegurando la calidad de productos agroindustriales.</t>
  </si>
  <si>
    <t>Implementa programas de inocuidad en los procesos de industrialización de alimentos.</t>
  </si>
  <si>
    <t>Desarrolla proyectos agroindustriales, utilizando herramientas informáticas.</t>
  </si>
  <si>
    <t>Administra proyectos agroindustriales, tomando en cuenta los principios administrativos.</t>
  </si>
  <si>
    <t>Construye protocolos para la desinfección de distintas areas de los talleres agorindustriales.</t>
  </si>
  <si>
    <t xml:space="preserve">Ejecuta actividades de desinfección de talleres agroindustriales, de acuerdo con los protocolos establecidos. </t>
  </si>
  <si>
    <t>Elabora análisis  económicos en proyectos agroindustriales de interés comercial.</t>
  </si>
  <si>
    <t>Aplica conceptos de cultura de la calidad, en los  procesos productivos.</t>
  </si>
  <si>
    <t>Utiliza el análisis FODA para la identificación de oportunidades de negocios en el campo agro industrial.</t>
  </si>
  <si>
    <t>Aplica criterios de evaluación organoléptica en la calidad de productos agro industriales.</t>
  </si>
  <si>
    <t>Elabora diagramas de flujo general para la obtención de diferentes tipos de productos agroindustriales.</t>
  </si>
  <si>
    <t>Utiliza empaques adecuados para  productos agroindustriales, respetando las normas de calidad.</t>
  </si>
  <si>
    <t>Ejecuta prácticas de conservación de la leche tomando en cuenta aspectos de inocuidad de alimentos.</t>
  </si>
  <si>
    <t>Elabora embutidos, tomando en cuenta las técnicas modernas de producción.</t>
  </si>
  <si>
    <t>Produce diferentes tipos de helados, aplicando técnicas modernas de producción.</t>
  </si>
  <si>
    <t>Construye  programas de inocuidad en los procesos de industrialización de alimentos.</t>
  </si>
  <si>
    <t>Ejecuta prácticas de conservación de carnes, tomando en cuenta aspectos de inocuidad de alimentos.</t>
  </si>
  <si>
    <t>Elabora derivados lácteos , aplicando normas de inocuidad  en los procesos productivos.</t>
  </si>
  <si>
    <t>Elabora diferentes tipos de quesos aplicando normas de inocuidad en los procesos productivos.</t>
  </si>
  <si>
    <t xml:space="preserve">Ejecuta actividades de desinfeción de talleres agroindustriales, de acuerdo con los protocolos establecidos. </t>
  </si>
  <si>
    <t>Realiza practicas de laboratorio, que asegurando la calidad de productos agroindustriales.</t>
  </si>
  <si>
    <t>Agroindustria Alimentaria con Tecnología Pecuaria</t>
  </si>
  <si>
    <t>Ejecuta procesos de conservación del medio ambiente en espacios naturales.</t>
  </si>
  <si>
    <t>Ejecuta actividades de agro-jardinería en diferentes proyectos paisajísticos sostenibles.</t>
  </si>
  <si>
    <t>Aplica prácticas de conservación de recursos naturales, en proyectos de agrojardinería.</t>
  </si>
  <si>
    <t>Incorpora métodos de gestión ambiental en los procesos productivos.</t>
  </si>
  <si>
    <t xml:space="preserve">Integra a toda la actividad de la  agro jardinería  aspectos de sostenibilidad ambiental. </t>
  </si>
  <si>
    <t>Desarrolla proyectos agrojardinería, utilizando herramientas informáticas.</t>
  </si>
  <si>
    <t>Utiliza diversos sistemas de información en los procesos administrativos de una empresa de agro jardinería.</t>
  </si>
  <si>
    <t>Administra proyectos de agrojardinería, tomando en cuenta los principios administrativos.</t>
  </si>
  <si>
    <t>Elabora análisis  económicos en proyectos de agrojardinería de interés comercial.</t>
  </si>
  <si>
    <t>Ejecuta las actividades requeridas para un  manejo eficiente en proyectos de  agro jardinería sostenible.</t>
  </si>
  <si>
    <t>Aplica técnicas de comercialización de productos de agrojardinería.</t>
  </si>
  <si>
    <t>Diseña jardines sostenibles, utilizando herramientas informáticas.</t>
  </si>
  <si>
    <t>Utiliza herramientas en el campo agrojardineria, tomando en cuenta las normas de seguridad.</t>
  </si>
  <si>
    <t>Ejecuta prácticas de manejo de jardines, tomando en cuenta la conservación de recursos naturales.</t>
  </si>
  <si>
    <t>Ejecuta programas de fertilización en  cultivos agrícolas, tomando en cuenta los análisis de laboratorio.</t>
  </si>
  <si>
    <t>Aplica  prácticas de conservación de suelos en proyectos agrícolas, de acuerdo con las condiciones agroclimaticas de la zona.</t>
  </si>
  <si>
    <t>Utiliza maquinaria agricola en labores de preparación de suelos tomando en cuenta las normas de salud ocupacional.</t>
  </si>
  <si>
    <t>Ejecuta actividades  de mantenimiento de maquinaria agrícola, de acuerdo con los programas establecidos.</t>
  </si>
  <si>
    <t xml:space="preserve">Aplica diferentes reguladores de crecimiento en plantas de interés comercial, de acuerdo con las diferentes etapas de desarrollo. </t>
  </si>
  <si>
    <t>Implementa  métodos de control de enfermedades en cultivos agrícolas, incorporando criterios de  protección del medio ambiente.</t>
  </si>
  <si>
    <t>Ejecuta prácticas de control de plagas en cultivos agricolas, conservando el medio ambiente.</t>
  </si>
  <si>
    <t>Aplica  métodos de producción orgánica, en proyectos agricolas que asi lo requiera.</t>
  </si>
  <si>
    <t>Produce plantas de interés comercial mediante tecnicas hidropónicas.</t>
  </si>
  <si>
    <t>Ejecuta técnicas de propagación de plantas, mediante la técnica de cultivo de tejidos vegetales.</t>
  </si>
  <si>
    <t>Efectúa prácticas de manejo en plantaciones de granos básicos.</t>
  </si>
  <si>
    <t>Ejecuta prácticas de manejo en cultivos perennes.</t>
  </si>
  <si>
    <t>Realiza prácticas de  cosecha de frutas, en plantaciones agrícolas.</t>
  </si>
  <si>
    <t>Desarrolla proyectos agrícolas, utilizando herramientas informáticas.</t>
  </si>
  <si>
    <t>Administra fincas agrícolas, tomando en cuenta los principios administrativos.</t>
  </si>
  <si>
    <t>Elabora análisis  económicos en proyectos agrícolas de interés comercial.</t>
  </si>
  <si>
    <t>Utiliza herramientas agrícolas, tomando en cuenta las normas de seguridad.</t>
  </si>
  <si>
    <t>Ejecuta programas de fertilización en  pasturas, tomando en cuenta los análisis de laboratorio.</t>
  </si>
  <si>
    <t>Aplica  prácticas de conservación de suelos en potreros, de acuerdo con las condiciones agroclimaticas de la zona.</t>
  </si>
  <si>
    <t>Elabora dietas balanceadas para animales, tomando en cuenta la etapa de crecimiento.</t>
  </si>
  <si>
    <t>Implementa  métodos de control de enfermedades en animles domésticos, incorporando criterios de  protección del medio ambiente.</t>
  </si>
  <si>
    <t>Ejecuta prácticas de control de parásitos en animales domésticos, conservando el medio ambiente.</t>
  </si>
  <si>
    <t>Desarrolla actividades de manejo en una explotación de ganado bovino para la producción de carne, tomando en cuenta la conservación del ambiente.</t>
  </si>
  <si>
    <t>Ejecuta actividades de manejo en una explotación de ganado bovino para la  produción de leche,  tomando en cuenta la conservación del ambiente.</t>
  </si>
  <si>
    <t>Aplica técnicas de manejo en una explotación de cerdos,  tomando en cuenta los requerimientos óptimos.</t>
  </si>
  <si>
    <t>Efectúa prácticas de manejo en explotaciones de cabras,  tomando en cuenta la conservación del ambiente.</t>
  </si>
  <si>
    <t>Aplica técnicas de manejo en proyectos de aves domésticas,  tomando en cuenta la conservación del ambiente.</t>
  </si>
  <si>
    <t xml:space="preserve">Implementa programas de inocuidad en una explotación de animales domésticos. </t>
  </si>
  <si>
    <t>Desarrolla proyectos pecuarios, utilizando herramientas informáticas.</t>
  </si>
  <si>
    <t>Administra fincas pecuarias, tomando en cuenta los principios administrativos.</t>
  </si>
  <si>
    <t>Elabora análisis  económicos en proyectos pecuarios de interés comercial.</t>
  </si>
  <si>
    <t>Utiliza herramientas en el campo pecuario, tomando en cuenta las normas de seguridad.</t>
  </si>
  <si>
    <t>Ejecuta programas de fertilización de suelos, tomando en cuenta los análisis de laboratorio.</t>
  </si>
  <si>
    <t>Desarrolla actividades de manejo de equipos de riego, tomando en cuenta las necesidades de los cultivos.</t>
  </si>
  <si>
    <t>Ejecuta prácticas de manejo en cultivos agrícolas, tomando en cuenta los requerimientos óptimos.</t>
  </si>
  <si>
    <t>Ejecuta prácticas de control de malezas en cultivos agricolas, conservando el medio ambiente.</t>
  </si>
  <si>
    <t>Desarrolla proyectos agropecuarios, utilizando herramientas informáticas.</t>
  </si>
  <si>
    <t>Administra fincas agropecuarias, tomando en cuenta los principios administrativos.</t>
  </si>
  <si>
    <t>Elabora análisis  económicos en proyectos agropecuarios de interés comercial.</t>
  </si>
  <si>
    <t xml:space="preserve">Aplica técnicas de comercialización de productos agropecuarios. </t>
  </si>
  <si>
    <t>Utiliza herramientas en el campo agropecuario, tomando en cuenta las normas de seguridad.</t>
  </si>
  <si>
    <t>0</t>
  </si>
  <si>
    <t xml:space="preserve">Realiza los ciclos contables de una empresa comercial y de servicios, según la normativa contable vigente. </t>
  </si>
  <si>
    <t>Utiiza los protocolos de la empresa para el trámite documental correcto.</t>
  </si>
  <si>
    <t>Applies basic norms of security and hygiene in the work by using the computer appropriately and protecting the environment and people´s health.</t>
  </si>
  <si>
    <t>Applies accounting control to the bills of the situation balance.</t>
  </si>
  <si>
    <t>Interprets results projected as control in the planning of utilities.</t>
  </si>
  <si>
    <t>Elaborates different budget types interpreting information.</t>
  </si>
  <si>
    <t>Demonstrates proficiency in listening, speaking, reading and writing skills, in English as a foreign language, in their professional fieldwork.</t>
  </si>
  <si>
    <t>Utiliza los Manuales de Procedimientos Aduaneros, versiones vigentes.</t>
  </si>
  <si>
    <t>Realiza sus funciones considerando las disposiciones del  CAUCA , RECAUCA,  la Ley General de Aduanas y su Reglamento versiones vigentes.</t>
  </si>
  <si>
    <t>Utiliza las Tecnologías de Información y Comunicación en el desarrollo de su labor aduanera.</t>
  </si>
  <si>
    <t>Verifica  el monto a pagar por  el servicio de  transporte internacional y los montos por  seguros de las mercancías que transportan.</t>
  </si>
  <si>
    <t>Utiliza las reglas de valoración de mercancías, según los protocolos de la empresa.</t>
  </si>
  <si>
    <t>Realiza inventarios físicos de la mercancía, según los protocolos de la empresa.</t>
  </si>
  <si>
    <t>Desarrolla la labor aduanera, aplicando las medidas de salud ocupacional establecidas por la empresa.</t>
  </si>
  <si>
    <t>Utiiza los protocolos de la empresa para el trámite documental  bancario correcto.</t>
  </si>
  <si>
    <t xml:space="preserve">Elabora los estados financieros, según la normativa contable vigente. </t>
  </si>
  <si>
    <t>Calcula intereses y descuentos de la documentación comercial, según los procedimientos usados en la empresa.</t>
  </si>
  <si>
    <t>Calcula anualidades y amortizaciones de la documentación comercial, según los procedimientos usados en la empresa.</t>
  </si>
  <si>
    <t>Realiza operaciones bancarias y financieras utilizando el software específico de la empresa.</t>
  </si>
  <si>
    <t>Da seguimiento a las inversiones y financiamiento del presupuesto de capital, tanto a corto como a largo plazo y usando los procedimientos de la empresa .</t>
  </si>
  <si>
    <t>Da seguimiento a los títulos valores colocados en la Bolsa Nacional de Valores y recomienda operaciones a corto y largo plazo.</t>
  </si>
  <si>
    <t>Utiliza los protocolos de servicio al cliente empleados en la empresa, en la administración de la cartera de clientes.</t>
  </si>
  <si>
    <t>Ejecuta procesos de planificación financiera, según protocolos de la empresa.</t>
  </si>
  <si>
    <t>Maneja la operacionalización del  mercado de divisas y el mercado financiero, según lo  opera la empresa.</t>
  </si>
  <si>
    <t>Plans, organizes, and carries out all  secretarial tasks with quality.</t>
  </si>
  <si>
    <t xml:space="preserve">Writes business documents using technical terminology in Spanish and  English.  </t>
  </si>
  <si>
    <t>Keeps track of incoming and outgoing correspondence acording to the office protocols.</t>
  </si>
  <si>
    <t>Demonstrates ability to work under pressure.</t>
  </si>
  <si>
    <t>Organizes digital files applying the established standards and business needs.</t>
  </si>
  <si>
    <t>Organizes meetings, congresses and forums applying the  national protocol and international norms.</t>
  </si>
  <si>
    <t>Answers phone calls using customer service techniques.</t>
  </si>
  <si>
    <t>Organizes statistical data by applying the basic guidelines.</t>
  </si>
  <si>
    <t>Organizes the workshop, office or workspace according to the safety regulations of its own field of specialization.</t>
  </si>
  <si>
    <t xml:space="preserve">Prevents accidents and labor illnesses. </t>
  </si>
  <si>
    <t>Uses technological office equipment such as fax, computer, multifunctional copy printer, scanner and others.</t>
  </si>
  <si>
    <t>Types messages, notes, minutes and other documents in Spanish  and  English language. (at least  50 words per minute)</t>
  </si>
  <si>
    <t>Translates basic vocabulary and grammar structures from English to Spanish and viceversa.</t>
  </si>
  <si>
    <t>Use the software, such as databases, spreadsheet, presentation and the publications according to the office needs.</t>
  </si>
  <si>
    <t>Adapts the technology knowledges to the specific needs of  the office.</t>
  </si>
  <si>
    <t xml:space="preserve">Uses  materials and supplies of an office rationally. </t>
  </si>
  <si>
    <t>Aplica las TIC  en la solución de problemas cotidianos, utilizando editores de texto, hojas de cálculo, presentaciones.</t>
  </si>
  <si>
    <t>Crea bases de datos, implementado lenguajes específicos para este fin, unificando herramientas para validación, tablas, índices, relaciones, consultas, vistas.</t>
  </si>
  <si>
    <t>Resuelve problemas de mantenimiento de equipo de cómputo, mediante el análisis de situaciones en sus respectivos contextos</t>
  </si>
  <si>
    <t>Aplica normas de Salud Ocupacional en su trabajo diario.</t>
  </si>
  <si>
    <t>Diseña aplicaciones de software utilizando los elementos de programación en un lenguaje de ambiente visual.</t>
  </si>
  <si>
    <t>Applies protocols for installing, configurating and  network expansion in its technical work.</t>
  </si>
  <si>
    <t>Configures different devices used in network management for small and medium enterprises (SME´s).</t>
  </si>
  <si>
    <t>Designs structured cabling systems  according to company needs.</t>
  </si>
  <si>
    <t>Installs structured cabling systems according to the guidelines given for enterprise networks construction.</t>
  </si>
  <si>
    <t xml:space="preserve"> Develops the design and representation of different types of networks according to architectural characteristics of company physical plant.</t>
  </si>
  <si>
    <t>Installs different components to expand or create a network.</t>
  </si>
  <si>
    <t>Solves network connectivity problems in the company, in order to avoid delays in daily business activities.</t>
  </si>
  <si>
    <t>Manages filtering processes network of traffic according to the technical criteria set by the company.</t>
  </si>
  <si>
    <t>Recommends different security methods and techniques according to available characteristics of the systems and equipment.</t>
  </si>
  <si>
    <t>Selects different operating systems from the technical characteristics in order to meet the technical needs of the company.</t>
  </si>
  <si>
    <t>Configures network operating systems using different accessories and tools; according to company request.</t>
  </si>
  <si>
    <t>Manages user accounts using tools of network operating systems according to company specifications.</t>
  </si>
  <si>
    <t>Installs network operating systems, either licensed or open source and according to company needs.</t>
  </si>
  <si>
    <t>Manages accounts, groups, and print functions in operating systems  according to the standards set by the company.</t>
  </si>
  <si>
    <t>Diagrama flujos de datos (DFD) utilizando la simbología vigente.</t>
  </si>
  <si>
    <t>Diseña programas utilizando lenguajes de programación que contengan operaciones de manejo de información (entrada / salida).</t>
  </si>
  <si>
    <t>Elabora diseños digitales utilizando herramientas computacionales específicas para ese fin.</t>
  </si>
  <si>
    <t>Prepares documents using different software applications (word processors, spreadsheets and slide presenter).</t>
  </si>
  <si>
    <t>Installs internal components of the computer using  maintenance procedures of computer equipment and the manufacturer.</t>
  </si>
  <si>
    <t>Develops programs using functions different programming languages.</t>
  </si>
  <si>
    <t>Values software applications using structured programming data techniques.</t>
  </si>
  <si>
    <t>Develops programs using object-oriented languages programming.</t>
  </si>
  <si>
    <t xml:space="preserve">Develops web applications using programming languages from market. </t>
  </si>
  <si>
    <t>Designs software applications using .NET programming languages.</t>
  </si>
  <si>
    <t>Develops databases using software tools for manipulating information.</t>
  </si>
  <si>
    <t>Develops IT projects applying business management strategies.</t>
  </si>
  <si>
    <t>Calcula intereses, según los procedimientos usados en la empresa.</t>
  </si>
  <si>
    <t>Ejecuta sus funciones previniendo la legitimación de capitales y utilizando los procedimientos de la empresa.</t>
  </si>
  <si>
    <t>Desarrolla la labor contable, aplicando las medidas de salud ocupacional establecidas por la empresa.</t>
  </si>
  <si>
    <t>Aplica la  legislación aduanera y tributaria vigentes, según los procedimientos empleados por la empresa.</t>
  </si>
  <si>
    <t>Aplica la  legislación comercial y laboral vigentes, según los procedimientos empleados por la empresa.</t>
  </si>
  <si>
    <t>Concluye sobre criterios técnicos relativos a  los  cuadros y gráficos estadísticos.</t>
  </si>
  <si>
    <t>Realiza inventarios físicos, según los protocolos establecidos en la empresa.</t>
  </si>
  <si>
    <t>Utiliza el software contable de la empresa en el desarrollo de sus funciones profesionales.</t>
  </si>
  <si>
    <t>Evalúa el riesgo y control interno de la empresa en cuentas reales y nominales, usando como referencia  las Normas Internacionales de Auditoría.</t>
  </si>
  <si>
    <t>Desarrolla el procesamiento de datos electrónicos,  para evaluar  los controles operativos y de procesos, según los protocolos de la empresa.</t>
  </si>
  <si>
    <t xml:space="preserve">Aplica procedimiento de control interno a todas las cuentas del Balance General, según los protocolos empresariales. </t>
  </si>
  <si>
    <t>Realiza inventarios físicos, según los procedimientos de la empresa.</t>
  </si>
  <si>
    <t xml:space="preserve">Concluye sobre el resultado del  Flujo de efectivo y estado de cambio en la posición financiera con base en efectivo y el  Capital de trabajo y estado de cambio en la posición financeria con base en el capital de trabajo. </t>
  </si>
  <si>
    <t>Concluye sobre los resultados de  cuadros y gráficos estadísticos favoreciendo la toma de decisiones empresariales.</t>
  </si>
  <si>
    <t>Administra los inventarios destinados para la producción, según los procedimientos empresariales.</t>
  </si>
  <si>
    <t>Contabiliza las órdenes específicas de producción, usando los protocolos y equipos de la empresa.</t>
  </si>
  <si>
    <t>Contabiliza los costos por proceso continuos departamentales, usando los protocolos y equipos de la empresa.</t>
  </si>
  <si>
    <t>Aplica los métodos de costeo basado en actividades, usando los protocolos y equipos de la empresa.</t>
  </si>
  <si>
    <t>Contabiliza (desde la óptica de los costos) las actividades de las empresas agropecuarias familiares, según los protocolos usados por la empresa.</t>
  </si>
  <si>
    <t>Contabiliza (desde la óptica de los costos) las actividades de las empresas turísticas, según los protocolos usados por la empresa.</t>
  </si>
  <si>
    <t>Contabiliza  las actividades de las cooperativas y asociaciones solidaristas, según los protocolos usados por la empresa.</t>
  </si>
  <si>
    <t>Utiliza las Tecnologías de Información y Comunicación en el desarrollo de su labor.</t>
  </si>
  <si>
    <t xml:space="preserve">Aplica en el desarrollo de su función los manuales de control interno, emanados por la empresa. </t>
  </si>
  <si>
    <t>Realiza  cuadros y gráficos estadísticos favoreciendo la toma de decisiones empresariales.</t>
  </si>
  <si>
    <t>Contabiliza los costos por órdenes específicas, según los procedimientos empresariales.</t>
  </si>
  <si>
    <t>Da seguimento al proceso de planificación presupuestaria de utilidades, según los protocolos de la empresa.</t>
  </si>
  <si>
    <t>Administra los inventarios para la producción, según los protocolos empresariales.</t>
  </si>
  <si>
    <t>Analiza desde la óptica financiera, la línea de crédito, los sobregiros bancarios y la tarjeta de crédito, según los protocolos empresariales.</t>
  </si>
  <si>
    <t>Realiza el control contable  de los fondos de capitalización y fideicomisos, según los procedimientos administrativos.</t>
  </si>
  <si>
    <t>Analiza desde la óptica financiera, los fondos de capitalización y los fideicomisos, según los protocolos empresariales.</t>
  </si>
  <si>
    <t>Da seguimiento a los  presupuestos, según los procedimientos de la empresa.</t>
  </si>
  <si>
    <t xml:space="preserve">Aplica  manuales de control interno emanados por la empresa, en el desarrollo de sus funciones. </t>
  </si>
  <si>
    <t xml:space="preserve">Writes business documents using technical terminology in Spanish and   English.  </t>
  </si>
  <si>
    <t>Types at least 50 words per minute,  in Spanish and   English.</t>
  </si>
  <si>
    <t>Adapts the technology softwares to the specific needs of  the service center.</t>
  </si>
  <si>
    <t>Prepares information materials for meetings, sales and others.</t>
  </si>
  <si>
    <t>Takes messages, notes, minutes in Spanish  and   English language.</t>
  </si>
  <si>
    <t>Types documents using   the updated computer packages.</t>
  </si>
  <si>
    <t>Realiza llamadas telefónicas aplicando las técnicas de Servicio al cliente en Español y en Inglés.</t>
  </si>
  <si>
    <t>Usa los softwares como bases de datos, hoja electrónica, el de presentaciones y el de publicaciones  según las necesidades del centro de servicios.</t>
  </si>
  <si>
    <t>Uses  materials and supplies of a service center rationally.</t>
  </si>
  <si>
    <t>Organiza datos  estadísticos aplicando los lineamientos elementales.</t>
  </si>
  <si>
    <t>Administra el tiempo para realizar las labores con eficiencia.</t>
  </si>
  <si>
    <t>Organiza citas, eventos, seminarios, viajes y otros de acuerdo con la normativa protocolaria y empresarial.</t>
  </si>
  <si>
    <t>Organiza los archivos digitales aplicando las normas establecidas y las necesidades de la empresa.</t>
  </si>
  <si>
    <t>Archiva documentos en físico de acuerdo con las normas del Archivo Nacional.</t>
  </si>
  <si>
    <t>Organiza el  espacio de trabajo de acuerdo con las normas de seguridad propias de su Centro de Servicios.</t>
  </si>
  <si>
    <t>Evita accidentes laborales aplicando las reglas de seguridad ocupacional.</t>
  </si>
  <si>
    <t>Types at least 50 words per minute,  in Spanish and  English.</t>
  </si>
  <si>
    <t>Keeps track of incoming and outgoing correspondence.</t>
  </si>
  <si>
    <t>Organizes meetings, congresses and forums applying the national protocol  and international norms.</t>
  </si>
  <si>
    <t>Takes messages, notes, minutes in Spanish  and English language.</t>
  </si>
  <si>
    <t>Uses with efficiency, the computer and the updated computer packages.</t>
  </si>
  <si>
    <t>Realiza diagnóticos en las computadoras de escritorio y portátiles utilizando software específicos.</t>
  </si>
  <si>
    <t>Instala los diferentes componentes internos, dispositivos de las computadoras de escritorio y portátiles.</t>
  </si>
  <si>
    <t>Recomienda con criterio técnico, los componentes necesarios en las computadoras de escritorio y portátiles.</t>
  </si>
  <si>
    <t>Diseña aplicaciones de software, mediante la utilización de diversos lenguajes de programación como  .NET o WEB</t>
  </si>
  <si>
    <t>Aplica medidas de mantenimiento preventivo y correctivo en monitores,  impresoras y scanner.</t>
  </si>
  <si>
    <t>Aplica aspectos tipograficos y  de composición artística en el diseño y desarrollo de diferentes tipos de proyectos informáticos, así como en el desarrollo de la identidad corporativa de la empresa.</t>
  </si>
  <si>
    <t>Diseña  sistemas de cableado estructurado de acuerdo a las necesidades de la empresa.</t>
  </si>
  <si>
    <t>Instala sistemas de cableado estructurado de acuerdo con los lineamientos dados para la construcción de redes.</t>
  </si>
  <si>
    <t>Configura los equipos que se utilizan para la administración de redes, de acuerdo a los estándares establecidos.</t>
  </si>
  <si>
    <t>Configura los diferentes dispositivos utilizados en el manejo y administración de  redes para pequeñas o medianas empresas.</t>
  </si>
  <si>
    <t>Resuelve problemas de conectividad de redes en la empresa, con el fin de evitar atrasos en las acciones diarias del negocio.</t>
  </si>
  <si>
    <t>Configura los diferentes componentes de expansión y tipos de tarjetas de red  utilizados en la construcción de redes con diferentes tecnologías.</t>
  </si>
  <si>
    <t>Selecciona diferentes sistemas operativos a partir de sus características técnicas, con el fin de satisfacer las  necesidades técnicas de la empresa.</t>
  </si>
  <si>
    <t xml:space="preserve">Configura sistemas operativos, utilizando los diferentes accesorios y herramientas; de acuerdo con lo solicitado por la empresa. </t>
  </si>
  <si>
    <t>Administra cuentas de  usuarios, por medio de las herramientas de los sistemas operativos, en función de las especificaciones de la empresa.</t>
  </si>
  <si>
    <t>Administra cuentas, grupos y funciones de impresión en los sistemas operativos, de acuerdo con los estándares establecidos por la empresa.</t>
  </si>
  <si>
    <t>Elabora documentos utilizando diferentes aplicaciones de software (procesadores de texto, hojas de cálculo y presentador de diapositivas).</t>
  </si>
  <si>
    <t>Diseña páginas web aplicando las normas de construcción para sitios de internet.</t>
  </si>
  <si>
    <t>Previene accidentes laborales aplicando las normas de salud ocupacional.</t>
  </si>
  <si>
    <t>Instala componentes internos de  la computadora aplicando los procedimientos para mantenimiento de equipo de cómputo e indicaciones del fabricante.</t>
  </si>
  <si>
    <t>Desarrolla programas aplicando funciones de diferentes lenguajes de programación.</t>
  </si>
  <si>
    <t>Valida aplicaciones de software utilizando las técnicas de programación estructurada de datos.</t>
  </si>
  <si>
    <t>Desarrolla programas aplicando lenguajes de programación orientada a objetos.</t>
  </si>
  <si>
    <t>Desarrolla aplicaciones web utilizando lenguajes de programación de mercado.</t>
  </si>
  <si>
    <t>Diseña aplicaciones de software utilizando lenguajes de programación .NET.</t>
  </si>
  <si>
    <t>Elabora bases de datos utilizando herramientas de software para manipulación de la información.</t>
  </si>
  <si>
    <t>Desarrolla proyectos informáticos aplicando estrategias de gestión empresarial.</t>
  </si>
  <si>
    <t>Instala sistemas de cableado estructurado de acuerdo con los lineamientos dados para la construcción de redes empresariales.</t>
  </si>
  <si>
    <t>Realiza el diseño y representación de diferentes tipos de redes de acuerdo con las características arquitectónicas de la planta física de la empresa.</t>
  </si>
  <si>
    <t xml:space="preserve">Instala diferentes componentes para la expansión o creación de una red. </t>
  </si>
  <si>
    <t>Ejecuta procesos de filtrado de tráfico de una red de acuerdo a los criterios técnicos definidos por la empresa.</t>
  </si>
  <si>
    <t>Recomienda diferentes métodos y técnicas de seguridad de acuerdo con las características de los sistemas  y equipos disponibles</t>
  </si>
  <si>
    <t xml:space="preserve">Configura sistemas operativos de red, utilizando los diferentes accesorios y herramientas; de acuerdo con lo solicitado por la empresa. </t>
  </si>
  <si>
    <t>Administra cuentas de  usuarios, por medio de las herramientas de los sistemas operativos de red, en función de las especificaciones de la empresa.</t>
  </si>
  <si>
    <t>Instala sistemas operativos de red,  ya sean licenciados o de código abierto y de acuerdo a las necesidades de la empresa</t>
  </si>
  <si>
    <t>Instala  los diferentes componentes internos, dispositivos y software de las computadoras de escritorio, portátiles y servidores.</t>
  </si>
  <si>
    <t>Configura los diferentes  software de las computadoras de escritorio, portátiles y servidores, necesarios para su correcto funcionamiento.</t>
  </si>
  <si>
    <t>Realiza procesos de diagnótico en las computadoras portátiles, utilizando software específicos.</t>
  </si>
  <si>
    <t xml:space="preserve"> Installs different internal components, devices and software for desktops, laptops and servers.</t>
  </si>
  <si>
    <t>Configures different software  in desktops, laptops and servers, required for proper operation.</t>
  </si>
  <si>
    <t>Performs diagnostics on laptops, using specific software.</t>
  </si>
  <si>
    <t>Applies measures of preventive and corrective maintenance on monitors, printers and scanners.</t>
  </si>
  <si>
    <t>Uses different tools and instruments for working with electricity and electronics.</t>
  </si>
  <si>
    <t>Uses electricity and electronics rules in the installation of electrical protection and power supplies.</t>
  </si>
  <si>
    <t>Designs structured cabling systems according to the needs of the company.</t>
  </si>
  <si>
    <t>Installs structured cabling systems according to the guidelines given for the enterprise networks construction.</t>
  </si>
  <si>
    <t xml:space="preserve"> Applies protocols  for installing, configuring and expansioning the network in its technical work.</t>
  </si>
  <si>
    <t>Configures different devices used in the management and network management for small and medium enterprises (SME´s).</t>
  </si>
  <si>
    <t>Configures network operating systems using different accessories and tools; according to the request of the company.</t>
  </si>
  <si>
    <t>Manages user accounts using  tools of network operating systems, according to company specifications.</t>
  </si>
  <si>
    <t>Installs network operating systems , either licensed or open source and according to the company needs.</t>
  </si>
  <si>
    <t>Diseña páginas web utilizando herramientas computacionales.</t>
  </si>
  <si>
    <t>Elabora estrategias de seguridad laboral aplicando procedimientos de prevención de accidentes.</t>
  </si>
  <si>
    <t>Propone medidas preventivas a situaciones de riesgo eléctrico aplicando procedimientos de seguridad laboral.</t>
  </si>
  <si>
    <t>Formula recomendaciones de prevención en casos de enfermedades laborales considerando las leyes vigentes del país.</t>
  </si>
  <si>
    <t>Reduce riesgos laborales por contaminantes ambientales, aplicando las medidas preventivas vigentes.</t>
  </si>
  <si>
    <t>Desarrolla proyectos específicos de salud ocupacional utilizando diferentes estrategias de gestión empresarial.</t>
  </si>
  <si>
    <t>Ofrece servicio al cliente aplicando los principios fundamentales para diferentes ámbitos laborales.</t>
  </si>
  <si>
    <t>Diseña presentaciones relacionadas con salud ocupacional, utilizando aplicaciones para presentaciones de diapositivas.</t>
  </si>
  <si>
    <t>Elabora planes de contingencia aplicado los métodos de prevención de riesgos en el ambiente laboral.</t>
  </si>
  <si>
    <t>Aplica las estrategias de comunicación efectiva utilizando las normas de lenguaje.</t>
  </si>
  <si>
    <t>Desarrolla informes utilizando aplicaciones para bases de datos.</t>
  </si>
  <si>
    <t>Elabora informes relacionados con salud ocupacional aplicando los principios de estadística.</t>
  </si>
  <si>
    <t>Diseña modelos de evaluación de la calidad aplicando las normas de Organización Internacional para la Estandarización (ISO), vigentes.</t>
  </si>
  <si>
    <t>Elabora informes técnicos utilizando los resultados obtenidos de diagnósticos de condiciones laborales observables.</t>
  </si>
  <si>
    <t>Diseña planes de contingencia implementando estrategias para diferentes situaciones laborales.</t>
  </si>
  <si>
    <t>Digita documentos a una velocidad de al menos 50 palabras por minuto.</t>
  </si>
  <si>
    <t>Redacta cartas, actas e informes con claridad de acuerdo con las reglas de redacción y ortografía.</t>
  </si>
  <si>
    <t>Elabora documentos comerciales según las técnicas establecidas.</t>
  </si>
  <si>
    <t>Lleva el control de la correspondencia de entrada y salida aplicando los procedimientos respectivos.</t>
  </si>
  <si>
    <t>Realiza llamadas telefónicas aplicando las técnicas de Servicio al cliente.</t>
  </si>
  <si>
    <t>Responde llamadas telefónicas utilizando las técnicas de servicio al cliente.</t>
  </si>
  <si>
    <t>Realiza la contabilidad básica de una empresa de servicios.</t>
  </si>
  <si>
    <t>Evita accidentes laborales al practicar las normas de salud ocupacional en la oficina.</t>
  </si>
  <si>
    <t>Usa los softwares como bases de datos, hoja electrónica, el de presentaciones y el de publicaciones  según las necesidades de la oficina.</t>
  </si>
  <si>
    <t>Utiliza equipo tecnológico de oficina como fax, fotocopiadora, impresora, scanner y otros.</t>
  </si>
  <si>
    <t>Prepara material informativo para ventas, mercadeo, reuniones y otros.</t>
  </si>
  <si>
    <t>Evita el desperdicio de los materiales y suministros durante los procesos administrativos u operativos.</t>
  </si>
  <si>
    <t>Ejecuta protocolos de limpieza en edificios y  áreas de trabajo de turismo con políticas y productos, según los códigos  ambientales.</t>
  </si>
  <si>
    <t>Desarrolla  gestiones administrativas en la empresa, según las normas nacionales.</t>
  </si>
  <si>
    <t>Utiliza equipos tecnológicos en el campo de turismo, según estándares nacionales e internacionales .</t>
  </si>
  <si>
    <t>Dosifica productos utilizados en el campo del turismo, acorde con las normas nacionales e internacionales.</t>
  </si>
  <si>
    <t>Ejecuta  protocolos de limpieza de áreas y bodegas,con normas amigables con el ambiente.</t>
  </si>
  <si>
    <t>Atiende situaciones  de  accidentes en el guiado de turismo, según las normas vigentes.</t>
  </si>
  <si>
    <t>Aplica  prácticas  en la atención de turistas, según las normas de la compañia.</t>
  </si>
  <si>
    <t>Aplica  los aspectos básicos que regulan las certificaciones de sostenibilidad turística, en la empresa donde se desarrolla.</t>
  </si>
  <si>
    <t>Aplica los procedimientos básicos en la prevención y evaluación de riesgos en actividades turísticas, según las normas vigentes.</t>
  </si>
  <si>
    <t>Realiza antención y guiado de turistas, tomando encuenta la flora y fauna de la zona.</t>
  </si>
  <si>
    <t>Relaciona  los tipos de ambientes de la finca como actividad para el desarrollo de proyectos turísticos rurales.</t>
  </si>
  <si>
    <t xml:space="preserve">Desarrolla  manifestaciones de cultura popular requeridas por la empresa. </t>
  </si>
  <si>
    <t>Atiende turismo específico en taxonomía de  especies de mamíferos, aves, reptiles , insectos y anfibios, con las normas internacionales.</t>
  </si>
  <si>
    <t>Atiende guiado de turismo  en inglés y español.</t>
  </si>
  <si>
    <t>Ejecuta protocolos de limpieza en edificios y áreas de trabajo de turismo con diferentes equipos  y productos, según los códigos  ambientales.</t>
  </si>
  <si>
    <t>Desarrolla  gestiones administrativas , según las normas nacionales e internacionales.</t>
  </si>
  <si>
    <t>Utiliza  equipos tecnológicos en el campo de turismo, según estándares nacionales e internacionales.</t>
  </si>
  <si>
    <t xml:space="preserve">Elabora diferentes salsas y sus derivados, según las recetas internacionales. </t>
  </si>
  <si>
    <t>Utiliza  equipos   de eventos especiales y restaurantes, según las normas vigentes.</t>
  </si>
  <si>
    <t>Atiende  turistas, según las normas del hotel.</t>
  </si>
  <si>
    <t>Aplica criterios de sostenibilidad turística en su puesto de trabajo.</t>
  </si>
  <si>
    <t>Realiza  montaje de la mantelería, loza, cubertería, cristalería ,decoración acorde, según la actividad y el menú.</t>
  </si>
  <si>
    <t xml:space="preserve"> Elabora  decoración de frutas y verduras, según las normas de manipulación de alimentos.</t>
  </si>
  <si>
    <t>Prepara  platillos a base de arroz y pastas, según las recetas internacionales.</t>
  </si>
  <si>
    <t>Ejecuta procedimientos de etiqueta y protocolo en eventos, según la norma internacional.</t>
  </si>
  <si>
    <t>Elabora platillos a base de res, cerdo, pollo y mariscos, con normas de manipulación de alimentos.</t>
  </si>
  <si>
    <t>Elabora menús de recetas de comidas y bebidas internacionales, según las recetas stándares.</t>
  </si>
  <si>
    <t>Utiliza  equipos de tecnología para el campo de turismo, según estándares nacionales e internacionales.</t>
  </si>
  <si>
    <t>Ejecuta  protocolos de limpieza de habitaciones de hotel,con normas amigables con el ambiente.</t>
  </si>
  <si>
    <t>Realiza  montaje de la mantelería, loza, cubertería, cristalería y decoración acorde, según la actividad y el menú.</t>
  </si>
  <si>
    <t>Elabora decoración de frutas y verduras, según las normas de manipulación de alimentos.</t>
  </si>
  <si>
    <t>Realiza   protocolos de atención  en los puntos de  front  office , según los protocolos del hotel</t>
  </si>
  <si>
    <t>Elabora  servicios  de banquetes  en eventos especiales, según las políticas del hotel.</t>
  </si>
  <si>
    <t>Realiza diferentes técnicas de  animación , según los parametros internacionales.</t>
  </si>
  <si>
    <t>Elabora  tipos de postres y  de un restaurante, según la receta internacional.</t>
  </si>
  <si>
    <t>Utiliza  los equipos   para la aplicación de eventos especiales y restaurantes, según las normas vigentes.</t>
  </si>
  <si>
    <t>Aplica   las diferentes técnicas de montaje de la mantelería, loza, cubertería, cristalería y decoración acorde, según la actividad y el menú.</t>
  </si>
  <si>
    <t>Aplica  las técnicas de decoración de frutas y verduras, según las normas de manipulación de alimentos.</t>
  </si>
  <si>
    <t>Aplica las técnicas de  cocción y preparación de alimentos relacionados con los desayunos típicos e internacionales.</t>
  </si>
  <si>
    <t>Elabora   menús de recetas de comidas y bebidas típicas de Costa Rica.</t>
  </si>
  <si>
    <t>Aplica   técnicas en la elaboración de bebidas frías y especialidades a base de café, según las recetas internacionales.</t>
  </si>
  <si>
    <t>Utiliza los protocolos empresariales relativas a la Administración de Operaciones.</t>
  </si>
  <si>
    <t xml:space="preserve">Utiliza el  software de la empresa para administrar proyectos, empleando los protocolos establecidos  </t>
  </si>
  <si>
    <t>Utiliza estrategias de operación en la planta, según los procedimientos de la empresa.</t>
  </si>
  <si>
    <t>Administra los inventarios, usando los protocolos de la empresa.</t>
  </si>
  <si>
    <t>Utitliza un software de control estadístico relativo a procesos empresariales y de planta.</t>
  </si>
  <si>
    <t>Verifica la correcta planeación operativa de la capacidad  manufactura de la planta.</t>
  </si>
  <si>
    <t>Diseña el trabajo de operación de planta, según los protocolos de la empresa.</t>
  </si>
  <si>
    <t>Realiza mediciones de trabajo necesarias en la operación de planta.</t>
  </si>
  <si>
    <t>Administra la bodega, según los protocolos de la empresa.</t>
  </si>
  <si>
    <t>Realiza sus funciones, previniendo la legitimación de capitales.</t>
  </si>
  <si>
    <t>Utiliza las Tecnologías de Información y Comunicación en la ejecución de sus funciones.</t>
  </si>
  <si>
    <t>Verifica la correcta clasificación arancelaria de las mercancías.</t>
  </si>
  <si>
    <t>Utiiza los protocolos de la empresa para el trámite documental aduanero correcto.</t>
  </si>
  <si>
    <t>Utiliza software específicos en trámites aduaneros.</t>
  </si>
  <si>
    <t>Verifica el cálculo correcto por concepto de seguros, fletes y transportes internacionales.</t>
  </si>
  <si>
    <t>Ejecuta la operaciones de ajuste a través del limado, taladrado y cincelado, respetando las normas de seguridad establecidas</t>
  </si>
  <si>
    <t>Manipula responsablemente los instrumentos de metrología y verificación, aplicando las normas de conservación y cuido en el uso de los instrumentos.</t>
  </si>
  <si>
    <t>Realiza montajes mecánicos utilizando diferentes técnicas de sujeción.</t>
  </si>
  <si>
    <t>Ejecuta operaciones básicas de trazado, limado, aserrado, taladrado y roscado manual, respetando las normas de seguridad establecidas.</t>
  </si>
  <si>
    <t>Aplica diagnósticos a los bastidores y carrocerías manteniendo las normas de higiene y salud ocupacional.</t>
  </si>
  <si>
    <t>Ejecuta ajustes, reparaciones y mantenimiento a los sistemas de transmisión y propulsión aplicando las normas de higiene y salud ocupacional.</t>
  </si>
  <si>
    <t>Ejecuta diagnósticos y reparaciones a los diferentes sistemas de frenos, a sus componentes y asistencias empleados en el vehículo de acuerdo a las normas de higiene y salud ocupacional.</t>
  </si>
  <si>
    <t>Ejecuta la guía de diagnóstico a realizar en los diferentes sistemas de dirección, suspensión y componentes.</t>
  </si>
  <si>
    <t>Resuelve los cálculos y diferentes configuraciones que se aplican al trabajar con la electricidad en el automóvil.</t>
  </si>
  <si>
    <t>Ejecuta labores de mantenimiento en los sistemas de encendido convencional, ignición directa y mando electrónico.</t>
  </si>
  <si>
    <t>Ejecuta diagnóstico de averías y resolución de problemas en los diferentes componentes electrónicos del automóvil.</t>
  </si>
  <si>
    <t>Aplica programa con sistemas lógicos binarios enfocados a la electrónica digital.</t>
  </si>
  <si>
    <t>Resuelve problemas de funcionamiento y labores de mantenimiento en los diferentes componentes del sistema de alimentación e inyección electrónica gasolina.</t>
  </si>
  <si>
    <t>Ejecuta labores de mantenimiento y diagnóstico valorando la importancia del buen funcionamiento del sistema de enfriamiento y lubricación.</t>
  </si>
  <si>
    <t>Aplica ajustes en los sistemas de control de emisión de gases según la normativa vigente establecida por el MOPT – MEP.</t>
  </si>
  <si>
    <t>Utiliza equipos de verificación en vehículos o por paneles, simulación por ordenador con instrumentos de autodiagnóstico, respetando las normas de Salud Ocupacional.</t>
  </si>
  <si>
    <t>Ejecuta diagnóstico técnico vehicular de los  diferentes estados de luces indicadoras del vehículo.</t>
  </si>
  <si>
    <t xml:space="preserve">Realiza ajustes correspondientes a piezas utilizando diversos instrumentos tales como limas, herramientas de corte. </t>
  </si>
  <si>
    <t>Ejecuta juntas soldadas sobre materiales de bajo contenido de carbono en todas las posiciones.</t>
  </si>
  <si>
    <t>Emplea los diferentes tipos de juntas en materiales de aluminio y acero inoxidable por medio del proceso G.T.A.W.</t>
  </si>
  <si>
    <t>Ejecuta cortes en acero de bajo contenido de carbono mediante el proceso oxiacetilénico, respetando las normas de salud ocupacional.</t>
  </si>
  <si>
    <t>Ejecuta diferentes tipos de corte en diversos materiales con equipo de corte con plasma.</t>
  </si>
  <si>
    <t>Aplica soldadura eléctrica por resistencia en carrocerias respetando las medidas de seguridad establecidas.</t>
  </si>
  <si>
    <t>Construye y reconstruye carrocerías utilizando las medidas establecidas por el fabricante.</t>
  </si>
  <si>
    <t>Repara superficies utilizando diferentes productos químicos guardando las normas de salud ocupacional.</t>
  </si>
  <si>
    <t>Realiza procesos de unión y relleno de superficies automotrices por medio de soldadura en bronce.</t>
  </si>
  <si>
    <t>Realiza desmontaje y montaje de los sistemas de alimentación  y almacenamiento de combustible de un vehículo automotor.</t>
  </si>
  <si>
    <t xml:space="preserve"> Asiste al profesional responsable del proyecto de construcción.</t>
  </si>
  <si>
    <t xml:space="preserve"> Aplica programas de computación a distintas actividades relacionadas con obras de construcción.</t>
  </si>
  <si>
    <t>Participa en la planificación de  obras de construcción en general con la guía del profesional en ingeniería o arquitectura.</t>
  </si>
  <si>
    <t>Aporta su criterio en la programación de obras de construcción aplicando el método PERT/CPM.</t>
  </si>
  <si>
    <t>Presupuesta obras de construcción en general, eléctrica y mecánica.</t>
  </si>
  <si>
    <t>Colabora en la construcción de obras civiles, eléctricas y mecánicas mediante interpretación de planos constructivos y diagramas.</t>
  </si>
  <si>
    <t>Selecciona los materiales idóneos para la construcción de una determinada obra de construcción.</t>
  </si>
  <si>
    <t>Participa en la planificación en el requerimiento de equipo, herramientas y maquinaria de uso común en obras de construcción civil.</t>
  </si>
  <si>
    <t>Realiza trámites de visado de planos y obtención de permisos de obras de construcción.</t>
  </si>
  <si>
    <t xml:space="preserve"> Colabora en la  elaboración de trabajos de topografía de campo y oficina para las distintas obras de construcción (agrimensura y nivelación).</t>
  </si>
  <si>
    <t>Participa en labores de planificación y construcción de carreteras con la guía del profesional en ingeniería o arquitectura.</t>
  </si>
  <si>
    <t>Participa en labores de planificación y construcción de urbanizaciones  con la orientación del profesional en ingeniería o arquitectura.</t>
  </si>
  <si>
    <t>Realiza  ensayos de laboratorio al concreto, agregados y suelos, con la orientación del profesional en ingeniería o arquitectura.</t>
  </si>
  <si>
    <t>Asiste al profesional en  trabajos de instalaciones electromecánicas de una obra de construcción.</t>
  </si>
  <si>
    <t>Realiza labores de construcción aplicando criterios de salud ocupacional.</t>
  </si>
  <si>
    <t>Aplica procedimientos para el control de la calidad de las labores que realiza y consecuentemente de las obras en construcción.</t>
  </si>
  <si>
    <t>Realiza las actividades propias de la gestión de una microempresa en el campo de la construcción.</t>
  </si>
  <si>
    <t>Realiza dibujos aplicando los principios del dibujo técnico en el desarrollo de diferentes tareas asociadas a la construcción civil.</t>
  </si>
  <si>
    <t>Realiza dibujos constructivos aplicando nuevos programas alternativos de dibujo asistido por computadora.</t>
  </si>
  <si>
    <t>Construye elementos arquitectónicos utilizando el desarrollo de vistas, isométricos, diferentes sólidos de detalles arquitectónicos, dibujos pictóricos, principios de la perspectiva cónica y paralela en la representación de objetos.</t>
  </si>
  <si>
    <t>Realiza representaciones de la figura humana en los proyectos arquitectónicos utilizando la percepción del espacio.</t>
  </si>
  <si>
    <t>Realiza presentaciones arquitectónicas utilizando  los métodos básicos de aplicación del uso del color, el espectro y las clasificaciones en los colores.</t>
  </si>
  <si>
    <t>Rotula planos de construcción y presentaciones artísticas de proyectos arquitectónicos con diferentes técnicas de presentación y acabado final.</t>
  </si>
  <si>
    <t>Realiza labores de dibujante arquitectónico aplicando criterios de salud ocupacional.</t>
  </si>
  <si>
    <t>Dibuja objetos y elementos arquitectónicos empleando las diferentes escalas gráficas y montajes a escala en planos digitales.</t>
  </si>
  <si>
    <t xml:space="preserve">Elabora de plantas arquitectónicas y urbanísticas utilizando las normas generales y específicas de los sistemas de acotado. </t>
  </si>
  <si>
    <t>Desarrolla diferentes tipos de cortes o secciones en proyectos habitacionales de tipo unifamiliar.</t>
  </si>
  <si>
    <t>Elabora planos  arquitectónicos y constructivos tomando en cuenta el reglamento de construcciones  y códigos nacionales actuales.</t>
  </si>
  <si>
    <t>Realiza los dibujos que conforman un juego de planos arquitectónicos y constructivos.</t>
  </si>
  <si>
    <t>Presupuesta el valor real de una vivienda.</t>
  </si>
  <si>
    <t>Elabora planos urbanísticos y arquitectónicos de edificios en tres dimensiones por medio del software de dibujo asistido por computadora.</t>
  </si>
  <si>
    <t>Imprime planos urbanísticos y arquitectónicos empleando los sistemas de impresión de dibujo asistido por computadora.</t>
  </si>
  <si>
    <t>Elabora planos urbanísticos  tomando en cuenta las normas de urbanización y fraccionamiento nacionales y actualizadas.</t>
  </si>
  <si>
    <t>Realiza presentaciones de un proyecto arquitectónico o urbanístico utilizando software específico para la digitalización y edición de imágenes.</t>
  </si>
  <si>
    <t>Elabora proyectos gráficos aplicando los principios de la composición artística  y del diseño.</t>
  </si>
  <si>
    <t>Elabora proyectos gráficos aplicando los diferentes estilos de letra.</t>
  </si>
  <si>
    <t>Realiza presentaciónes de bocetos publicitarios aplicando distintas técnicas de  ilustración, boceto gráfico y diagramación.</t>
  </si>
  <si>
    <t>Realiza proyectos gráficos utilizando  los métodos básicos de aplicación del uso del color, el espectro y las clasificaciones en los colores.</t>
  </si>
  <si>
    <t>Elabora el proceso técnico de una campaña gráfica para un ente determinado.</t>
  </si>
  <si>
    <t>Diseña empaques y afines de acuerdo con las características de productos específicos.</t>
  </si>
  <si>
    <t>Realiza trabajos gráficos utilizando el equipo fotográfico convencional y digital.</t>
  </si>
  <si>
    <t>Realiza trabajos de diseño empleando las herramientas y las funciones disponibles para el manejo del software de Ilustración vectorial.</t>
  </si>
  <si>
    <t>Crea de páginas WEB utilizando programas y sistemas que esten en uso actualmente.</t>
  </si>
  <si>
    <t>Calcula los costos de producción que son propios de cada fase del proyecto gráfico y emite un informe.</t>
  </si>
  <si>
    <t xml:space="preserve">Realiza trabajos de dibujante arquitectónico utilizando las normas básicas para la digitación de textos y  diferentes herramientas en el entorno en un sistema operativo de ambiente gráfico. </t>
  </si>
  <si>
    <t>Realiza planos arquitectónicos aplicando nuevos programas alternativos de dibujo asistido por computadora.</t>
  </si>
  <si>
    <t>Construye elementos arquitectónicos y mecánicos utilizando el desarrollo de vistas, isométricos, diferentes sólidos de detalles arquitectónicos, dibujos pictóricos, principios de la perspectiva cónica y paralela en la representación de objetos.</t>
  </si>
  <si>
    <t>Desarrolla rótulos  y carteles con diferentes técnicas de presentación y acabado final.</t>
  </si>
  <si>
    <t xml:space="preserve">Elabora de dibujos arquitectónicos y mecánicos utilizando las normas generales y específicas de los sistemas de acotado. </t>
  </si>
  <si>
    <t>Desarrolla diferentes tipos de cortes o secciones en piezas mecánicas y proyectos habitacionales de tipo unifamiliar.</t>
  </si>
  <si>
    <t>Representa diferentes  piezas y componentes de los sistemas mecánicos en formato digital.</t>
  </si>
  <si>
    <t>Elabora planos de montaje de acuerdo con las normas preestablecidas.</t>
  </si>
  <si>
    <t>Elabora planos de detalle de sistemas mecánicos.</t>
  </si>
  <si>
    <t>Realiza dibujos aplicando los conceptos y principios que intervienen en el uso de ajustes y tolerancias.</t>
  </si>
  <si>
    <t>Elabora diferentes dibujos utilizando las funciones y herramientas disponibles en el software específico de dibujo asistido por computadora en 2D y 3D.</t>
  </si>
  <si>
    <t>Elabora planos  arquitectónicos y constructivos de acuerdo con las normas y reglamentos vigentes con todas las especificaciones técnicas.</t>
  </si>
  <si>
    <t>Dibuja planos de redes de instalaciones eléctrico-mecánicas en residenciales.</t>
  </si>
  <si>
    <t>Dibuja planos estructurales de entrepisos en residenciales.</t>
  </si>
  <si>
    <t>Elabora planos topográficos aplicando la reglamentación vigente.</t>
  </si>
  <si>
    <t>Imprime planos mecánicos y arquitectónicos empleando los sistemas de impresión de dibujo asistido por computadora.</t>
  </si>
  <si>
    <t>Realiza carteles, afiches y posters utilizando los principios que rigen el diseño tipográfico.</t>
  </si>
  <si>
    <t>Realiza proyectos publicitarios aplicando diferentes recursos técnicos en la composición de dibujos artísticos, principios de luz y sombra en dibujos artísticos y los fundamentos de la composición en el dibujo.</t>
  </si>
  <si>
    <t>Realiza dibujos artísticos utilizando las partes de la figura humana y las técnicas del claroscuro en el dibujo artístico.</t>
  </si>
  <si>
    <t>Edita fotografías utilizando las herramientas computacionales del software específico.</t>
  </si>
  <si>
    <t>Realiza tomas de fotografías en estudio utilizando criterios básicos.</t>
  </si>
  <si>
    <t>Realiza artes finales mediante directrices técnicas de montaje para diferentes sistemas de  impresión.</t>
  </si>
  <si>
    <t>Realiza el proceso editorial de diferentes productos gráficos, desde una perspectiva comunicacional, funcional y estética.</t>
  </si>
  <si>
    <t>Diseña empaques y embalajes de acuerdo con las características de productos específicos.</t>
  </si>
  <si>
    <t xml:space="preserve">Realiza la planificación de proyectos publicitarios describiendo las etapas y sus componentes. </t>
  </si>
  <si>
    <t>Colabora en el proceso administrativo asociado al campo del diseño publicitario.</t>
  </si>
  <si>
    <t>Realiza presupuestos básicos relacionados con el trabajo de un diseñador.</t>
  </si>
  <si>
    <t>Aplica las herramientas y funciones para el manejo del software de animaciones.</t>
  </si>
  <si>
    <t>Diseña  patronaje de prendas de vestir femeninas y masculinas aplicando las técnicas necesarias.</t>
  </si>
  <si>
    <t>Elabora  prendas de vestir según la tendencia de la moda manteniendo las líneas de alta costura.</t>
  </si>
  <si>
    <t>Selecciona  telas, colores y estilos para cada prenda según las técnicas establecidas.</t>
  </si>
  <si>
    <t>Confecciona   prendas de vestir para hombres, mujeres y niños, incluye  trajes de noche y lencería, con técnicas de alta costura.</t>
  </si>
  <si>
    <t>Entrega los pedidos en el tiempo establecido, siguiendo el protocolo de la empresa.</t>
  </si>
  <si>
    <t>Crea indumentaria que satisfaga las nececidades del mercado según las ifluencias culturales y sociales. (prendas especiales)</t>
  </si>
  <si>
    <t>Utiliza diferentes tipos de máquinas de coser mecánicas y eléctricas, siguiendo las normas de salud ocupacional.</t>
  </si>
  <si>
    <t>Propone ideas creativas en las distintas etapas de desarrollo y producción de ropa.</t>
  </si>
  <si>
    <t>Mercadea  sus propias ideas de diseño y confección de la moda.</t>
  </si>
  <si>
    <t>Crea   microempresas en la confección, transformación, ajuste y reparación de vestuario.</t>
  </si>
  <si>
    <t>Supervisa la producción de prendas de vestir, con los stándares establecidos en la empresa.</t>
  </si>
  <si>
    <t>Gestiona proyectos de   comercialización de vestuario.</t>
  </si>
  <si>
    <t>Organiza eventos relacionados con la industria de la moda, (desfile de modas).</t>
  </si>
  <si>
    <t>Organiza el taller,  o espacio de trabajo de acuerdo con las normas de seguridad propias de la industria de la moda.</t>
  </si>
  <si>
    <t>Maneja programas, equipo y herramientas de patronaje de corte y confección de la industria del vestido.</t>
  </si>
  <si>
    <t>Previene enfermedades laborales aplicando las normas de Salud Ocupacional.</t>
  </si>
  <si>
    <t>Evita focos de contaminación en las áreas laborales.</t>
  </si>
  <si>
    <t>Desarrolla las técnicas en campo de acabados especiales.</t>
  </si>
  <si>
    <t>Construye muebles y estructuras en madera y metal.</t>
  </si>
  <si>
    <t>Restaura muebles modernos y antiguos.</t>
  </si>
  <si>
    <t>Utiliza la computadora como herramienta, en las tareas propias del Diseño y Construcción de Muebles y Estructuras.</t>
  </si>
  <si>
    <t>Elabora programas de mantenimiento preventivo y correctivo en equipo, máquinas y herramienta, propias de la es Diseño y Construcción de Muebles y Estructuras.</t>
  </si>
  <si>
    <t>Protege el medio ambiente, eliminando los focos de contaminación que se originan en los procesos de producción industrial.</t>
  </si>
  <si>
    <t>Aplica el código de colores usado en los dispositivos de seguridad.</t>
  </si>
  <si>
    <t>Utiliza la computadora como herramienta para el mejoramiento de los procesos productivos de la empresa.</t>
  </si>
  <si>
    <t>Realiza su trabajo utilizando la relación que se da entre salud-trabajo y medio ambiente.</t>
  </si>
  <si>
    <t>Aplica normas de Salud Ocupacional ante los riesgos potenciales que presenta la Diseño y Construcción de Muebles y Estructuras.</t>
  </si>
  <si>
    <t>Construye instalaciones eléctricas básicas.</t>
  </si>
  <si>
    <t>Construye estructuras de nivel básico en metal.</t>
  </si>
  <si>
    <t>Resuelve las fallas, en circuitos eléctricos de  corriente alterna, respetando los reglamentos y códigos vigentes.</t>
  </si>
  <si>
    <t>Realiza mediciones de las diferentes magnitudes eléctricas y mecánicas, en forma segura y con los estándares de calidad según los procedimeintos establecidos a nivel empresarial y o estándares nacionales.</t>
  </si>
  <si>
    <t>Diagnostica averías en circuitos electrónicos básicos, analógicos y digitales siguiendo los protocolos de seguridad y calidad  estabecidos por la empresa.</t>
  </si>
  <si>
    <t>Repara averías en circuitos electrónicos básicos, analógicos y digitales siguiendo los protocolos de seguridad y calidad  estabecidos por la empresa.</t>
  </si>
  <si>
    <t>Realiza trabajos en redes de corriente eléctrica respetando los códigos, reglamnetos vigentes y disposiciones de salud ocupacional.</t>
  </si>
  <si>
    <t>Elabora esquemas, diagramas y planos de sistemas eléctricos, electrónicos y mecánicos, aplicando símbolos y normas establecidas por organismos nacionales e internacionales, para su correcta construcción.</t>
  </si>
  <si>
    <t>Brinda soporte técnico a sistemas de mando, control y de regulación de máquinas eléctricas basados en elementos electromecánicos, respetando preservando los protocolos de seguridad y calidad vigentes.</t>
  </si>
  <si>
    <t>Brinda Mantenimiento correctivo y preventivo a sistemas  de circuitos de control y regulación para máquinas eléctricas, construidos a base de dispositivos electrónicos de estado sólido, preservando los protocolos de seguridad y calidad vigentes.</t>
  </si>
  <si>
    <t>Elabora diseños básicos de sistemas a contactores, aplicados al arranque, mando y regulación de máquinas eléctricas, atendiendo las normativas de calidad y seguridad vigentes, sin dejar de la lado la sotenibilidad ambiental implicada en el buen uso de los recursos.</t>
  </si>
  <si>
    <t>Interpreta diagramas y datos técnicos de sistemas aplicados al arranque, mando y regulación de máquinas eléctricas normados por los protocolos internacionales y nacionales.</t>
  </si>
  <si>
    <t>Brinda soporte técnico a los diferentes tipos de máquinas eléctricas según sus características: motores trifásicos, monofásicos y transformadores, guardando las cosideraciones de seguridad y salud ocupacional, así como la sostenibilidad ambiental.</t>
  </si>
  <si>
    <t>Ejerce el control de procesos industriales por medio del uso de PLC´s, respetando las normas de seguridad y salud ocupacional.</t>
  </si>
  <si>
    <t>Desarrolla procesos de soldadura  electrica y oxiacetilénica que garanticen la mejora en la calidad del funcionamiento de los equipos de la planta de producción de la emprea, de una forma segura y que guarde  los protocolos de calidad y sostenibilidad ambiental.</t>
  </si>
  <si>
    <t>Desarrolla labores de implementación, mantenimeinto preventivo y correctivo en los controladores de velocidad de las máquinas eléctricas por intermedio de  variadores de frecuencia según los protocolos de seguridad y calidad atinentes a este tipo de labor.</t>
  </si>
  <si>
    <t>Configura la interconexión y personalización de una computadora personal, respetando las protocolos de calidad y seguridad establecidas por la empresa.</t>
  </si>
  <si>
    <t>Construye instalaciones eléctricas residenciales respetando los códigos y reglamentos vigentes en Costa Rica, guardando los lineamientos de seguridad y salud ocuacional.</t>
  </si>
  <si>
    <t>Elabora diagramas eléctricos y electrónicos de acuerdo a los sistemas DIN y NEMA.</t>
  </si>
  <si>
    <t>Repara  circuitos electrónicos analógicos basados en amplificadores operacionales, transistores bipolares, unipolares y otros elementos electrónicos, empelando la herramienta e instrumentalización adecuada si dejar de lado los procedimientos de salud ocupacional.</t>
  </si>
  <si>
    <t>Resuelve necesidades de mejora en los equipos y procesos implementando soluciones técnicas basadas en programas  estructurados y el lenguaje de programación C++ en dispositivos electrónicos, promoviendo una faceta de ser emprendedor.</t>
  </si>
  <si>
    <t>Da soporte técnico a sistemas de aplicación de control industrial mediante dispositivos semiconductores de potencia resetando las normativas de seguridad y calidad vigentes.</t>
  </si>
  <si>
    <t>Da mantenimeinto correctivo y preventivo a equipos donde se involucra la electrónica digital  (registros, contadores, flip-flop, módulos integrados, convertidores A/D y D/A, etc.), emplenado la herramienta correcta según los protocolos que respaldan el accionar seguro y respeta los estandares de calidad.</t>
  </si>
  <si>
    <t>Construye sistemas básicos de control con elementos programables discretos para dar solución a necesidades industriales en los procesos de manufactura de la empresa, respetando las normas de seguridad y amigabilidad ambiental.</t>
  </si>
  <si>
    <t>Configura equipos periféricos en computadores personales, según lo establecen los protocolos y reglamentos vigentes a nivel empresarial, nacional e internacional, sin dejar de lado la seguridad y uso correcto de herramientas.</t>
  </si>
  <si>
    <t>Desarrolla procedimientos de búsqueda de fallas, mantenimiento preventivo y correctivo de impresoras de acuerdo a su tipo, aplicando  las normas de seguridad ocupacional,  y manteniendo la calidad dictados por la empresa.</t>
  </si>
  <si>
    <t>Instala redes inalámbricas de mayor uso en el mercado laboral de nuestro país, respetando las normas y reglamentos vigentes, resguardando la seguridad ocupacional y calidad en cada parte del trabajo sin dejar de lado la responsabilidad ambiental del uso adecuado de los materilaes y disposición de los desechos.</t>
  </si>
  <si>
    <t>Brinda soporte técnico a los circuitos electrónicos de monitores de video, guardando las consideraciones de seguridad y salud ocupacional, así como la sostenibilidad ambiental.</t>
  </si>
  <si>
    <t>Desarrolla labores de implementación, mantenimeinto preventivo y correctivo en circuitos electrónicos según los protocolos de seguridad y calidad atinentes a este tipo de labor.</t>
  </si>
  <si>
    <t>Implementa soluciones a necesidades técnicas del proceso productivo me diante la implementación sistemas diseñados y construidos con diferentes controladores PIC´s, para mejorar los procesos.</t>
  </si>
  <si>
    <t>Repara  circuitos electrónicos del tipo filtro para señales, empleando la herramienta e instrumentalización adecuada si dejar de lado los procedimientos de salud ocupacional y los controles de calidad.</t>
  </si>
  <si>
    <t>Instala redes telefónicas básicas, respetando los códigos vigentes y las medidas de seguridad pertinentes.</t>
  </si>
  <si>
    <t>Desarrolla labores técnicas de diseño y reparación de circuitos optoelectrónicos que garanticen la mejor funcionbilidad de los equipos de planta de la empresa, atendiendo las normas de calidad y seguridad industrial vigentes.</t>
  </si>
  <si>
    <t>Repara  circuitos electrónicos de los diferentes tipos de fuentes de alimentación, empleando técnicas de seguimiento de fallas y salud ocupacional.</t>
  </si>
  <si>
    <t>Realiza mediciones de señales de telecomunicaciones y variables eléctricas en forma segura y con los estándares de calidad según los procedimienos establecidos a nivel empresarial y o nacionales.</t>
  </si>
  <si>
    <t>Brinda soporte técnico a los diferentes elementos y equipos de telefonía móvil, respetando las consideraciones de seguridad ocupacinal, caliadad y respeto ambiental vigentes por reglamentos empresariales, nacionales e internacionales.</t>
  </si>
  <si>
    <t>Brinda soporte técnico a sistemas de mando, control y de regulación de máquinas eléctricas basados en elementos electromecánicos y de estado sólido.</t>
  </si>
  <si>
    <t>Desarrolla procedimientos de búsqueda de fallas y mantenimiento correctivo guardando las normas de seguridad, en equipos industriales del tipo neumáticos e hidráulicos, para bajar los tiempos muertos de productividad y manteniendo la calidad del producto.</t>
  </si>
  <si>
    <t>Programa robots de uso industrial aplicando los protocolos establecidos a nivel empresarial, resguardando el principio de seguridad ante todo.</t>
  </si>
  <si>
    <t>Da soporte técnico a sistemas de aplicación de control industrial mediante dispositivos electromecánicos y semiconductores de potencia resetando las normativas de seguridad y calidad vigentes.</t>
  </si>
  <si>
    <t>Realiza todos los acabados propios de un proyecto impreso hasta llevar a término el mismo.</t>
  </si>
  <si>
    <t>Asesora a los clientes, los diseñadores y el arte finalistas con respecto a las prestaciones del sistema offset, para una correcta realización de diseños y de artes.</t>
  </si>
  <si>
    <t>Controla todos los procesos de impresión con absoluto conocimiento de las normas que los gobiernan.</t>
  </si>
  <si>
    <t>Realiza artes de formularios y de diseños sencillos si sus funciones lo ameritan.</t>
  </si>
  <si>
    <t>Realiza artes de dificultad media utilizando los programas de diagramación y dibujo con habilidad.</t>
  </si>
  <si>
    <t>Calibra en forma técnica las prensas convencionales y las digitales para la óptima impresión de los proyectos gráficos.</t>
  </si>
  <si>
    <t>Diagrama libros, folletos, revistas, y periódicos, aplicando los conocimientos propios de su especialidad.</t>
  </si>
  <si>
    <t>Asesora con respecto al uso de métodos de impresión, de presupuestos y afines a los clientes de la empresa gráfica.</t>
  </si>
  <si>
    <t>Realiza artes de formularios y de diseños sencillos.</t>
  </si>
  <si>
    <t>Aplica el mantenimiento preventivo a las diferentes prensas de impresión offset.</t>
  </si>
  <si>
    <t>Diseña páginas WEB para la publicación de información en Internet de acuerdo con las normas técnicas.</t>
  </si>
  <si>
    <t>Brinda soporte en la orientación de la calidad bajo la normativa ISO, promoviendo procediemientos adecuados a la realidad de la empresa.</t>
  </si>
  <si>
    <t>Resuelve problemas técnicos, en circuitos eléctricos de corriente directa y alterna, respetando los reglamentos y códigos vigentes y entabala protocolos de seguridad operacional.</t>
  </si>
  <si>
    <t>Crea planes de aministración de los recursos, materiales, equipos, herramientas y otros que se requieren en su especialidad; buscando la mejora contínua en favor de la calidad.</t>
  </si>
  <si>
    <t>Da mantenimeinto correctivo y preventivo asistemas generadores de vapor, emplenado la herramienta correcta según los protocolos que respaldan el accionar seguro y respeta los estandares de calidad.</t>
  </si>
  <si>
    <t>Brinda soporte técnico a sistemas de refrigeración y aire acondicionado, manteniendo obediencia a la normativa vigente a nivel nacional, resguardando la seguridad ocupacional y las responsabilidades ecológicas relativas a los elementos refrigerantes.</t>
  </si>
  <si>
    <t>Elabora diferentes perfiles mecánicos utilizando los instrumentos de medición tanto en milimetros como en pulgadas.</t>
  </si>
  <si>
    <t xml:space="preserve">Realiza ajustes correspondientes a piezas utilizando diversos instrumentos tales como limas, herramientas de corte y electrodos. </t>
  </si>
  <si>
    <t>Elabora diferentes perfiles roscados mecánicos externos e internos tanto en forma manual como en máquinas herramientas, respetando las normas de salud ocupacional.</t>
  </si>
  <si>
    <t>Ejecuta diversos afilados en brocas helicoidales y Buriles de acero rápido para herramientas (HSS).</t>
  </si>
  <si>
    <t>Elabora agujeros mediante taladros manuales y de columna  respetando los ajustes y tolerancias correspondientes.</t>
  </si>
  <si>
    <t>Elabora piezas en diversos tipos de materiales para producir superficies planas, paralelas, angulares y ranuras utilizando máquinas de movimiento rectilíneo.</t>
  </si>
  <si>
    <t>Aplica los procedimientos establecidos al ejecutar operaciones básicas en el torno mecánico paralelo, respetando las normas de salud ocupacional.</t>
  </si>
  <si>
    <t>Aplica técnicas de división en la construcción de polígonos regulares y engranajes mediante el aparato divisor.</t>
  </si>
  <si>
    <t>Aplica tratamiento térmico a piezas mecánicas según especificaciones técnicas del fabricante.</t>
  </si>
  <si>
    <t>Elabora programas de diversos perfiles con el simulador para equipos con mandos de control numérico computarizado.</t>
  </si>
  <si>
    <t>Construye el fresado de hélices con base a los cálculos establecidos.</t>
  </si>
  <si>
    <t>Construye elementos diversos de matricería en máquinas herramientas convencionales y de control numérico computarizado, respetando los ajustes y tolerancias establecidas.</t>
  </si>
  <si>
    <t>Realiza procesos de mantenimiento preventivo como correctivos a máquinas utilizadas en la industria.</t>
  </si>
  <si>
    <t>Manufactura piezas en máquinas herramientas respetando indicaciones del plano correspondiente.</t>
  </si>
  <si>
    <t>Realiza operaciones básicas en el torno mecánico paralelo, respetando las normas de salud ocupacional.</t>
  </si>
  <si>
    <t>Ejecuta diferentes tipos de empalmes de acuerdo con las características técnicas en instalaciones eléctricas en baja tensión.</t>
  </si>
  <si>
    <t>Realiza cálculos correspondientes a diferentes estructuras metálicas.</t>
  </si>
  <si>
    <t>Construye diferentes tipos de piezas laminadas de transición utilizando varios elementos de unión.</t>
  </si>
  <si>
    <t xml:space="preserve">Desarrolla el funcionamiento correcto de los equipos de trabajo efectivo, en la empresa y sus acciones positivas en el proceso.  </t>
  </si>
  <si>
    <t>Realiza  gestiones administrativas,utilizando herramientas de mejora de la calidad  , según las politicas de la organización.</t>
  </si>
  <si>
    <t>Utiliza equipo tecnológico en el campo de trabajo, según las políticas de la empresa.</t>
  </si>
  <si>
    <t>Realiza  mediciones en el proceso productivo ,para la mejora de la producción.</t>
  </si>
  <si>
    <t>Utiliza la estadística no paramétrica, en los procesos de mejoramiento empresarial.</t>
  </si>
  <si>
    <t>Aplica los principios filosóficos de control de la calidad, para la mejora de la competitividad en las empresas.</t>
  </si>
  <si>
    <t>Aplica los indicadores de la productividad, con el fin de mejorar la competitividad de las empresas.</t>
  </si>
  <si>
    <t>Desarrolla metodología de costos de la calidad, con relación a la realidad de las empresas.</t>
  </si>
  <si>
    <t>Implementa matrices y herramientas para el control del desperdicio en las empresas</t>
  </si>
  <si>
    <t>Desarrolla los elementos básicos del servicio al cliente, utilizadas por las empresas.</t>
  </si>
  <si>
    <t xml:space="preserve">Utiliza herramientas de control de la calidad en los procesos productivos de las empresas locales. </t>
  </si>
  <si>
    <t>Utiliza protocolos en las relaciones públicas de las empresas, para el mejoramiento del servicio al cliente.</t>
  </si>
  <si>
    <t>Realiza  mediciones  en el proceso que garantice la confiabilidad en los datos.</t>
  </si>
  <si>
    <t>Desarrolla las  herramientas administrativas de la calidad, como instrumento de mejora en las empresas.</t>
  </si>
  <si>
    <t>Aplica las normas alimentarias y médicas, en una empresa de carácter local.</t>
  </si>
  <si>
    <t>Aplica los requisitos de cumplimiento en las normas ambientales y laborales en las diferentes empresas.</t>
  </si>
  <si>
    <t>Utiliza las aplicaciones relacionadas con el uso de Internet, para el trabajo en la empresa.</t>
  </si>
  <si>
    <t>Brinda soporte técnico en la resolución de problemas sobre disipación de potencia, realizando procesos seguros y bajo las normas vigentes.</t>
  </si>
  <si>
    <t>Brinda soporte técnico a los diferentes tipos de máquinas eléctricas según sus características: motores de inducción y transformadores monofásicos, guardando las cosideraciones de seguridad y salud ocupacional, así como la sostenibilidad ambiental.</t>
  </si>
  <si>
    <t>Brinda soporte técnico a sistemas de refrigeración doméstica, manteniendo obediencia a la normativa vigente a nivel nacional, resguardando la seguridad ocupacional y las responsabilidades ecológicas relativas a los elementos refrigerantes.</t>
  </si>
  <si>
    <t>Ejerce el control de procesos de refrigeración y aire acondicionado por medio del uso de PLC´s, respetando las normas de seguridad y salud ocupacional.</t>
  </si>
  <si>
    <t>Selecciona sistemas de refrigeración a partir de la utilización de diagramas de moller.</t>
  </si>
  <si>
    <t>Brinda mantenimeinto técnico a sistemas de refrigeración de baja, mediana y alta temperatura, manteniendo obediencia a la normativa vigente a nivel nacional, resguardando la seguridad ocupacional y las responsabilidades ecológicas relativas a los elementos refrigerantes.</t>
  </si>
  <si>
    <t>Repara averías en sistemas de refrigeración, respetando los protocolos de seguridad, calidad y manejo ambiental de los desechos.</t>
  </si>
  <si>
    <t>Instala sistemas de refrigeración tipo cuarto frío, respetando los protocolos de seguridad ocupacional, calidad  y manejo ambiental de los desechos.</t>
  </si>
  <si>
    <t>Instala sistemas de aire acondicionado,  respetando los protocolos de seguridad ocupacional, calidad  y manejo ambiental de los desechos.</t>
  </si>
  <si>
    <t>Repara averías en sistemas de refrigeración directo, indirecto, inundado o seco, bajo las normas y procediemintos adecuadas a dica función y que dan fe de calidad, y seguridad ocupacional, así como la responsabilidad medio ambiental.</t>
  </si>
  <si>
    <t>Ejecuta actividades de mantenimiento, de herramientas y equipos  utilizados en agrojardinería.</t>
  </si>
  <si>
    <t>Establece proyectos de agro jardinería sostenibles,  utilizando tecnologias de información y comunicación.</t>
  </si>
  <si>
    <t>Comunica  información oral y escrita en inglés y español.</t>
  </si>
  <si>
    <t>Establece proyectos de agro ecología,  utilizando tecnologias de información y comunicación.</t>
  </si>
  <si>
    <t>Establece proyectos de agro industria,  utilizando tecnologias de información y comunicación.</t>
  </si>
  <si>
    <t>Ejecuta actividades  de mantenimiento de maquinaria agrícola, de acuerdo con los programas establecidos..</t>
  </si>
  <si>
    <t>Aplica técnicas de propagación  de plantas en viveros agrícolas, tomando en cuenta losconceptos de cultura de la calidad.</t>
  </si>
  <si>
    <t>Establece proyectos agrícolas,  utilizando tecnologias de información y comunicación.</t>
  </si>
  <si>
    <t>Ejecuta actividades de manejo en una explotación de especies acuícolas,tomando en cuenta losconceptos de cultura de la calidad.</t>
  </si>
  <si>
    <t>Establece proyectos pecuarios,  utilizando tecnologias de información y comunicación.</t>
  </si>
  <si>
    <t>Aplica  prácticas de conservación de suelos , de acuerdo con las condiciones agroclimáticas de la zona.</t>
  </si>
  <si>
    <t>Ejecuta prácticas de drenaje de suelos, conservando el medio ambiente.</t>
  </si>
  <si>
    <t>Ejecuta actividades de manejo en una explotación de animales domésticos, aplicando conceptos de cultura de la calidad.</t>
  </si>
  <si>
    <t>Realiza operaciones matemáticas y financieras, según los procedimientos usados en la empresa.</t>
  </si>
  <si>
    <t>Ejecuta los pasos necesarios para realizar los ciclos contables de una empresa comercial y/o de servicios, según la normativa contable vigente.</t>
  </si>
  <si>
    <t>Aplica las legislaciones vigentes y afines a su especialidad, según los procedimientos empleados en la empresa.</t>
  </si>
  <si>
    <t>Utiliza los protocolos de la empresa para el trámite documental correcto.</t>
  </si>
  <si>
    <t>Uses basic principles of cost accounting in the performance of duties.</t>
  </si>
  <si>
    <t>Performs functions providing money laundering and using procedures of the company.</t>
  </si>
  <si>
    <t>Performs public management procedures (Administrative Procurement).</t>
  </si>
  <si>
    <t>Uses Information Technologies and Communication in the development of accounting function.</t>
  </si>
  <si>
    <t>Uses the accounting software of the company in the development of professional duties.</t>
  </si>
  <si>
    <t>Demonstrates  skills in the functional area, section or department where performs duties.</t>
  </si>
  <si>
    <t>Takes physical inventory.</t>
  </si>
  <si>
    <t>Applies principles of internal audit and control, according to the protocols established by the company.</t>
  </si>
  <si>
    <t>Interprets aspects of nature for supporting associations and accounting of contributions, reservations, distribution and retirement.</t>
  </si>
  <si>
    <t>Concludes on the company financial situation, through the reading of financial statements results, cash flow statement, and working capital state.</t>
  </si>
  <si>
    <t>Concludes on technical criteria related to statistiscal charts and graphs</t>
  </si>
  <si>
    <t>Verifica el cálculo correcto del  monto a pagar por concepto de  impuestos de las mercancías.</t>
  </si>
  <si>
    <t>Verifica la aplicación correcta de los procedimientos de exportación e importación.</t>
  </si>
  <si>
    <t>Verifica la  asignación de la correcta clasificación arancelaria de mercancías, según la normativa vigente.</t>
  </si>
  <si>
    <t xml:space="preserve">Se desenvuelve técnicamente en cualquier sección, área o departamento aduanero. </t>
  </si>
  <si>
    <t>Aplica el principio de Aduana Verde (Ley 8839), en recintos y espacios aduaneros.</t>
  </si>
  <si>
    <t>Reconoce las sanciones  que se deben aplicar en el caso de delitos aduaneros, según los protocolos de la organización.</t>
  </si>
  <si>
    <t>Utiliza los sofware para desempeñar funciones aduaneras y facilitados en la empresa.</t>
  </si>
  <si>
    <t>Utiliza equipo propio de la oficina o recinto en el desmpeño de sus funciones aduaneras.</t>
  </si>
  <si>
    <t>Aplica las legislaciones (mercantil, comercial, fiscal, laboral) en situaciones relacionadas con la gestión aduanera,  según los protocolos de la empresa.</t>
  </si>
  <si>
    <t>Aplica procesos aduaneros considerando los aspectos básicos que se negocian en los  Acuerdo Bilaterales  y Multilaterales y los Tratado de Libre Comercio de los países involucrados en el trámite.</t>
  </si>
  <si>
    <t>Asiste en sus funciones al tramitador, despachador, dictaminador y aforador, según corresponda.</t>
  </si>
  <si>
    <t>Comunica información oral y escrita en inglés y español.</t>
  </si>
  <si>
    <t>Utiliza el trámite empresarial correcto a las acciones, bonos y obligaciones, según los procedimientos de la empresa.</t>
  </si>
  <si>
    <t>Utiliza las tecnologías de información y comunicación, como herramientas de trabajo en el campo financiero y bancario.</t>
  </si>
  <si>
    <t>Desarrolla procedimientos bancarios y financieros en la plataforma de servicios.</t>
  </si>
  <si>
    <t>Aplica las normas de salud ocupacional en la empresa durante el desarrollo de su labor.</t>
  </si>
  <si>
    <t>Utiliza equipos propios de la empresa en el desempeño de sus funciones.</t>
  </si>
  <si>
    <t>Ejecuta las funciones financieras previniendo la legitimación de capitales.</t>
  </si>
  <si>
    <t xml:space="preserve">Ejecuta  la labor financiera, aplicando la normativa establecida en la legislación de pensiones  y laboral costarricense.  </t>
  </si>
  <si>
    <t>Ejecuta la labor financiera y/o bancaria considerando la legislación comercial y triburaria nacional e internacional vigentes.</t>
  </si>
  <si>
    <t>Aplica los protocolos de Control Interno propios de la empresa.</t>
  </si>
  <si>
    <t>Files physical documents according to the National Archive rules.</t>
  </si>
  <si>
    <t>Makes phone calls using the customer service techniques.</t>
  </si>
  <si>
    <t xml:space="preserve"> Makes a services company accounting.</t>
  </si>
  <si>
    <t>Communicates oral and written information in Spanish and English.</t>
  </si>
  <si>
    <t>Makes different connections between systems and mobile devices.</t>
  </si>
  <si>
    <t>Designs webpages using construction standards for websites.</t>
  </si>
  <si>
    <t>Elabora algoritmos de programación implementando las normas computacionales vigentes.</t>
  </si>
  <si>
    <t>Elabora interfaces gráfics de usuario aplicando principios de diseño, teoría del color y diferentes tipografías.</t>
  </si>
  <si>
    <t>Diseña diferentes elementos empresariales aplicando los principios de identidad corporativa.</t>
  </si>
  <si>
    <t>Aplica los principios de mercadeo en la elaboración de productos de software.</t>
  </si>
  <si>
    <t xml:space="preserve">Ejecuta los pasos necesarios para realizar los ciclos contables de una empresa comercial y/o de servicios, según la normativa contable vigente. </t>
  </si>
  <si>
    <t>Administra distintas cuentas contables, utilizando los equipos propios de la empresa y emitiendo los informes respectivos.</t>
  </si>
  <si>
    <t>Utiliza principios fundamentales de Contabilidad de Costos en el desempeño de sus labores empresariales.</t>
  </si>
  <si>
    <t>Aplica las  legislaciones vigentes , según los procedimientos empleados por la empresa.</t>
  </si>
  <si>
    <t>Ejecuta procedimientos de Administración Pública (Contratación Administrativa), en forma correcta.</t>
  </si>
  <si>
    <t>Da seguimiento a proyectos que la empresa tiene en curso o va a iniciar.</t>
  </si>
  <si>
    <t xml:space="preserve">Concluye sobre  la situación financiera de la empresa, por medio de la lectura de los resultados del  Análisis Financiero, Estados de Flujo de efectivo y el Estado de  Capital de trabajo. </t>
  </si>
  <si>
    <t>Aplica principios contables en una cooperativa o asociación solidarista, según los procedimiento de las mismas.</t>
  </si>
  <si>
    <t>Aplica principios de Auditoría y Control Interno, según los protocolos establecidos en la empresa.</t>
  </si>
  <si>
    <t>Usa las Tecnologías de Información y Comunicación en el desarrollo de su función contable.</t>
  </si>
  <si>
    <t>Demuestra dominio en el área funcional, sección o departamento donde desempeña sus labores.</t>
  </si>
  <si>
    <t xml:space="preserve">Brinda un adecuado servicio al cliente (técnico) interno y externo. </t>
  </si>
  <si>
    <t>Administra distintas cuentas contables, utilizando los equipos propios de la empresa.</t>
  </si>
  <si>
    <t>Utiliza prinicipios fundamentales de Contabilidad Costos en el desempeño de sus labores empresariales.</t>
  </si>
  <si>
    <t>Aplica las legislaciones vigentes,  según los procedimientos empleados por la empresa.</t>
  </si>
  <si>
    <t>Elabora los auxiliares, cédulas, tablas de cálculo, y valoración de las partidas reales y nominales, según los protocolos de la empresa.</t>
  </si>
  <si>
    <t xml:space="preserve">Aplica principios contables de una cooperativa o asociación solidarista, según los protocolos de la empresa. </t>
  </si>
  <si>
    <t>Aplica las normas de salud ocupacional  en la empresa durante el desarrollo de su labor.</t>
  </si>
  <si>
    <t>Administra distintas cuentas contables, según los catalogos de cuentas utilizando el equipos propios de la empresa.</t>
  </si>
  <si>
    <t>Elabora presupuestos financieros y operativos e interpreta los resultados de los mismos, según los procedimientos administrativos de la empresa.</t>
  </si>
  <si>
    <t>Aplica las normas de salud ocupacional en la empresa durante el desarrollo de sus funciones.</t>
  </si>
  <si>
    <t>Realiza el control contable  de la línea de crédito, los sobre giros bancarios y las tarjetas de crédito, según el protocolo empresarial.</t>
  </si>
  <si>
    <t>Responde llamadas telefónicas utilizando técnicas de servicio al cliente en Español y en Inglés.</t>
  </si>
  <si>
    <t>Makes a services company accounting.</t>
  </si>
  <si>
    <t>Communicates information, ideas and proposals using the techniques for this purpose.</t>
  </si>
  <si>
    <t>Avoids work related accidents by practicing occupational health standards at the Service Center.</t>
  </si>
  <si>
    <t>Adapts the technology knowledges to the specific software from the customer service center.</t>
  </si>
  <si>
    <t>Para la instalación, configuración y expansión de una red en su trabajo técnico, aplica los protocolos .</t>
  </si>
  <si>
    <t>Realiza diferentes instalaciones y conexiones entre dispositivos móviles.</t>
  </si>
  <si>
    <t>Elabora interfaces gráficas de usuario aplicando principios de diseño, teoría del color y diferentes tipografías.</t>
  </si>
  <si>
    <t>Diseña diferentes elementos empresariales aplicando los principios de identidad corporativa</t>
  </si>
  <si>
    <t>Para la instalación, configuración y expansión de una red en su trabajo técnico, aplica los protocolos.</t>
  </si>
  <si>
    <t xml:space="preserve">Para el trabajo con electricidad y  electrónica, utiliza diferentes herramientas e instrumentos. </t>
  </si>
  <si>
    <t>En la instalación de sistemas de protección eléctrica y fuentes de poder, utiliza las normas de electricidad y electrónica.</t>
  </si>
  <si>
    <t>En la instalación, configuración y expansión de una red en su trabajo técnico, aplica los protocolos.</t>
  </si>
  <si>
    <t>Almacena dispositivos (equipo o materiales) utilizando procedimientos relacionados con factores de riesgo mecánico.</t>
  </si>
  <si>
    <t>Recomienda medidas de seguridad laboral interpretando datos obtenidos por medio de las técnicas de muestreo ambiental.</t>
  </si>
  <si>
    <t>Elabora informes técnicos, relacionados con salud ocupacional  aplicando las normas vigentes para presentación de los mismos.</t>
  </si>
  <si>
    <t>Crea documentos técnicos usando aplicaciones relacionadas con procesadores de texto.</t>
  </si>
  <si>
    <t>Comunica la información, las ideas y las propuestas utilizando las técnicas de comunicación, redacción y ortografía.</t>
  </si>
  <si>
    <t>Comunica la información oral y escrita en Inglés y español.</t>
  </si>
  <si>
    <t>Organiza el taller, oficina o espacio de trabajo de acuerdo a las normas de
 seguridad propias de su especialidad y las requeridas por la empresa.</t>
  </si>
  <si>
    <t xml:space="preserve">Aplica  las normas de higiene en la manipulación de los alimentos, según la legislación nacional. </t>
  </si>
  <si>
    <t>Realiza actividades de conducción de grupos con calidad, en el campo de trabajo.</t>
  </si>
  <si>
    <t>Brinda  información de  las zonas de vida del país y sus regiones climática .</t>
  </si>
  <si>
    <t>Diseña  paquetes turísticos rurales, con base a los atractivos de la zona acorde con las necesidades del cliente.</t>
  </si>
  <si>
    <t>Brinda información de  flora y fauna en la atención y guiado  de turistas nacionales y extranjeros .</t>
  </si>
  <si>
    <t xml:space="preserve">Comunica información oral y escrita en inglés y español.
</t>
  </si>
  <si>
    <t>Utiliza   productos requeridos  en el campo del turismo, acordes con las normas de calidad y su dosificación correcta.</t>
  </si>
  <si>
    <t>Atiende  turistas, utilizando aparatos tecnológicos.</t>
  </si>
  <si>
    <t xml:space="preserve">Aplica  las normas de salud ocupacional, según la legislación nacional. </t>
  </si>
  <si>
    <t>Elabora platillos típicos  de Europa Central, Asia, América , según las recetas estándar.</t>
  </si>
  <si>
    <t>Elabora de bebidas frías y especialidades a base de café, según las recetas internacionales.</t>
  </si>
  <si>
    <t xml:space="preserve"> Elabora postres de la oferta gastronómica de  restaurante, según las  de recetas internacionales.</t>
  </si>
  <si>
    <t xml:space="preserve">Aplica  normas de higiene en la manipulación de los alimentos, según la legislación nacional. </t>
  </si>
  <si>
    <t>Realiza actividades propias de la especialidad, en la atención de turistas.</t>
  </si>
  <si>
    <t>Ejecuta protocolos del puesto de trabajo, en la atención y servicio  al cliente del hotel.</t>
  </si>
  <si>
    <t>Elabora  bebidas frías y especialidades a base de café, según las recetas internacionales.</t>
  </si>
  <si>
    <t xml:space="preserve">Aplica  las normas de higiene en la manipulación de alimentos, según las normas de salud ocupacional. </t>
  </si>
  <si>
    <t>Aplica conocimientos de  agroecología, en  sus funciones.</t>
  </si>
  <si>
    <t>Interpreta la pronósticos empresariales, con el fin de hacer recomendaciones desde la óptica logística.</t>
  </si>
  <si>
    <t>Verifica la correcta planeación operativa de la capacidad  de manufactura de la planta.</t>
  </si>
  <si>
    <t>Aplica las normas de salud ocupacional en la empresa durante el desarrollo de sus funciones profesionales.</t>
  </si>
  <si>
    <t>Administra la cadena de suministros, considerando los estándares de la empresa.</t>
  </si>
  <si>
    <t>Realiza sus funciones, considerando las disposiciones del CAUCA, RECAUCA, la Ley General de Aduanas y su reglamento versiones vigentes.</t>
  </si>
  <si>
    <t>Crea diseños de ropa femenina y masculina utilizando programas asistidos por computadora.</t>
  </si>
  <si>
    <t>Realiza  tareas de mejora contínua en la empresa, en procesos medición y organización.</t>
  </si>
  <si>
    <t>Utiliza los elementos básicos de la contabilidad, para tareas propias de su trabajo.</t>
  </si>
  <si>
    <t>Administración, Logística y Distribución Bilingüe</t>
  </si>
  <si>
    <t>Uses business protocols relating to Operations Management.</t>
  </si>
  <si>
    <t>Use the software company to manage projects using established protocols.</t>
  </si>
  <si>
    <t>Uses trading strategies  in the plant, according to company procedures.</t>
  </si>
  <si>
    <t>Interprets business forecasts, in order to make recommendations from logistics optics</t>
  </si>
  <si>
    <t>Manages inventories using the protocols of the company.</t>
  </si>
  <si>
    <t>Uses a statistical control software related to  business processes and plant.</t>
  </si>
  <si>
    <t>Designs work plant operation, according to company protocols.</t>
  </si>
  <si>
    <t>Manages the warehouse, according to the protocols of the company.</t>
  </si>
  <si>
    <t>Applies occupational health standards in developing their professional duties.</t>
  </si>
  <si>
    <t>Performs its functions, preventing money laundering.</t>
  </si>
  <si>
    <t>Uses  Information Technology and Communication in the performance of  duties.</t>
  </si>
  <si>
    <t>Checks the correct tariff classification of goods.</t>
  </si>
  <si>
    <t>Uses the company protocols for the proper customs documentary proceeding.</t>
  </si>
  <si>
    <t>Uses specific software in customs procedures.</t>
  </si>
  <si>
    <t>Checks the correct calculation for insurance, freight and international transportation.</t>
  </si>
  <si>
    <t>Communicate oral and written information in spanish and english.</t>
  </si>
  <si>
    <t>Utiliza las Tecnologías de la Información y Comunicación en el desempeño profesional.</t>
  </si>
  <si>
    <t>Aplica conceptos de Cultura de la Calidad en las diferentes actividades que realiza.</t>
  </si>
  <si>
    <t>Comunica información oral y escrita en Inglés y Español.</t>
  </si>
  <si>
    <t>Elabora diferentes perfiles roscados mecánicos externos e internos en forma manual, respetando las normas de salud ocupacional.</t>
  </si>
  <si>
    <t>Ejecuta juntas soldadas sobre materiales de bajo contenido de carbono en todas las posiciones mediante soldadura eléctrica respetando las normas de salud ocupacional.</t>
  </si>
  <si>
    <t>Construye diferentes dibujos mecánicos utilizando las funciones y herramientas disponibles en el softwre específico de dibujo asistido por computadora en 2D y 3D.</t>
  </si>
  <si>
    <t>Elabora con sus superiores, programas de mantenimiento preventivo y correctivo para infraestructura, maquinaria, sistemas de refrigeración y aire acondicionado y otras herramientas que utiliza la organización.</t>
  </si>
  <si>
    <t>Utiliza herramientas manuales para enderezado y desabollado del vehícullo según normativa vigente.</t>
  </si>
  <si>
    <t>Elabora piezas de fibra de vidrio a partir de los moldes y procesos de obtención de los mismos.</t>
  </si>
  <si>
    <t>Utiliza correctamente la información técnica de manuales, catálogos, revistas, medios electrónicos y otros en su desempeño profesional.</t>
  </si>
  <si>
    <t>Aplica productos insonorizantes en carrocerías automotrices tomando en cuenta las medidas de salud ocupacional.</t>
  </si>
  <si>
    <t>Aplica diferentes tipos de diluyentes reductores, solventes, aceleradores para los Poliuretanos automotrices, aplicando las medidas de salud ocupacional.</t>
  </si>
  <si>
    <t>Imprime  a escala planos asociados a la construcción civil.</t>
  </si>
  <si>
    <t>Aplica las Tecnologías de Información y Comunicación (TIC) en el desarrollo de  proyectos arquitectónicos y/o urbanísticos.</t>
  </si>
  <si>
    <t xml:space="preserve">Aplica las características de círculos de calidad y el trabajo en equipo en el lugar de trabajo. </t>
  </si>
  <si>
    <t>Desarrolla maquetas arquitectónicas y  urbanísticas con los métodos de montaje adecuados de acuerdo con el tipo y acabado final.</t>
  </si>
  <si>
    <t>Imprime proyectos gráficos utilizando los el sistema offset</t>
  </si>
  <si>
    <t>Aplica los principios teóricos que dan origen al dibujo de historietas y story board.</t>
  </si>
  <si>
    <t>Aplica en los procesos de la pre-prensa digital los sistemas de calibración, ajuste, manipulación y el control de imágenes.</t>
  </si>
  <si>
    <t>Aplica las herramientas disponibles en el software de fotorreproducción para el arte final de los procesos de impresión digital.</t>
  </si>
  <si>
    <t>Emplea las herramientas disponibles en el software de diagramación editorial y de maquetación.</t>
  </si>
  <si>
    <t>Aplica los procedimientos y las técnicas para el uso del equipo fotográfico convencional y digital  durante los procesos de la toma de fotografías.</t>
  </si>
  <si>
    <t>Emplea las herramientas y las funciones disponibles para el manejo del software de ilustración vectorial.</t>
  </si>
  <si>
    <t xml:space="preserve">Aplica las herramientas disponibles en el software de edición de imágenes  </t>
  </si>
  <si>
    <t>Crea páginas web utilizando programas y sistemas actuales.</t>
  </si>
  <si>
    <t>Aplica las diversas herramientas de un programa de Diagramación Digital en el diseño de libros, revistas y periódicos.</t>
  </si>
  <si>
    <t xml:space="preserve">Prepara carteles y gintografías  utilizando los principios de preprensa digital. </t>
  </si>
  <si>
    <t>Maneja y  calibra los equipos y los procesos  para los controles técnicos de la pre-prensa.</t>
  </si>
  <si>
    <t>Elabora trabajos gráficos aplicando la técnica del collage, pluma y tinta, tiza pastel, acuarelas y las técnicas libres.</t>
  </si>
  <si>
    <t>Realiza labores de diseñador publicitario aplicando criterios de salud ocupacional.</t>
  </si>
  <si>
    <t>Elabora y evalúa proyectos de muebles modernos y antiguos.</t>
  </si>
  <si>
    <t>Aplica técnicas para el aprovechamiento de  distintos tipos de materiales en la elaboración de artesanías.</t>
  </si>
  <si>
    <t>Fabrica muebles para exportación.</t>
  </si>
  <si>
    <t>Aprovecha racionalmente los materiales, equipos, máquinas y herramientas que se utilizan en el lugar de trabajo.</t>
  </si>
  <si>
    <t>Utiliza tecnología apropiada para contribuir a la competitividad, calidad y desarrollo de la empresa.</t>
  </si>
  <si>
    <t>Aplica los reglamentos internos de la empresa.</t>
  </si>
  <si>
    <t>Realiza trabajos de mantenimeinto correctivo y preventivo en circuitos eléctricos de corriente directa respetando los códigos, reglamentos vigentes y disposiciones de salud ocupacional.</t>
  </si>
  <si>
    <t>Realiza trabajos de reparación en redes de corriente eléctrica respetando los códigos, reglamnetos vigentes y disposiciones de salud ocupacional.</t>
  </si>
  <si>
    <t>Construye instalaciones eléctricas residenciales, telefónicas y sistemas electromecánicos, respetando los códigos y reglamentos vigentes en Costa Rica, guardando los lineamientos de seguridad y salud ocupacional.</t>
  </si>
  <si>
    <t xml:space="preserve">Brinda Mantenimiento correctivo y preventivo de equipos electrónicos y a sistemas de protección contra sobrecarga y corto circuito en instalaciones eléctricas residenciales, comerciales e industriales,  al dar seguimiento a los protocolos y lineamientos  que se encuantran en los manuales, catálogos y datos técnicos de los mismos,  preservando los protocolos de seguridad ocupacional, calidad vigentes y resguarda la sostenibilidad ambiental  </t>
  </si>
  <si>
    <t>Da seguimiento a programas de mantenimiento de sistemas electrónicos, electrónicos, mecánicos, hidráulicos y neumáticos empleando gráficas de Gantt y la técnica PERT/CPM.</t>
  </si>
  <si>
    <t>Desarrolla procesos de mecánica de banco que generan mejoras en el funcionamiento de los equipos de la planta de producción de la emprea, sin sacrificar la seguridad, la calidad y sostenibilidad ambiental.</t>
  </si>
  <si>
    <t>Emsambla el hardware de una computadora personal e instala del software básico requerido para su funcionamiento según los estándares dictados por la empresa y guardando las normas de calidad y seguridad ocupacional.</t>
  </si>
  <si>
    <t>Elabora dibujos atinentes a la especialidad en forma manual y o  asistidos por computadora en programas afines al área, ajustándose a la normativa que los rije y guardando los estándares de caldad respectivos.</t>
  </si>
  <si>
    <t>Diagnostica averías en los computadores facilitandose la labor por intermedio de la utilización de programas de diagnóstico diseñados para tal fin, ayudando a mejorar la calidad del proceso y la mejora contínua de la atención al cliente.</t>
  </si>
  <si>
    <t>Da seguimiento a programas de mantenimiento de sistemas electrónicos, empleando gráficas de Gantt y la técnica PERT/CPM.</t>
  </si>
  <si>
    <t>Implementa soluciones a necesidades técnicas del proceso productivo mediante la implementación sistemas diseñados y construidos con diferentes controladores PIC´s, para mejorar los procesos.</t>
  </si>
  <si>
    <t>Da soporte técnico a diferentes tipos de fuentes de alimentación, empleando técnicas de seguimiento de fallas y salud ocupacional.</t>
  </si>
  <si>
    <t>Instala redes inalámbricas de área local de mayor uso en el mercado laboral de nuestro país, respetando las normas y reglamentos vigentes, resguardando la seguridad ocupacional y calidad en cada parte del trabajo sin dejar de lado la responsabilidad ambiental del uso adecuado de los materiales y disposición de los desechos.</t>
  </si>
  <si>
    <t>Elabora dibujos atinentes a la especialidad en forma manual y o asistidos por computadora en programas afines al área, ajustándose a la normativa que los rije y guardando los estándares de caldad respectivos.</t>
  </si>
  <si>
    <t>Da seguimiento programas de mantenimiento de sistemas electrónicos, empleando gráficas de Gantt y la técnica PERT/CPM.</t>
  </si>
  <si>
    <t>Repara  circuitos electrónicos analógicos basados en amplificadores operacionales, transistores bipolares, unipolares y otros elementos electrónicos, empelando la herramienta e instrumentalización adecuada sin dejar de lado los procedimientos de salud ocupacional.</t>
  </si>
  <si>
    <t>Desarrolla labores técnicas de diseño y reparación de circuitos optoelectrónicos que garanticen la mejor funcionabilidad de los equipos de planta de la empresa, atendiendo las normas de calidad y seguridad industrial vigentes.</t>
  </si>
  <si>
    <t>Da soporte técnico a sistemas de aplicación de control industrial mediante dispositivos semiconductores de potencia respetando las normativas de seguridad y calidad vigentes.</t>
  </si>
  <si>
    <t>Elabora dibujos atinentes a la especialidad en forma manual o asistidos por computadora en programas afines al área, ajustándose a la normativa que los rije y guardando los estándares de caldad respectivos.</t>
  </si>
  <si>
    <t>Implementa soluciones a necesidades técnicas del proceso productivo mediante sistemas diseñados y construidos con diferentes controladores PIC´s, para mejorar los procesos.</t>
  </si>
  <si>
    <t>Repara  circuitos electrónicos analógicos basados en amplificadores operacionales, transistores bipolares, unipolares y otros elementos electrónicos, empelando la herramienta e instrumentalización adecuada sindejar de lado los procedimientos de salud ocupacional.</t>
  </si>
  <si>
    <t>Realiza todas las operaciones de apresto para la impresión en el sistema offset litográfico.</t>
  </si>
  <si>
    <t>Realiza trabajos de industria gráfica aplicando estricto control de calidad las normas ISO.</t>
  </si>
  <si>
    <t>Imprime en cualquier sistema convencional ya sea offset digital, flexo o serigrafía con rapidez y calidad.</t>
  </si>
  <si>
    <t>Aplica en el lugar de trabajo las normas nacionales que rigen la salud ocupacional.</t>
  </si>
  <si>
    <t>Realiza proyectos gráficos aplicando las técnicas para fotografías de productos e imágenes complementarias.</t>
  </si>
  <si>
    <t>Optimiza la utilización de materiales de empaque con vistas al uso racional de los recursos.</t>
  </si>
  <si>
    <t>Sistematiza la información de las intervenciones técnicas empleando  la computadora como herramienta para crear reportes técnicos que permitan el seguimiento y la  fundamentar la toma de decisiones, en base a evidencias técnicas.</t>
  </si>
  <si>
    <t>Elabora dibujos atinentes a la especialidad en forma manual y o asistidos por computadora en programas afines al área, ajustándose a la normativa que los rije y guardando los estándares de calidad respectivos.</t>
  </si>
  <si>
    <t>Da seguimeinto a procesos de mantenimiento correctivo por medio de esquemas, diagramas, planos básicos de sistemas eléctricos, electrónicos y mecánicos, aplicando símbolos y normas establecidas por organismos nacionales e internacionales, para su correcta construcción.</t>
  </si>
  <si>
    <t>Da seguimiento a programas de mantenimiento preventivo y correctivo para infraestructura, maquinaria, sistemas de refrigeración y aire acondicionado, sistemas electrónicos y herramientas que utiliza la organización, respetando toda la normativa y protocolos  de seguridad, responsabilidad ambiental y calidad que este reglamentado a nivel empresarial y nacional.</t>
  </si>
  <si>
    <t>Desarrolla procedimeitnos de macánica de banco que generan mejoras en el funcionamiento de los equipos de la planta de producción de la empresa, sin sacrificar la calidady sostenibilidad ambiental.</t>
  </si>
  <si>
    <t>Construye engranajes y cremalleras con dentado recto aplicando los calculos respectivos de acuerdo con el módulo y número de dientes especificado en el plano.</t>
  </si>
  <si>
    <t>Realiza mantenimiento preventivo y correctivo en los elementos mecánicos de las máquinas herramientas utilizando adecuadamente aceites  lubricantes / refrigerantes de acuerdo a las normas establecidas.</t>
  </si>
  <si>
    <t>Registra datos técnicos, en forma manual y o utilizando una computadora, como herramienta para el mejoramiento de los procesos productivos de la empresa.</t>
  </si>
  <si>
    <t>Construye y da mantenimiento a instalaciones  eléctricas residenciales, telefónicas y sistemas electromecánicos respetando los códigos y reglamentos vigentes en Costa Rica, guardando los lineamientos de seguridad y salud ocuacional.</t>
  </si>
  <si>
    <t>Brinda mantenimiento preventivo y correctivo a diferentes sistemas de aire acondicionado, sean estos comercial, industrial y o automotriz, resguardando los protocolos de seguridad ocupacional vigentes en la empresa y los procedimientos de calidad para dicho trabajo.</t>
  </si>
  <si>
    <t>Implementa soluciones a necesidades técnicas del proceso productivo mediante la implementación sistemas diseñados y construidos con diferentes controladores, para mejorar los procesos.</t>
  </si>
  <si>
    <t>Construye instalaciones eléctricas residenciales respetando los códigos y reglamentos vigentes a nivel nacional, guardando los lineamientos de seguridad y salud ocuacional.</t>
  </si>
  <si>
    <t>Fotografía 
del(la) practicante</t>
  </si>
  <si>
    <t>Nombre de la empresa</t>
  </si>
  <si>
    <t>Contacto de empresa</t>
  </si>
  <si>
    <t>Si el practicante en común acuerdo con el empresario y el coordinador con la empresa, excede de las ocho horas laborales diarias (tiempo exacto), ese tiempo  no se tomará en cuenta como parte de la práctica.</t>
  </si>
  <si>
    <t>Es capaz de hacer propuestas en tareas relativas a su competencia.</t>
  </si>
  <si>
    <t>Nombre del Director (a):</t>
  </si>
  <si>
    <t>Día</t>
  </si>
  <si>
    <t>Correo electrónico:</t>
  </si>
  <si>
    <t>Datos del estudiante</t>
  </si>
  <si>
    <t>Primer apellido</t>
  </si>
  <si>
    <t>Segundo apellido</t>
  </si>
  <si>
    <t>Evidencia conductas de apoyo y cooperación con las personas.</t>
  </si>
  <si>
    <t>Considera los intereses y necesidades de las demás personas.</t>
  </si>
  <si>
    <t>Acepta recomendaciones  para el mejoramiento de  su desempeño.</t>
  </si>
  <si>
    <t>Sí</t>
  </si>
  <si>
    <t>Aún no</t>
  </si>
  <si>
    <t>No</t>
  </si>
  <si>
    <t>Subtotal aspectos socio afectivos</t>
  </si>
  <si>
    <t xml:space="preserve">Subtotal aspectos técnico profesionales </t>
  </si>
  <si>
    <t>Indicaciones generales para la evaluación:</t>
  </si>
  <si>
    <t>Instrucciones:</t>
  </si>
  <si>
    <t>Abangares Sección Nocturna</t>
  </si>
  <si>
    <t>Barrio Irvin</t>
  </si>
  <si>
    <t>Carrizal Sección Nocturna</t>
  </si>
  <si>
    <t>CIT</t>
  </si>
  <si>
    <t>Fortuna de Bagaces</t>
  </si>
  <si>
    <t>General Viejo Sección Nocturna</t>
  </si>
  <si>
    <t>Hatillo</t>
  </si>
  <si>
    <t>La Carpio</t>
  </si>
  <si>
    <t>La Tigra Sección Nocturna</t>
  </si>
  <si>
    <t>Palmichal de Acosta Sección Nocturna</t>
  </si>
  <si>
    <t>San Isidro de Heredia Sección Nocturna</t>
  </si>
  <si>
    <t>San Rafael de Alajuela Sección Nocturna</t>
  </si>
  <si>
    <t>Diseño y Desarrollo Digital</t>
  </si>
  <si>
    <t>Resolve problemas utilizando diferentes sistemas numéricos, lógica proposicional y álgebra de boole.</t>
  </si>
  <si>
    <t>Utiliza  tecnologías robóticas en procesos automatizados con ayuda de lenguajes de programación, interfaces y dispositivos tecnológicos.</t>
  </si>
  <si>
    <t>Utiliza las funciones del sistema operativo para la administración de dispositivos y archivos de datos.</t>
  </si>
  <si>
    <t>Construye bases de datos para el mantenimiento de la información.</t>
  </si>
  <si>
    <t>Desarrolla aplicaciones específicas utilizando los principios de la programación orientada a objetos y .net.</t>
  </si>
  <si>
    <t>Desarrolla aplicaciones para WEB aplicando los principios de programación para web.</t>
  </si>
  <si>
    <t>Desarrolla proyectos informáticos aplicando los principios de gestión de proyectos y calidad del software.</t>
  </si>
  <si>
    <t>Utiliza las diferentes técnicas visuales como estrategia de comunicación.</t>
  </si>
  <si>
    <t>Confecciona los diferentes tipos de carteles, afiches y pósters aplicando los principios de diseño tipográfico.</t>
  </si>
  <si>
    <t>Aplica los principios y las estrategias del mercadeo en el diseño de proyectos publicitarios.</t>
  </si>
  <si>
    <t>Elabora la identidad corporativa de un ente determinado.</t>
  </si>
  <si>
    <t>Elabora la planificación estratégica de proyectos publicitarios.</t>
  </si>
  <si>
    <t>Utiliza las funciones y las herramientas existentes los software para la edición y manipulación de imágenes con el fin de alcanzar la meta deseada.</t>
  </si>
  <si>
    <t>Utiliza las funciones y las herramientas existentes en los software de ilustración vectorial en el desarrollo de diferentes proyectos.</t>
  </si>
  <si>
    <t>Utiliza las herramientas disponibles en los software para la diagramación, la edición de textos y la maquetación en el diseño editorial.</t>
  </si>
  <si>
    <t xml:space="preserve">Emplea las funciones y herramientas existentes en los software para animación vectorial en la edición y manipulación de imágenes y textos.    </t>
  </si>
  <si>
    <t>Elabora informes técnicos aplicando los principios de emprendedurismo para el diseño y desarrollo empresarial en entornos empresariales.</t>
  </si>
  <si>
    <t>CURSO LECTIVO</t>
  </si>
  <si>
    <t>Datos administrativos</t>
  </si>
  <si>
    <t>Número de identificación</t>
  </si>
  <si>
    <t>CINDEA La Palma</t>
  </si>
  <si>
    <t>CINDEA La Paz</t>
  </si>
  <si>
    <t>27 de Abril</t>
  </si>
  <si>
    <t>27 de Abril Sección Nocturna</t>
  </si>
  <si>
    <t>Abangares</t>
  </si>
  <si>
    <t>Abelardo Bonilla Baldares</t>
  </si>
  <si>
    <t>Acosta</t>
  </si>
  <si>
    <t>Acosta Sección Nocturna</t>
  </si>
  <si>
    <t>Agropecuario San Carlos</t>
  </si>
  <si>
    <t>Aserrí</t>
  </si>
  <si>
    <t>Aserrí Sección Nocturna</t>
  </si>
  <si>
    <t>Atenas</t>
  </si>
  <si>
    <t>Bataan</t>
  </si>
  <si>
    <t>Bataan Sección Nocturna</t>
  </si>
  <si>
    <t>Braulio Odio Herrera</t>
  </si>
  <si>
    <t>Braulio Odio Herrera Sección Nocturna</t>
  </si>
  <si>
    <t>Buenos Aires</t>
  </si>
  <si>
    <t>Buenos Aires Sección Nocturna</t>
  </si>
  <si>
    <t>Calle Blancos</t>
  </si>
  <si>
    <t>Calle Blancos Sección Nocturna</t>
  </si>
  <si>
    <t>Cañas</t>
  </si>
  <si>
    <t>Cañas Sección Nocturna</t>
  </si>
  <si>
    <t>Carlos Luis Fallas Sibaja Sección Nocturna</t>
  </si>
  <si>
    <t>Carlos Manuel Vicente Castro</t>
  </si>
  <si>
    <t>Carlos Manuel Vicente Castro Sección Nocturna</t>
  </si>
  <si>
    <t>Carrillo</t>
  </si>
  <si>
    <t>Cartagena</t>
  </si>
  <si>
    <t>Cartagena Sección Nocturna</t>
  </si>
  <si>
    <t>CINDEA Bebedero</t>
  </si>
  <si>
    <t>CINDEA Florida</t>
  </si>
  <si>
    <t>CINDEA Judas</t>
  </si>
  <si>
    <t>CINDEA San Isidro</t>
  </si>
  <si>
    <t>CINDEA Santa Cruz</t>
  </si>
  <si>
    <t>CINDEA Tilaran</t>
  </si>
  <si>
    <t>Cóbano</t>
  </si>
  <si>
    <t>Corralillo</t>
  </si>
  <si>
    <t>Corralillo Sección Nocturna</t>
  </si>
  <si>
    <t>Corredores</t>
  </si>
  <si>
    <t>Corredores Sección Nocturna</t>
  </si>
  <si>
    <t>COVAO Diurno</t>
  </si>
  <si>
    <t>Dos Cercas</t>
  </si>
  <si>
    <t>Dulce Nombre</t>
  </si>
  <si>
    <t>Educación Comercial y de Servicios</t>
  </si>
  <si>
    <t>Escazú</t>
  </si>
  <si>
    <t>Escazú Sección Nocturna</t>
  </si>
  <si>
    <t>Francisco J. Orlich Bolmarcich</t>
  </si>
  <si>
    <t>Granadilla</t>
  </si>
  <si>
    <t>Guatuso</t>
  </si>
  <si>
    <t>Guatuso Sección Nocturna</t>
  </si>
  <si>
    <t>Guaycara</t>
  </si>
  <si>
    <t>Guaycara Sección Nocturna</t>
  </si>
  <si>
    <t>Henry Francois Pittier</t>
  </si>
  <si>
    <t>Heredia</t>
  </si>
  <si>
    <t>Heredia Sección Nocturna</t>
  </si>
  <si>
    <t>Hojancha</t>
  </si>
  <si>
    <t>Hojancha Sección Nocturna</t>
  </si>
  <si>
    <t>INVU Las Cañas</t>
  </si>
  <si>
    <t>IPEC Agua Buena</t>
  </si>
  <si>
    <t>IPEC Barva</t>
  </si>
  <si>
    <t>IPEC Cañas</t>
  </si>
  <si>
    <t>IPEC Liberia</t>
  </si>
  <si>
    <t>IPEC Poás</t>
  </si>
  <si>
    <t>IPEC Puntarenas</t>
  </si>
  <si>
    <t>IPEC Santo Domingo</t>
  </si>
  <si>
    <t>Isaías Retana Arias</t>
  </si>
  <si>
    <t>Isaías Retana Arias Sección Nocturna</t>
  </si>
  <si>
    <t>Jacó</t>
  </si>
  <si>
    <t>Jicaral</t>
  </si>
  <si>
    <t>Jicaral Sección Nocturna</t>
  </si>
  <si>
    <t>José Albertazzi Avendaño</t>
  </si>
  <si>
    <t>José Albertazzi Avendaño Sección Nocturna</t>
  </si>
  <si>
    <t>José Daniel Flores Zavaleta</t>
  </si>
  <si>
    <t>José María Zeledón Brenes</t>
  </si>
  <si>
    <t>La Fortuna de San Carlos</t>
  </si>
  <si>
    <t>La Fortuna de San Carlos Sección Nocturna</t>
  </si>
  <si>
    <t>La Suiza</t>
  </si>
  <si>
    <t>La Suiza Sección Nocturna</t>
  </si>
  <si>
    <t>Las Palmitas</t>
  </si>
  <si>
    <t>Las Palmitas Sección Nocturna</t>
  </si>
  <si>
    <t>Liberia</t>
  </si>
  <si>
    <t>Liberia Sección Nocturna</t>
  </si>
  <si>
    <t>Limón</t>
  </si>
  <si>
    <t>Limón Sección Nocturna</t>
  </si>
  <si>
    <t>Liverpool</t>
  </si>
  <si>
    <t>Liverpool Sección Nocturna</t>
  </si>
  <si>
    <t>Los Chiles</t>
  </si>
  <si>
    <t>Mario Quirós Sasso</t>
  </si>
  <si>
    <t>Mario Quirós Sasso Sección Nocturna</t>
  </si>
  <si>
    <t>Monseñor Sanabria</t>
  </si>
  <si>
    <t>Monseñor Sanabria Sección Nocturna</t>
  </si>
  <si>
    <t>Nandayure</t>
  </si>
  <si>
    <t>Nataniel Arias Murillo</t>
  </si>
  <si>
    <t>Nataniel Arias Murillo Sección Nocturna</t>
  </si>
  <si>
    <t>Nicoya</t>
  </si>
  <si>
    <t>Nicoya Sección Nocturna</t>
  </si>
  <si>
    <t>Osa</t>
  </si>
  <si>
    <t>Osa Sección Nocturna</t>
  </si>
  <si>
    <t>Pacayas</t>
  </si>
  <si>
    <t>Pacayas Sección Nocturna</t>
  </si>
  <si>
    <t>Padre Roberto Evans Saunders de Siquirres</t>
  </si>
  <si>
    <t>Padre Roberto Evans Saunders de Siquirres Sección Nocturna</t>
  </si>
  <si>
    <t>Paquera</t>
  </si>
  <si>
    <t>Paquera Sección Nocturna</t>
  </si>
  <si>
    <t>Parrita</t>
  </si>
  <si>
    <t>Parrita Sección Nocturna</t>
  </si>
  <si>
    <t>Pavas</t>
  </si>
  <si>
    <t>Pavas Sección Nocturna</t>
  </si>
  <si>
    <t>Pejibaye</t>
  </si>
  <si>
    <t>Pejibaye Sección Nocturna</t>
  </si>
  <si>
    <t>Pital</t>
  </si>
  <si>
    <t>Pital Sección Nocturna</t>
  </si>
  <si>
    <t>Platanar</t>
  </si>
  <si>
    <t>Platanares</t>
  </si>
  <si>
    <t>Platanares Sección Nocturna</t>
  </si>
  <si>
    <t>Pococí</t>
  </si>
  <si>
    <t>Pococí Sección Nocturna</t>
  </si>
  <si>
    <t>Puerto Viejo</t>
  </si>
  <si>
    <t>Puerto Viejo Sección Nocturna</t>
  </si>
  <si>
    <t>Puntarenas</t>
  </si>
  <si>
    <t>Puntarenas Sección Nocturna</t>
  </si>
  <si>
    <t>Puriscal</t>
  </si>
  <si>
    <t>Puriscal Sección Nocturna</t>
  </si>
  <si>
    <t>Purral</t>
  </si>
  <si>
    <t>Purral Sección Nocturna</t>
  </si>
  <si>
    <t>Quepos</t>
  </si>
  <si>
    <t>Quepos Sección Nocturna</t>
  </si>
  <si>
    <t>Roberto Gamboa Valverde</t>
  </si>
  <si>
    <t>Rosario de Naranjo</t>
  </si>
  <si>
    <t>San Agustín, Ciudad de los Niños</t>
  </si>
  <si>
    <t>San Carlos</t>
  </si>
  <si>
    <t>San Carlos Sección Nocturna</t>
  </si>
  <si>
    <t>San Isidro de Pérez Zeledon</t>
  </si>
  <si>
    <t>San Isidro de Pérez Zeledon Sección Nocturna</t>
  </si>
  <si>
    <t>San Juan Sur</t>
  </si>
  <si>
    <t>San Juan Sur Sección Nocturna</t>
  </si>
  <si>
    <t>San Mateo</t>
  </si>
  <si>
    <t>San Pablo de León Cortés</t>
  </si>
  <si>
    <t>San Pablo de León Cortés Sección Nocturna</t>
  </si>
  <si>
    <t>San Pedro de Barva</t>
  </si>
  <si>
    <t>San Pedro de Barva Sección Nocturna</t>
  </si>
  <si>
    <t>San Sebastián</t>
  </si>
  <si>
    <t>San Sebastián Sección Nocturna</t>
  </si>
  <si>
    <t>Santa Ana</t>
  </si>
  <si>
    <t>Santa Bárbara</t>
  </si>
  <si>
    <t>Santa Bárbara Sección Nocturna</t>
  </si>
  <si>
    <t>Santa Cruz</t>
  </si>
  <si>
    <t>Santa Cruz Sección Nocturna</t>
  </si>
  <si>
    <t>Santa Lucía</t>
  </si>
  <si>
    <t>Santa Lucía Sección Nocturna</t>
  </si>
  <si>
    <t>Santo Cristo de Esquipulas</t>
  </si>
  <si>
    <t>Santo Cristo de Esquipulas Sección Nocturna</t>
  </si>
  <si>
    <t>Santo Domingo de Heredia</t>
  </si>
  <si>
    <t>Santo Domingo de Heredia Sección Nocturna</t>
  </si>
  <si>
    <t>Sardinal</t>
  </si>
  <si>
    <t>Sardinal Sección Nocturna</t>
  </si>
  <si>
    <t>Tronadora</t>
  </si>
  <si>
    <t>Tronadora Sección Nocturna</t>
  </si>
  <si>
    <t>Uladislao Gámez Solano</t>
  </si>
  <si>
    <t>Ulloa</t>
  </si>
  <si>
    <t>Umberto Melloni Campanini</t>
  </si>
  <si>
    <t>Umberto Melloni Campanini Sección Nocturna</t>
  </si>
  <si>
    <t>Upala</t>
  </si>
  <si>
    <t>Upala Sección Nocturna</t>
  </si>
  <si>
    <t>Vásquez de Coronado</t>
  </si>
  <si>
    <t>Vásquez de Coronado Sección Nocturna</t>
  </si>
  <si>
    <t>Zarcero</t>
  </si>
  <si>
    <t xml:space="preserve">Telepráctica profesional 320 horas </t>
  </si>
  <si>
    <t>320 horas presenciales</t>
  </si>
  <si>
    <t>200 horas presenciales
 + 120 horas informe</t>
  </si>
  <si>
    <t>200 horas presenciales
 + 120 horas capacitación</t>
  </si>
  <si>
    <t>Telepráctica profesional
 200 horas + 120 horas informe</t>
  </si>
  <si>
    <t>Telepráctica profesional
 200 horas + 120 horas capacitación</t>
  </si>
  <si>
    <t xml:space="preserve">Departamento </t>
  </si>
  <si>
    <t>Número telefónico</t>
  </si>
  <si>
    <t xml:space="preserve">INSTRUMENTO PARA LA EVALUACIÓN
 DE LA PRÁCTICA PROFESIONAL                                                                                           </t>
  </si>
  <si>
    <t>Logo del centro educativo</t>
  </si>
  <si>
    <t>Centro educativo (colegio técnico/IPEC/CINDEA)</t>
  </si>
  <si>
    <t>En caso de prácticas profesionales fraccionadas en secciones técnicas nocturnas, la evaluación del practicante se hará como mínimo una vez al mes.</t>
  </si>
  <si>
    <t>Otras señas</t>
  </si>
  <si>
    <t>Nombre de la persona que evalúa al practicante</t>
  </si>
  <si>
    <t>Correo electrónico</t>
  </si>
  <si>
    <t>Nombre del Coordinador (a) con la Empresa</t>
  </si>
  <si>
    <t xml:space="preserve">Datos de la empresa </t>
  </si>
  <si>
    <r>
      <t xml:space="preserve">La duración de la práctica profesional en cualquiera de sus alternativas  es de </t>
    </r>
    <r>
      <rPr>
        <b/>
        <sz val="10"/>
        <color theme="1"/>
        <rFont val="Arial"/>
        <family val="2"/>
      </rPr>
      <t>320 horas</t>
    </r>
    <r>
      <rPr>
        <sz val="10"/>
        <color theme="1"/>
        <rFont val="Arial"/>
        <family val="2"/>
      </rPr>
      <t xml:space="preserve"> como mínimo, con un promedio de</t>
    </r>
    <r>
      <rPr>
        <b/>
        <sz val="10"/>
        <color theme="1"/>
        <rFont val="Arial"/>
        <family val="2"/>
      </rPr>
      <t xml:space="preserve"> ocho horas</t>
    </r>
    <r>
      <rPr>
        <sz val="10"/>
        <color theme="1"/>
        <rFont val="Arial"/>
        <family val="2"/>
      </rPr>
      <t xml:space="preserve"> diarias y </t>
    </r>
    <r>
      <rPr>
        <b/>
        <sz val="10"/>
        <color theme="1"/>
        <rFont val="Arial"/>
        <family val="2"/>
      </rPr>
      <t>cinco</t>
    </r>
    <r>
      <rPr>
        <sz val="10"/>
        <color theme="1"/>
        <rFont val="Arial"/>
        <family val="2"/>
      </rPr>
      <t xml:space="preserve"> días por semana.</t>
    </r>
  </si>
  <si>
    <t>No se debe interrumpir al alumno cuando está realizando la práctica profesional para que asista a centros de estudio, actividades cívicas, sociales, deportivas o de otra índole, excepto para asuntos de salud.</t>
  </si>
  <si>
    <t>%</t>
  </si>
  <si>
    <t>Alternativa práctica profesional seleccionada</t>
  </si>
  <si>
    <t>El encargado de evaluar al practicante en la empresa debe hacerlo en dos ocasiones utilizando este instrumento de evaluación, según la alternativa seleccionada por el estudiante (en la cuarta y octava semana).</t>
  </si>
  <si>
    <t>7. Observaciones del supervisor del estudiante en la empresa</t>
  </si>
  <si>
    <t>Tareas asignadas al practicante (Son indicadas por el tutor supervisor de la empresa)</t>
  </si>
  <si>
    <t>Nombre del profesor de especialidad</t>
  </si>
  <si>
    <t>Considere que  el practicante es un recurso humano que aún no cuenta con la suficiente experiencia, por lo tanto no se debe evaluar su</t>
  </si>
  <si>
    <t>desempeño al mismo nivel que un colaborador experimentado.</t>
  </si>
  <si>
    <t xml:space="preserve">Los aspectos técnico-profesionales relacionados con la especialidad del practicante, provienen del perfil ocupacional de los programas </t>
  </si>
  <si>
    <t>de estudio de las distintas especialidades que oferta la educación técnica nacional.</t>
  </si>
  <si>
    <t>Digite una equis (X) en la casilla  de cada una de las opciones que mejor se ajuste al desempeño del o la practicante.</t>
  </si>
  <si>
    <t xml:space="preserve">Para la evaluación del practicante, considere únicamente las tareas asignadas según cada período. </t>
  </si>
  <si>
    <t>Aspectos Técnicos Profesionales realizados por el practicante
 (mínimo tres aspectos a evaluar)</t>
  </si>
  <si>
    <t>Nivel de Desempeño</t>
  </si>
  <si>
    <t>Nota obtenida por el practicante en esta evaluación</t>
  </si>
  <si>
    <r>
      <t xml:space="preserve">6. Criterios de evaluación.                      Valor de la práctica profesional en la empresa en esta alternativa        </t>
    </r>
    <r>
      <rPr>
        <b/>
        <sz val="16"/>
        <color theme="0"/>
        <rFont val="Calibri"/>
        <family val="2"/>
        <scheme val="minor"/>
      </rPr>
      <t xml:space="preserve"> 100%</t>
    </r>
  </si>
  <si>
    <r>
      <t xml:space="preserve">    </t>
    </r>
    <r>
      <rPr>
        <b/>
        <sz val="12"/>
        <color theme="1"/>
        <rFont val="Calibri"/>
        <family val="2"/>
        <scheme val="minor"/>
      </rPr>
      <t>Si</t>
    </r>
    <r>
      <rPr>
        <sz val="12"/>
        <color theme="1"/>
        <rFont val="Calibri"/>
        <family val="2"/>
        <scheme val="minor"/>
      </rPr>
      <t xml:space="preserve">: si logró la tarea, vale </t>
    </r>
    <r>
      <rPr>
        <b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     </t>
    </r>
    <r>
      <rPr>
        <b/>
        <sz val="12"/>
        <color theme="1"/>
        <rFont val="Calibri"/>
        <family val="2"/>
        <scheme val="minor"/>
      </rPr>
      <t>Aun no</t>
    </r>
    <r>
      <rPr>
        <sz val="12"/>
        <color theme="1"/>
        <rFont val="Calibri"/>
        <family val="2"/>
        <scheme val="minor"/>
      </rPr>
      <t xml:space="preserve">: aún no logra la tarea, vale </t>
    </r>
    <r>
      <rPr>
        <b/>
        <sz val="12"/>
        <color theme="1"/>
        <rFont val="Calibri"/>
        <family val="2"/>
        <scheme val="minor"/>
      </rPr>
      <t xml:space="preserve">1  </t>
    </r>
    <r>
      <rPr>
        <sz val="12"/>
        <color theme="1"/>
        <rFont val="Calibri"/>
        <family val="2"/>
        <scheme val="minor"/>
      </rPr>
      <t xml:space="preserve">    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: no logró la tarea, vale </t>
    </r>
    <r>
      <rPr>
        <b/>
        <sz val="12"/>
        <color theme="1"/>
        <rFont val="Calibri"/>
        <family val="2"/>
        <scheme val="minor"/>
      </rPr>
      <t xml:space="preserve">0 </t>
    </r>
  </si>
  <si>
    <t>Compromiso:</t>
  </si>
  <si>
    <t>Demuestra compromiso y dedicación en la realización de las tareas asignadas</t>
  </si>
  <si>
    <t>Autoaprendizaje</t>
  </si>
  <si>
    <t>Demuestra compromiso con el autoaprendizaje.</t>
  </si>
  <si>
    <t>Ética</t>
  </si>
  <si>
    <t> Actúa con ética a nivel personal, profesional y laboral.</t>
  </si>
  <si>
    <t>Resolución de problemas</t>
  </si>
  <si>
    <t>Identifica y aporta posibles soluciones a problemas o conflictos.</t>
  </si>
  <si>
    <t>Por favor evalúe los aspectos Técnicos Profesionales y los Aspectos Socio afectivos de acuerdo a la siguiente escala:</t>
  </si>
  <si>
    <r>
      <rPr>
        <b/>
        <sz val="14"/>
        <color theme="1"/>
        <rFont val="Calibri"/>
        <family val="2"/>
        <scheme val="minor"/>
      </rPr>
      <t>Aspectos Socio Afectivos</t>
    </r>
    <r>
      <rPr>
        <b/>
        <sz val="12"/>
        <color theme="1"/>
        <rFont val="Calibri"/>
        <family val="2"/>
        <scheme val="minor"/>
      </rPr>
      <t xml:space="preserve">
 (se deben evaluar todos)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</si>
</sst>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24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5" fillId="3" borderId="0" xfId="0" applyFont="1" applyFill="1" applyAlignment="1">
      <alignment vertical="center" wrapText="1"/>
    </xf>
    <xf numFmtId="49" fontId="3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horizontal="justify" vertical="top" wrapText="1"/>
    </xf>
    <xf numFmtId="0" fontId="14" fillId="0" borderId="0" xfId="0" applyFont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7" borderId="7" xfId="0" applyFill="1" applyBorder="1" applyAlignment="1">
      <alignment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21" xfId="0" applyFont="1" applyBorder="1"/>
    <xf numFmtId="0" fontId="22" fillId="8" borderId="3" xfId="0" applyFont="1" applyFill="1" applyBorder="1" applyAlignment="1">
      <alignment vertical="center"/>
    </xf>
    <xf numFmtId="0" fontId="24" fillId="0" borderId="7" xfId="1" applyFont="1" applyBorder="1" applyAlignment="1">
      <alignment horizontal="left"/>
    </xf>
    <xf numFmtId="49" fontId="25" fillId="2" borderId="0" xfId="1" applyNumberFormat="1" applyFont="1" applyFill="1" applyAlignment="1">
      <alignment horizontal="left"/>
    </xf>
    <xf numFmtId="49" fontId="25" fillId="0" borderId="0" xfId="1" applyNumberFormat="1" applyFont="1" applyAlignment="1">
      <alignment horizontal="left"/>
    </xf>
    <xf numFmtId="49" fontId="25" fillId="10" borderId="0" xfId="1" applyNumberFormat="1" applyFont="1" applyFill="1" applyAlignment="1">
      <alignment horizontal="left"/>
    </xf>
    <xf numFmtId="0" fontId="25" fillId="0" borderId="0" xfId="1" applyFont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0" fillId="0" borderId="0" xfId="0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2" xfId="0" applyBorder="1" applyAlignment="1">
      <alignment vertical="center"/>
    </xf>
    <xf numFmtId="0" fontId="0" fillId="0" borderId="3" xfId="0" applyBorder="1"/>
    <xf numFmtId="0" fontId="0" fillId="9" borderId="3" xfId="0" applyFill="1" applyBorder="1"/>
    <xf numFmtId="0" fontId="4" fillId="9" borderId="0" xfId="0" applyFont="1" applyFill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left"/>
    </xf>
    <xf numFmtId="0" fontId="19" fillId="8" borderId="3" xfId="0" applyFont="1" applyFill="1" applyBorder="1" applyAlignment="1">
      <alignment vertical="center"/>
    </xf>
    <xf numFmtId="0" fontId="0" fillId="0" borderId="35" xfId="0" applyBorder="1"/>
    <xf numFmtId="0" fontId="0" fillId="0" borderId="0" xfId="0" applyAlignment="1">
      <alignment horizontal="justify" vertical="center"/>
    </xf>
    <xf numFmtId="0" fontId="0" fillId="0" borderId="35" xfId="0" applyBorder="1" applyAlignment="1">
      <alignment horizontal="justify" vertical="center"/>
    </xf>
    <xf numFmtId="0" fontId="7" fillId="3" borderId="3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12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1" fillId="6" borderId="48" xfId="0" applyFont="1" applyFill="1" applyBorder="1" applyAlignment="1">
      <alignment horizontal="right" indent="1"/>
    </xf>
    <xf numFmtId="0" fontId="11" fillId="0" borderId="0" xfId="0" applyFont="1" applyAlignment="1">
      <alignment horizontal="right"/>
    </xf>
    <xf numFmtId="0" fontId="3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53" xfId="0" applyFont="1" applyFill="1" applyBorder="1" applyAlignment="1">
      <alignment vertical="center"/>
    </xf>
    <xf numFmtId="49" fontId="3" fillId="0" borderId="13" xfId="0" applyNumberFormat="1" applyFont="1" applyBorder="1" applyAlignment="1">
      <alignment horizontal="center"/>
    </xf>
    <xf numFmtId="164" fontId="11" fillId="0" borderId="0" xfId="0" applyNumberFormat="1" applyFont="1"/>
    <xf numFmtId="164" fontId="11" fillId="0" borderId="48" xfId="0" applyNumberFormat="1" applyFont="1" applyBorder="1"/>
    <xf numFmtId="164" fontId="11" fillId="0" borderId="49" xfId="0" applyNumberFormat="1" applyFont="1" applyBorder="1"/>
    <xf numFmtId="164" fontId="27" fillId="4" borderId="48" xfId="0" applyNumberFormat="1" applyFont="1" applyFill="1" applyBorder="1" applyAlignment="1">
      <alignment horizontal="right"/>
    </xf>
    <xf numFmtId="164" fontId="27" fillId="4" borderId="49" xfId="0" applyNumberFormat="1" applyFont="1" applyFill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3" borderId="4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0" fillId="0" borderId="16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12" xfId="0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34" xfId="0" applyFont="1" applyBorder="1" applyAlignment="1">
      <alignment horizontal="left"/>
    </xf>
    <xf numFmtId="0" fontId="5" fillId="0" borderId="3" xfId="0" applyFont="1" applyBorder="1" applyAlignment="1">
      <alignment horizontal="left" vertical="justify" wrapText="1"/>
    </xf>
    <xf numFmtId="0" fontId="5" fillId="0" borderId="0" xfId="0" applyFont="1" applyAlignment="1">
      <alignment horizontal="left" vertical="justify" wrapText="1"/>
    </xf>
    <xf numFmtId="0" fontId="5" fillId="0" borderId="35" xfId="0" applyFont="1" applyBorder="1" applyAlignment="1">
      <alignment horizontal="left" vertical="justify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22" fillId="8" borderId="0" xfId="0" applyFont="1" applyFill="1" applyAlignment="1">
      <alignment horizontal="left" vertical="center"/>
    </xf>
    <xf numFmtId="0" fontId="22" fillId="8" borderId="35" xfId="0" applyFont="1" applyFill="1" applyBorder="1" applyAlignment="1">
      <alignment horizontal="left" vertical="center"/>
    </xf>
    <xf numFmtId="0" fontId="0" fillId="0" borderId="30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22" fillId="8" borderId="27" xfId="0" applyFont="1" applyFill="1" applyBorder="1" applyAlignment="1">
      <alignment horizontal="left" vertical="center"/>
    </xf>
    <xf numFmtId="0" fontId="22" fillId="8" borderId="36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20" fillId="8" borderId="3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22" fillId="8" borderId="24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3" fillId="11" borderId="19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justify" readingOrder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 readingOrder="1"/>
    </xf>
    <xf numFmtId="0" fontId="3" fillId="11" borderId="4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4" borderId="7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b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79376</xdr:rowOff>
    </xdr:from>
    <xdr:to>
      <xdr:col>3</xdr:col>
      <xdr:colOff>251740</xdr:colOff>
      <xdr:row>2</xdr:row>
      <xdr:rowOff>119063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238" b="16667"/>
        <a:stretch/>
      </xdr:blipFill>
      <xdr:spPr>
        <a:xfrm>
          <a:off x="23814" y="79376"/>
          <a:ext cx="1863051" cy="420687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0</xdr:row>
      <xdr:rowOff>71437</xdr:rowOff>
    </xdr:from>
    <xdr:to>
      <xdr:col>9</xdr:col>
      <xdr:colOff>809623</xdr:colOff>
      <xdr:row>2</xdr:row>
      <xdr:rowOff>131885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71437"/>
          <a:ext cx="1754186" cy="441448"/>
        </a:xfrm>
        <a:prstGeom prst="rect">
          <a:avLst/>
        </a:prstGeom>
      </xdr:spPr>
    </xdr:pic>
    <xdr:clientData/>
  </xdr:twoCellAnchor>
  <xdr:twoCellAnchor editAs="oneCell">
    <xdr:from>
      <xdr:col>4</xdr:col>
      <xdr:colOff>207820</xdr:colOff>
      <xdr:row>0</xdr:row>
      <xdr:rowOff>77281</xdr:rowOff>
    </xdr:from>
    <xdr:to>
      <xdr:col>6</xdr:col>
      <xdr:colOff>121227</xdr:colOff>
      <xdr:row>2</xdr:row>
      <xdr:rowOff>47930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907" t="12767" r="9539" b="29966"/>
        <a:stretch/>
      </xdr:blipFill>
      <xdr:spPr>
        <a:xfrm>
          <a:off x="2389911" y="77281"/>
          <a:ext cx="1099702" cy="351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904874</xdr:colOff>
      <xdr:row>1</xdr:row>
      <xdr:rowOff>611747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904874" cy="61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zoomScale="90" zoomScaleNormal="90" zoomScaleSheetLayoutView="100" workbookViewId="0">
      <selection activeCell="R21" sqref="R21"/>
    </sheetView>
  </sheetViews>
  <sheetFormatPr baseColWidth="10" defaultColWidth="9.140625" defaultRowHeight="15" x14ac:dyDescent="0.25"/>
  <cols>
    <col min="1" max="1" width="2.140625" bestFit="1" customWidth="1"/>
    <col min="2" max="2" width="18.7109375" customWidth="1"/>
    <col min="3" max="3" width="3.7109375" customWidth="1"/>
    <col min="4" max="4" width="8" customWidth="1"/>
    <col min="5" max="5" width="10.85546875" customWidth="1"/>
    <col min="6" max="6" width="6.85546875" customWidth="1"/>
    <col min="7" max="7" width="6" customWidth="1"/>
    <col min="8" max="8" width="7.140625" customWidth="1"/>
    <col min="9" max="9" width="8.7109375" customWidth="1"/>
    <col min="10" max="10" width="12.85546875" customWidth="1"/>
    <col min="11" max="11" width="28.140625" customWidth="1"/>
  </cols>
  <sheetData>
    <row r="1" spans="1:13" x14ac:dyDescent="0.25">
      <c r="A1" s="45"/>
      <c r="B1" s="46"/>
      <c r="C1" s="46"/>
      <c r="D1" s="46"/>
      <c r="E1" s="46"/>
      <c r="F1" s="46"/>
      <c r="G1" s="46"/>
      <c r="H1" s="46"/>
      <c r="I1" s="46"/>
      <c r="J1" s="47"/>
      <c r="K1" s="136" t="s">
        <v>1255</v>
      </c>
      <c r="L1" s="17"/>
      <c r="M1" s="17"/>
    </row>
    <row r="2" spans="1:13" x14ac:dyDescent="0.25">
      <c r="A2" s="48"/>
      <c r="J2" s="17"/>
      <c r="K2" s="137"/>
      <c r="L2" s="17"/>
      <c r="M2" s="17"/>
    </row>
    <row r="3" spans="1:13" ht="14.25" customHeight="1" x14ac:dyDescent="0.25">
      <c r="A3" s="48"/>
      <c r="J3" s="17"/>
      <c r="K3" s="137"/>
      <c r="L3" s="17"/>
      <c r="M3" s="17"/>
    </row>
    <row r="4" spans="1:13" ht="0.7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  <c r="K4" s="51"/>
    </row>
    <row r="5" spans="1:13" ht="39" customHeight="1" x14ac:dyDescent="0.25">
      <c r="A5" s="176" t="s">
        <v>1254</v>
      </c>
      <c r="B5" s="177"/>
      <c r="C5" s="177"/>
      <c r="D5" s="177"/>
      <c r="E5" s="177"/>
      <c r="F5" s="177"/>
      <c r="G5" s="177"/>
      <c r="H5" s="177"/>
      <c r="I5" s="177"/>
      <c r="J5" s="177"/>
      <c r="K5" s="178"/>
    </row>
    <row r="6" spans="1:13" ht="1.5" customHeight="1" x14ac:dyDescent="0.25">
      <c r="A6" s="49"/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3" ht="15.75" customHeight="1" x14ac:dyDescent="0.25">
      <c r="A7" s="48"/>
      <c r="B7" s="20"/>
      <c r="C7" s="20"/>
      <c r="D7" s="20"/>
      <c r="E7" s="20"/>
      <c r="F7" s="20"/>
      <c r="G7" s="20"/>
      <c r="H7" s="20"/>
      <c r="I7" s="20"/>
      <c r="J7" s="18"/>
      <c r="K7" s="114" t="s">
        <v>1026</v>
      </c>
    </row>
    <row r="8" spans="1:13" ht="15.75" x14ac:dyDescent="0.25">
      <c r="A8" s="48"/>
      <c r="B8" s="130" t="s">
        <v>68</v>
      </c>
      <c r="C8" s="130"/>
      <c r="D8" s="130"/>
      <c r="E8" s="69">
        <v>1</v>
      </c>
      <c r="F8" s="20"/>
      <c r="G8" s="179" t="s">
        <v>1077</v>
      </c>
      <c r="H8" s="179"/>
      <c r="I8" s="34">
        <v>2021</v>
      </c>
      <c r="J8" s="18"/>
      <c r="K8" s="115"/>
    </row>
    <row r="9" spans="1:13" ht="10.5" customHeight="1" x14ac:dyDescent="0.25">
      <c r="A9" s="48"/>
      <c r="B9" s="20"/>
      <c r="C9" s="20"/>
      <c r="D9" s="20"/>
      <c r="E9" s="20"/>
      <c r="F9" s="20"/>
      <c r="G9" s="20"/>
      <c r="H9" s="20"/>
      <c r="I9" s="20"/>
      <c r="J9" s="18"/>
      <c r="K9" s="115"/>
    </row>
    <row r="10" spans="1:13" ht="12.75" customHeight="1" x14ac:dyDescent="0.25">
      <c r="A10" s="48"/>
      <c r="D10" s="130"/>
      <c r="E10" s="130"/>
      <c r="F10" s="130"/>
      <c r="G10" s="20"/>
      <c r="J10" s="18"/>
      <c r="K10" s="115"/>
    </row>
    <row r="11" spans="1:13" ht="27" customHeight="1" thickBot="1" x14ac:dyDescent="0.3">
      <c r="A11" s="36" t="s">
        <v>234</v>
      </c>
      <c r="B11" s="166" t="s">
        <v>1078</v>
      </c>
      <c r="C11" s="166"/>
      <c r="D11" s="166"/>
      <c r="E11" s="166"/>
      <c r="F11" s="166"/>
      <c r="G11" s="166"/>
      <c r="H11" s="166"/>
      <c r="I11" s="166"/>
      <c r="J11" s="183"/>
      <c r="K11" s="116"/>
    </row>
    <row r="12" spans="1:13" ht="15.75" customHeight="1" x14ac:dyDescent="0.25">
      <c r="A12" s="138" t="s">
        <v>1256</v>
      </c>
      <c r="B12" s="139"/>
      <c r="C12" s="139"/>
      <c r="D12" s="139"/>
      <c r="E12" s="139"/>
      <c r="F12" s="198"/>
      <c r="G12" s="198"/>
      <c r="H12" s="198"/>
      <c r="I12" s="198"/>
      <c r="J12" s="198"/>
      <c r="K12" s="199"/>
    </row>
    <row r="13" spans="1:13" ht="15" customHeight="1" x14ac:dyDescent="0.25">
      <c r="A13" s="95" t="s">
        <v>197</v>
      </c>
      <c r="B13" s="143"/>
      <c r="C13" s="96"/>
      <c r="D13" s="202"/>
      <c r="E13" s="203"/>
      <c r="F13" s="203"/>
      <c r="G13" s="203"/>
      <c r="H13" s="203"/>
      <c r="I13" s="203"/>
      <c r="J13" s="203"/>
      <c r="K13" s="204"/>
    </row>
    <row r="14" spans="1:13" ht="16.5" thickBot="1" x14ac:dyDescent="0.3">
      <c r="A14" s="184" t="s">
        <v>1031</v>
      </c>
      <c r="B14" s="185"/>
      <c r="C14" s="186"/>
      <c r="D14" s="205"/>
      <c r="E14" s="206"/>
      <c r="F14" s="206"/>
      <c r="G14" s="206"/>
      <c r="H14" s="206"/>
      <c r="I14" s="206"/>
      <c r="J14" s="206"/>
      <c r="K14" s="207"/>
    </row>
    <row r="15" spans="1:13" ht="15.75" customHeight="1" x14ac:dyDescent="0.25">
      <c r="A15" s="133" t="s">
        <v>1261</v>
      </c>
      <c r="B15" s="134"/>
      <c r="C15" s="134"/>
      <c r="D15" s="134"/>
      <c r="E15" s="135"/>
      <c r="F15" s="189"/>
      <c r="G15" s="190"/>
      <c r="H15" s="190"/>
      <c r="I15" s="190"/>
      <c r="J15" s="190"/>
      <c r="K15" s="191"/>
    </row>
    <row r="16" spans="1:13" ht="15.75" customHeight="1" thickBot="1" x14ac:dyDescent="0.3">
      <c r="A16" s="117" t="s">
        <v>59</v>
      </c>
      <c r="B16" s="118"/>
      <c r="C16" s="187"/>
      <c r="D16" s="188"/>
      <c r="E16" s="188"/>
      <c r="F16" s="192" t="s">
        <v>1260</v>
      </c>
      <c r="G16" s="193"/>
      <c r="H16" s="194"/>
      <c r="I16" s="195"/>
      <c r="J16" s="196"/>
      <c r="K16" s="197"/>
    </row>
    <row r="17" spans="1:14" ht="15.75" customHeight="1" thickBot="1" x14ac:dyDescent="0.3">
      <c r="A17" s="208" t="s">
        <v>1270</v>
      </c>
      <c r="B17" s="209"/>
      <c r="C17" s="209"/>
      <c r="D17" s="209"/>
      <c r="E17" s="210"/>
      <c r="F17" s="211"/>
      <c r="G17" s="209"/>
      <c r="H17" s="209"/>
      <c r="I17" s="209"/>
      <c r="J17" s="209"/>
      <c r="K17" s="212"/>
    </row>
    <row r="18" spans="1:14" ht="27" customHeight="1" thickBot="1" x14ac:dyDescent="0.3">
      <c r="A18" s="36" t="s">
        <v>235</v>
      </c>
      <c r="B18" s="166" t="s">
        <v>1034</v>
      </c>
      <c r="C18" s="166"/>
      <c r="D18" s="166"/>
      <c r="E18" s="166"/>
      <c r="F18" s="166"/>
      <c r="G18" s="166"/>
      <c r="H18" s="166"/>
      <c r="I18" s="166"/>
      <c r="J18" s="166"/>
      <c r="K18" s="167"/>
    </row>
    <row r="19" spans="1:14" ht="15" customHeight="1" x14ac:dyDescent="0.25">
      <c r="A19" s="180"/>
      <c r="B19" s="181"/>
      <c r="C19" s="181"/>
      <c r="D19" s="182"/>
      <c r="E19" s="216"/>
      <c r="F19" s="181"/>
      <c r="G19" s="182"/>
      <c r="H19" s="216"/>
      <c r="I19" s="182"/>
      <c r="J19" s="200"/>
      <c r="K19" s="201"/>
    </row>
    <row r="20" spans="1:14" x14ac:dyDescent="0.25">
      <c r="A20" s="217" t="s">
        <v>60</v>
      </c>
      <c r="B20" s="214"/>
      <c r="C20" s="214"/>
      <c r="D20" s="215"/>
      <c r="E20" s="213" t="s">
        <v>1035</v>
      </c>
      <c r="F20" s="214"/>
      <c r="G20" s="215"/>
      <c r="H20" s="213" t="s">
        <v>1036</v>
      </c>
      <c r="I20" s="215"/>
      <c r="J20" s="97" t="s">
        <v>1079</v>
      </c>
      <c r="K20" s="98"/>
    </row>
    <row r="21" spans="1:14" x14ac:dyDescent="0.25">
      <c r="A21" s="119" t="s">
        <v>59</v>
      </c>
      <c r="B21" s="120"/>
      <c r="C21" s="145"/>
      <c r="D21" s="146"/>
      <c r="E21" s="147"/>
      <c r="F21" s="120" t="s">
        <v>1033</v>
      </c>
      <c r="G21" s="120"/>
      <c r="H21" s="120"/>
      <c r="I21" s="150"/>
      <c r="J21" s="150"/>
      <c r="K21" s="151"/>
    </row>
    <row r="22" spans="1:14" x14ac:dyDescent="0.25">
      <c r="A22" s="119" t="s">
        <v>202</v>
      </c>
      <c r="B22" s="120"/>
      <c r="C22" s="148"/>
      <c r="D22" s="148"/>
      <c r="E22" s="148"/>
      <c r="F22" s="148"/>
      <c r="G22" s="148"/>
      <c r="H22" s="148"/>
      <c r="I22" s="148"/>
      <c r="J22" s="148"/>
      <c r="K22" s="149"/>
      <c r="N22" s="44"/>
    </row>
    <row r="23" spans="1:14" ht="15.75" thickBot="1" x14ac:dyDescent="0.3">
      <c r="A23" s="128" t="s">
        <v>3</v>
      </c>
      <c r="B23" s="129"/>
      <c r="C23" s="129" t="s">
        <v>2</v>
      </c>
      <c r="D23" s="129"/>
      <c r="E23" s="129"/>
      <c r="F23" s="129" t="s">
        <v>4</v>
      </c>
      <c r="G23" s="129"/>
      <c r="H23" s="173" t="s">
        <v>7</v>
      </c>
      <c r="I23" s="174"/>
      <c r="J23" s="174"/>
      <c r="K23" s="175"/>
    </row>
    <row r="24" spans="1:14" x14ac:dyDescent="0.25">
      <c r="A24" s="123" t="s">
        <v>65</v>
      </c>
      <c r="B24" s="124"/>
      <c r="C24" s="124"/>
      <c r="D24" s="131" t="s">
        <v>200</v>
      </c>
      <c r="E24" s="131"/>
      <c r="F24" s="131"/>
      <c r="G24" s="131" t="s">
        <v>201</v>
      </c>
      <c r="H24" s="131"/>
      <c r="I24" s="152"/>
      <c r="J24" s="124" t="s">
        <v>1266</v>
      </c>
      <c r="K24" s="153"/>
    </row>
    <row r="25" spans="1:14" x14ac:dyDescent="0.25">
      <c r="A25" s="125"/>
      <c r="B25" s="97"/>
      <c r="C25" s="97"/>
      <c r="D25" s="21" t="s">
        <v>1032</v>
      </c>
      <c r="E25" s="21" t="s">
        <v>198</v>
      </c>
      <c r="F25" s="21" t="s">
        <v>199</v>
      </c>
      <c r="G25" s="21" t="s">
        <v>1032</v>
      </c>
      <c r="H25" s="21" t="s">
        <v>198</v>
      </c>
      <c r="I25" s="42" t="s">
        <v>199</v>
      </c>
      <c r="J25" s="154" t="s">
        <v>1246</v>
      </c>
      <c r="K25" s="155"/>
    </row>
    <row r="26" spans="1:14" ht="15" customHeight="1" thickBot="1" x14ac:dyDescent="0.3">
      <c r="A26" s="126"/>
      <c r="B26" s="127"/>
      <c r="C26" s="127"/>
      <c r="D26" s="66"/>
      <c r="E26" s="66"/>
      <c r="F26" s="67">
        <f>I8</f>
        <v>2021</v>
      </c>
      <c r="G26" s="66"/>
      <c r="H26" s="66"/>
      <c r="I26" s="68">
        <f>I8</f>
        <v>2021</v>
      </c>
      <c r="J26" s="156"/>
      <c r="K26" s="157"/>
    </row>
    <row r="27" spans="1:14" ht="27" customHeight="1" thickBot="1" x14ac:dyDescent="0.3">
      <c r="A27" s="36" t="s">
        <v>236</v>
      </c>
      <c r="B27" s="166" t="s">
        <v>1262</v>
      </c>
      <c r="C27" s="166"/>
      <c r="D27" s="166"/>
      <c r="E27" s="166"/>
      <c r="F27" s="166"/>
      <c r="G27" s="166"/>
      <c r="H27" s="166"/>
      <c r="I27" s="166"/>
      <c r="J27" s="166"/>
      <c r="K27" s="167"/>
    </row>
    <row r="28" spans="1:14" x14ac:dyDescent="0.25">
      <c r="A28" s="138" t="s">
        <v>1027</v>
      </c>
      <c r="B28" s="158"/>
      <c r="C28" s="168"/>
      <c r="D28" s="169"/>
      <c r="E28" s="169"/>
      <c r="F28" s="169"/>
      <c r="G28" s="169"/>
      <c r="H28" s="169"/>
      <c r="I28" s="169"/>
      <c r="J28" s="169"/>
      <c r="K28" s="170"/>
    </row>
    <row r="29" spans="1:14" x14ac:dyDescent="0.25">
      <c r="A29" s="95" t="s">
        <v>1028</v>
      </c>
      <c r="B29" s="96"/>
      <c r="C29" s="102"/>
      <c r="D29" s="103"/>
      <c r="E29" s="103"/>
      <c r="F29" s="103"/>
      <c r="G29" s="103"/>
      <c r="H29" s="103"/>
      <c r="I29" s="103"/>
      <c r="J29" s="103"/>
      <c r="K29" s="104"/>
    </row>
    <row r="30" spans="1:14" ht="15" customHeight="1" x14ac:dyDescent="0.25">
      <c r="A30" s="121" t="s">
        <v>61</v>
      </c>
      <c r="B30" s="122"/>
      <c r="C30" s="132"/>
      <c r="D30" s="132"/>
      <c r="E30" s="132"/>
      <c r="F30" s="132"/>
      <c r="G30" s="132"/>
      <c r="H30" s="132"/>
      <c r="I30" s="132"/>
      <c r="J30" s="132"/>
      <c r="K30" s="165"/>
    </row>
    <row r="31" spans="1:14" x14ac:dyDescent="0.25">
      <c r="A31" s="121"/>
      <c r="B31" s="122"/>
      <c r="C31" s="97" t="s">
        <v>62</v>
      </c>
      <c r="D31" s="97"/>
      <c r="E31" s="97"/>
      <c r="F31" s="97" t="s">
        <v>63</v>
      </c>
      <c r="G31" s="97"/>
      <c r="H31" s="97"/>
      <c r="I31" s="97"/>
      <c r="J31" s="97" t="s">
        <v>64</v>
      </c>
      <c r="K31" s="98"/>
    </row>
    <row r="32" spans="1:14" x14ac:dyDescent="0.25">
      <c r="A32" s="121"/>
      <c r="B32" s="122"/>
      <c r="C32" s="120" t="s">
        <v>1258</v>
      </c>
      <c r="D32" s="120"/>
      <c r="E32" s="102"/>
      <c r="F32" s="103"/>
      <c r="G32" s="103"/>
      <c r="H32" s="103"/>
      <c r="I32" s="103"/>
      <c r="J32" s="103"/>
      <c r="K32" s="104"/>
    </row>
    <row r="33" spans="1:11" ht="17.25" customHeight="1" x14ac:dyDescent="0.25">
      <c r="A33" s="119" t="s">
        <v>1259</v>
      </c>
      <c r="B33" s="120"/>
      <c r="C33" s="120"/>
      <c r="D33" s="120"/>
      <c r="E33" s="120"/>
      <c r="F33" s="102"/>
      <c r="G33" s="103"/>
      <c r="H33" s="103"/>
      <c r="I33" s="103"/>
      <c r="J33" s="103"/>
      <c r="K33" s="104"/>
    </row>
    <row r="34" spans="1:11" x14ac:dyDescent="0.25">
      <c r="A34" s="35" t="s">
        <v>1252</v>
      </c>
      <c r="B34" s="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 ht="15.75" thickBot="1" x14ac:dyDescent="0.3">
      <c r="A35" s="117" t="s">
        <v>1253</v>
      </c>
      <c r="B35" s="118"/>
      <c r="C35" s="140"/>
      <c r="D35" s="140"/>
      <c r="E35" s="140"/>
      <c r="F35" s="141" t="s">
        <v>1260</v>
      </c>
      <c r="G35" s="141"/>
      <c r="H35" s="141"/>
      <c r="I35" s="140"/>
      <c r="J35" s="140"/>
      <c r="K35" s="142"/>
    </row>
    <row r="36" spans="1:11" ht="27" customHeight="1" thickBot="1" x14ac:dyDescent="0.3">
      <c r="A36" s="36" t="s">
        <v>233</v>
      </c>
      <c r="B36" s="171" t="s">
        <v>1269</v>
      </c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x14ac:dyDescent="0.25">
      <c r="A37" s="70">
        <v>1</v>
      </c>
      <c r="B37" s="108"/>
      <c r="C37" s="109"/>
      <c r="D37" s="109"/>
      <c r="E37" s="109"/>
      <c r="F37" s="109"/>
      <c r="G37" s="109"/>
      <c r="H37" s="109"/>
      <c r="I37" s="109"/>
      <c r="J37" s="109"/>
      <c r="K37" s="110"/>
    </row>
    <row r="38" spans="1:11" x14ac:dyDescent="0.25">
      <c r="A38" s="71">
        <v>2</v>
      </c>
      <c r="B38" s="111"/>
      <c r="C38" s="112"/>
      <c r="D38" s="112"/>
      <c r="E38" s="112"/>
      <c r="F38" s="112"/>
      <c r="G38" s="112"/>
      <c r="H38" s="112"/>
      <c r="I38" s="112"/>
      <c r="J38" s="112"/>
      <c r="K38" s="113"/>
    </row>
    <row r="39" spans="1:11" x14ac:dyDescent="0.25">
      <c r="A39" s="71">
        <v>3</v>
      </c>
      <c r="B39" s="111"/>
      <c r="C39" s="112"/>
      <c r="D39" s="112"/>
      <c r="E39" s="112"/>
      <c r="F39" s="112"/>
      <c r="G39" s="112"/>
      <c r="H39" s="112"/>
      <c r="I39" s="112"/>
      <c r="J39" s="112"/>
      <c r="K39" s="113"/>
    </row>
    <row r="40" spans="1:11" x14ac:dyDescent="0.25">
      <c r="A40" s="71">
        <v>4</v>
      </c>
      <c r="B40" s="111"/>
      <c r="C40" s="112"/>
      <c r="D40" s="112"/>
      <c r="E40" s="112"/>
      <c r="F40" s="112"/>
      <c r="G40" s="112"/>
      <c r="H40" s="112"/>
      <c r="I40" s="112"/>
      <c r="J40" s="112"/>
      <c r="K40" s="113"/>
    </row>
    <row r="41" spans="1:11" x14ac:dyDescent="0.25">
      <c r="A41" s="71">
        <v>5</v>
      </c>
      <c r="B41" s="111"/>
      <c r="C41" s="112"/>
      <c r="D41" s="112"/>
      <c r="E41" s="112"/>
      <c r="F41" s="112"/>
      <c r="G41" s="112"/>
      <c r="H41" s="112"/>
      <c r="I41" s="112"/>
      <c r="J41" s="112"/>
      <c r="K41" s="113"/>
    </row>
    <row r="42" spans="1:11" x14ac:dyDescent="0.25">
      <c r="A42" s="71">
        <v>6</v>
      </c>
      <c r="B42" s="111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x14ac:dyDescent="0.25">
      <c r="A43" s="71">
        <v>7</v>
      </c>
      <c r="B43" s="111"/>
      <c r="C43" s="112"/>
      <c r="D43" s="112"/>
      <c r="E43" s="112"/>
      <c r="F43" s="112"/>
      <c r="G43" s="112"/>
      <c r="H43" s="112"/>
      <c r="I43" s="112"/>
      <c r="J43" s="112"/>
      <c r="K43" s="113"/>
    </row>
    <row r="44" spans="1:11" ht="15.75" thickBot="1" x14ac:dyDescent="0.3">
      <c r="A44" s="72">
        <v>8</v>
      </c>
      <c r="B44" s="105"/>
      <c r="C44" s="106"/>
      <c r="D44" s="106"/>
      <c r="E44" s="106"/>
      <c r="F44" s="106"/>
      <c r="G44" s="106"/>
      <c r="H44" s="106"/>
      <c r="I44" s="106"/>
      <c r="J44" s="106"/>
      <c r="K44" s="107"/>
    </row>
    <row r="45" spans="1:11" ht="9" customHeight="1" x14ac:dyDescent="0.25">
      <c r="A45" s="48"/>
      <c r="B45" s="16"/>
      <c r="C45" s="16"/>
      <c r="D45" s="16"/>
      <c r="E45" s="16"/>
      <c r="F45" s="16"/>
      <c r="G45" s="16"/>
      <c r="H45" s="16"/>
      <c r="I45" s="16"/>
      <c r="J45" s="16"/>
      <c r="K45" s="52"/>
    </row>
    <row r="46" spans="1:11" ht="27" customHeight="1" x14ac:dyDescent="0.25">
      <c r="A46" s="53" t="s">
        <v>232</v>
      </c>
      <c r="B46" s="166" t="s">
        <v>231</v>
      </c>
      <c r="C46" s="166"/>
      <c r="D46" s="166"/>
      <c r="E46" s="166"/>
      <c r="F46" s="166"/>
      <c r="G46" s="166"/>
      <c r="H46" s="166"/>
      <c r="I46" s="166"/>
      <c r="J46" s="166"/>
      <c r="K46" s="167"/>
    </row>
    <row r="47" spans="1:11" ht="9.9499999999999993" customHeight="1" x14ac:dyDescent="0.25">
      <c r="A47" s="48"/>
      <c r="K47" s="54"/>
    </row>
    <row r="48" spans="1:11" ht="27" customHeight="1" x14ac:dyDescent="0.25">
      <c r="A48" s="159" t="s">
        <v>1263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1"/>
    </row>
    <row r="49" spans="1:12" ht="9.9499999999999993" customHeight="1" x14ac:dyDescent="0.25">
      <c r="A49" s="48"/>
      <c r="B49" s="55"/>
      <c r="C49" s="55"/>
      <c r="D49" s="55"/>
      <c r="E49" s="55"/>
      <c r="F49" s="55"/>
      <c r="G49" s="55"/>
      <c r="H49" s="55"/>
      <c r="I49" s="55"/>
      <c r="J49" s="55"/>
      <c r="K49" s="56"/>
    </row>
    <row r="50" spans="1:12" ht="30" customHeight="1" x14ac:dyDescent="0.25">
      <c r="A50" s="162" t="s">
        <v>1029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4"/>
    </row>
    <row r="51" spans="1:12" ht="9.9499999999999993" customHeight="1" x14ac:dyDescent="0.25">
      <c r="A51" s="57"/>
      <c r="B51" s="24"/>
      <c r="C51" s="24"/>
      <c r="D51" s="24"/>
      <c r="E51" s="24"/>
      <c r="F51" s="24"/>
      <c r="G51" s="24"/>
      <c r="H51" s="24"/>
      <c r="I51" s="24"/>
      <c r="J51" s="24"/>
      <c r="K51" s="58"/>
    </row>
    <row r="52" spans="1:12" ht="41.1" customHeight="1" x14ac:dyDescent="0.25">
      <c r="A52" s="99" t="s">
        <v>1264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1"/>
    </row>
    <row r="53" spans="1:12" ht="9.9499999999999993" customHeight="1" x14ac:dyDescent="0.2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2" ht="29.1" customHeight="1" x14ac:dyDescent="0.25">
      <c r="A54" s="99" t="s">
        <v>1267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2" ht="38.25" customHeight="1" thickBot="1" x14ac:dyDescent="0.3">
      <c r="A55" s="92" t="s">
        <v>1257</v>
      </c>
      <c r="B55" s="93"/>
      <c r="C55" s="93"/>
      <c r="D55" s="93"/>
      <c r="E55" s="93"/>
      <c r="F55" s="93"/>
      <c r="G55" s="93"/>
      <c r="H55" s="93"/>
      <c r="I55" s="93"/>
      <c r="J55" s="93"/>
      <c r="K55" s="94"/>
      <c r="L55" s="24"/>
    </row>
    <row r="56" spans="1:12" ht="15.95" customHeight="1" x14ac:dyDescent="0.25"/>
    <row r="57" spans="1:12" ht="15.95" customHeight="1" x14ac:dyDescent="0.25"/>
    <row r="58" spans="1:12" ht="15.95" customHeight="1" x14ac:dyDescent="0.25"/>
    <row r="59" spans="1:12" ht="15.95" customHeight="1" x14ac:dyDescent="0.25"/>
    <row r="60" spans="1:12" ht="15.95" customHeight="1" x14ac:dyDescent="0.25"/>
    <row r="61" spans="1:12" ht="15.95" customHeight="1" x14ac:dyDescent="0.25"/>
    <row r="62" spans="1:12" ht="15.95" customHeight="1" x14ac:dyDescent="0.25"/>
    <row r="63" spans="1:12" ht="15.95" customHeight="1" x14ac:dyDescent="0.25"/>
    <row r="64" spans="1:12" ht="15.95" customHeight="1" x14ac:dyDescent="0.25"/>
    <row r="65" ht="15.95" customHeight="1" x14ac:dyDescent="0.25"/>
  </sheetData>
  <sheetProtection selectLockedCells="1"/>
  <dataConsolidate/>
  <mergeCells count="81">
    <mergeCell ref="A17:E17"/>
    <mergeCell ref="F17:K17"/>
    <mergeCell ref="E20:G20"/>
    <mergeCell ref="H20:I20"/>
    <mergeCell ref="E19:G19"/>
    <mergeCell ref="H19:I19"/>
    <mergeCell ref="A20:D20"/>
    <mergeCell ref="A5:K5"/>
    <mergeCell ref="G8:H8"/>
    <mergeCell ref="A19:D19"/>
    <mergeCell ref="B11:J11"/>
    <mergeCell ref="A13:C13"/>
    <mergeCell ref="A14:C14"/>
    <mergeCell ref="C16:E16"/>
    <mergeCell ref="F15:K15"/>
    <mergeCell ref="F16:H16"/>
    <mergeCell ref="I16:K16"/>
    <mergeCell ref="F12:K12"/>
    <mergeCell ref="J19:K19"/>
    <mergeCell ref="D13:K13"/>
    <mergeCell ref="D14:K14"/>
    <mergeCell ref="B18:K18"/>
    <mergeCell ref="A16:B16"/>
    <mergeCell ref="C28:K28"/>
    <mergeCell ref="B27:K27"/>
    <mergeCell ref="B36:K36"/>
    <mergeCell ref="H23:K23"/>
    <mergeCell ref="F23:G23"/>
    <mergeCell ref="A48:K48"/>
    <mergeCell ref="A50:K50"/>
    <mergeCell ref="B43:K43"/>
    <mergeCell ref="J30:K30"/>
    <mergeCell ref="B46:K46"/>
    <mergeCell ref="K1:K3"/>
    <mergeCell ref="A12:E12"/>
    <mergeCell ref="C35:E35"/>
    <mergeCell ref="F35:H35"/>
    <mergeCell ref="I35:K35"/>
    <mergeCell ref="C32:D32"/>
    <mergeCell ref="C34:K34"/>
    <mergeCell ref="C21:E21"/>
    <mergeCell ref="F21:H21"/>
    <mergeCell ref="C23:E23"/>
    <mergeCell ref="C22:K22"/>
    <mergeCell ref="I21:K21"/>
    <mergeCell ref="G24:I24"/>
    <mergeCell ref="J24:K24"/>
    <mergeCell ref="J25:K26"/>
    <mergeCell ref="A28:B28"/>
    <mergeCell ref="K7:K11"/>
    <mergeCell ref="A35:B35"/>
    <mergeCell ref="A33:E33"/>
    <mergeCell ref="A30:B32"/>
    <mergeCell ref="A24:C26"/>
    <mergeCell ref="A23:B23"/>
    <mergeCell ref="A22:B22"/>
    <mergeCell ref="A21:B21"/>
    <mergeCell ref="B8:D8"/>
    <mergeCell ref="D10:F10"/>
    <mergeCell ref="J20:K20"/>
    <mergeCell ref="D24:F24"/>
    <mergeCell ref="C30:E30"/>
    <mergeCell ref="F30:I30"/>
    <mergeCell ref="A15:E15"/>
    <mergeCell ref="C29:K29"/>
    <mergeCell ref="A55:K55"/>
    <mergeCell ref="A29:B29"/>
    <mergeCell ref="C31:E31"/>
    <mergeCell ref="F31:I31"/>
    <mergeCell ref="J31:K31"/>
    <mergeCell ref="A52:K52"/>
    <mergeCell ref="F33:K33"/>
    <mergeCell ref="E32:K32"/>
    <mergeCell ref="B44:K44"/>
    <mergeCell ref="B37:K37"/>
    <mergeCell ref="B38:K38"/>
    <mergeCell ref="B39:K39"/>
    <mergeCell ref="B40:K40"/>
    <mergeCell ref="B41:K41"/>
    <mergeCell ref="B42:K42"/>
    <mergeCell ref="A54:K54"/>
  </mergeCells>
  <phoneticPr fontId="13" type="noConversion"/>
  <dataValidations xWindow="1125" yWindow="476" count="2">
    <dataValidation type="list" allowBlank="1" showInputMessage="1" showErrorMessage="1" promptTitle="SELECCIONE LA MODALIDAD" prompt="Seleccione la modalidad correspondiente " sqref="C23:E23" xr:uid="{00000000-0002-0000-0000-000000000000}">
      <formula1>MODALIDAD</formula1>
    </dataValidation>
    <dataValidation type="list" allowBlank="1" showInputMessage="1" showErrorMessage="1" promptTitle="SELECCIONE LA ESPECIALIDAD" prompt="Seleccione la especialidad de la lista desplegable" sqref="H23" xr:uid="{00000000-0002-0000-0000-000001000000}">
      <formula1>INDIRECT($C$23)</formula1>
    </dataValidation>
  </dataValidations>
  <pageMargins left="0.7" right="0.7" top="0.25" bottom="0.25" header="0.3" footer="0.05"/>
  <pageSetup scale="79" orientation="portrait" r:id="rId1"/>
  <ignoredErrors>
    <ignoredError sqref="A18 A27 A11 A36 A4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125" yWindow="476" count="4">
        <x14:dataValidation type="list" allowBlank="1" showInputMessage="1" showErrorMessage="1" promptTitle="EVALUACIONES AL PRACTICANTE" prompt="PARA SECCIONES DIURNAS:Seleccione 1 para la primera evaluación y 2 para la segunda evaluación según corresponda._x000a_PARA SECCIONES NOCTURNAS: seleccione el número de la evaluación que corresponda." xr:uid="{00000000-0002-0000-0000-000002000000}">
          <x14:formula1>
            <xm:f>Especialidades!$G$2:$G$9</xm:f>
          </x14:formula1>
          <xm:sqref>E8</xm:sqref>
        </x14:dataValidation>
        <x14:dataValidation type="list" allowBlank="1" showInputMessage="1" showErrorMessage="1" xr:uid="{00000000-0002-0000-0000-000003000000}">
          <x14:formula1>
            <xm:f>'inst. educ.'!$I$6:$I$18</xm:f>
          </x14:formula1>
          <xm:sqref>I8</xm:sqref>
        </x14:dataValidation>
        <x14:dataValidation type="list" allowBlank="1" showInputMessage="1" showErrorMessage="1" promptTitle="SELECCIONE EL CENTRO EDUCATIVO" prompt="Seleccione el colegio técnico, IPEC oCINDEA al que pertenece el estudiante" xr:uid="{00000000-0002-0000-0000-000004000000}">
          <x14:formula1>
            <xm:f>'inst. educ.'!$B$6:$B$244</xm:f>
          </x14:formula1>
          <xm:sqref>F12:K12</xm:sqref>
        </x14:dataValidation>
        <x14:dataValidation type="list" allowBlank="1" showInputMessage="1" showErrorMessage="1" promptTitle="SELECCIONE LA ALTERNATIVA " prompt="Seleccione la alternativa de práctica profesional que escogió el estudiante." xr:uid="{00000000-0002-0000-0000-000005000000}">
          <x14:formula1>
            <xm:f>'inst. educ.'!$F$147:$F$148</xm:f>
          </x14:formula1>
          <xm:sqref>J25:K26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72"/>
  <sheetViews>
    <sheetView showGridLines="0" showZeros="0" zoomScale="90" zoomScaleNormal="90" zoomScaleSheetLayoutView="90" workbookViewId="0">
      <selection activeCell="E49" sqref="E49:E50"/>
    </sheetView>
  </sheetViews>
  <sheetFormatPr baseColWidth="10" defaultColWidth="9.140625" defaultRowHeight="15" x14ac:dyDescent="0.25"/>
  <cols>
    <col min="1" max="1" width="3.42578125" style="14" customWidth="1"/>
    <col min="2" max="2" width="107.28515625" customWidth="1"/>
    <col min="3" max="5" width="8.7109375" style="3" customWidth="1"/>
    <col min="7" max="7" width="10" customWidth="1"/>
  </cols>
  <sheetData>
    <row r="1" spans="1:6" ht="9" customHeight="1" x14ac:dyDescent="0.25"/>
    <row r="2" spans="1:6" ht="21.75" customHeight="1" x14ac:dyDescent="0.25">
      <c r="A2" s="226" t="s">
        <v>1280</v>
      </c>
      <c r="B2" s="226"/>
      <c r="C2" s="226"/>
      <c r="D2" s="226"/>
      <c r="E2" s="226"/>
    </row>
    <row r="3" spans="1:6" ht="5.25" customHeight="1" x14ac:dyDescent="0.25">
      <c r="A3" s="22"/>
      <c r="B3" s="22"/>
      <c r="C3" s="22"/>
      <c r="D3" s="22"/>
      <c r="E3" s="22"/>
    </row>
    <row r="4" spans="1:6" ht="28.5" customHeight="1" x14ac:dyDescent="0.25">
      <c r="A4" s="232" t="s">
        <v>1045</v>
      </c>
      <c r="B4" s="232"/>
      <c r="C4" s="20"/>
      <c r="D4" s="20"/>
      <c r="E4" s="20"/>
    </row>
    <row r="5" spans="1:6" ht="15" customHeight="1" x14ac:dyDescent="0.25">
      <c r="A5" s="234" t="s">
        <v>1271</v>
      </c>
      <c r="B5" s="234"/>
      <c r="C5" s="234"/>
      <c r="D5" s="234"/>
      <c r="E5" s="234"/>
      <c r="F5" s="17"/>
    </row>
    <row r="6" spans="1:6" ht="15" customHeight="1" x14ac:dyDescent="0.25">
      <c r="A6" s="236" t="s">
        <v>1272</v>
      </c>
      <c r="B6" s="236"/>
      <c r="C6" s="236"/>
      <c r="D6" s="236"/>
      <c r="E6" s="236"/>
      <c r="F6" s="17"/>
    </row>
    <row r="7" spans="1:6" ht="15" customHeight="1" x14ac:dyDescent="0.25">
      <c r="A7" s="235" t="s">
        <v>1273</v>
      </c>
      <c r="B7" s="235"/>
      <c r="C7" s="235"/>
      <c r="D7" s="235"/>
      <c r="E7" s="235"/>
    </row>
    <row r="8" spans="1:6" ht="15" customHeight="1" x14ac:dyDescent="0.25">
      <c r="A8" s="235" t="s">
        <v>1274</v>
      </c>
      <c r="B8" s="235"/>
      <c r="C8" s="235"/>
      <c r="D8" s="235"/>
      <c r="E8" s="235"/>
    </row>
    <row r="9" spans="1:6" ht="8.25" customHeight="1" x14ac:dyDescent="0.25">
      <c r="A9" s="233"/>
      <c r="B9" s="233"/>
      <c r="C9" s="233"/>
      <c r="D9" s="233"/>
      <c r="E9" s="233"/>
    </row>
    <row r="10" spans="1:6" ht="15" customHeight="1" x14ac:dyDescent="0.25">
      <c r="A10" s="232" t="s">
        <v>1046</v>
      </c>
      <c r="B10" s="232"/>
      <c r="C10" s="232"/>
      <c r="D10" s="232"/>
      <c r="E10" s="232"/>
    </row>
    <row r="11" spans="1:6" ht="15" customHeight="1" x14ac:dyDescent="0.25">
      <c r="A11" s="244" t="s">
        <v>1275</v>
      </c>
      <c r="B11" s="244"/>
      <c r="C11" s="244"/>
      <c r="D11" s="244"/>
      <c r="E11" s="244"/>
      <c r="F11" s="17"/>
    </row>
    <row r="12" spans="1:6" ht="15" customHeight="1" x14ac:dyDescent="0.25">
      <c r="A12" s="244" t="s">
        <v>1290</v>
      </c>
      <c r="B12" s="244"/>
      <c r="C12" s="244"/>
      <c r="D12" s="244"/>
      <c r="E12" s="244"/>
      <c r="F12" s="17"/>
    </row>
    <row r="13" spans="1:6" ht="15" customHeight="1" x14ac:dyDescent="0.25">
      <c r="A13" s="244" t="s">
        <v>1281</v>
      </c>
      <c r="B13" s="244"/>
      <c r="C13" s="244"/>
      <c r="D13" s="244"/>
      <c r="E13" s="244"/>
    </row>
    <row r="14" spans="1:6" ht="26.25" customHeight="1" x14ac:dyDescent="0.25">
      <c r="A14" s="232" t="s">
        <v>1276</v>
      </c>
      <c r="B14" s="232"/>
      <c r="C14" s="232"/>
      <c r="D14" s="232"/>
      <c r="E14" s="232"/>
    </row>
    <row r="15" spans="1:6" ht="9" customHeight="1" thickBot="1" x14ac:dyDescent="0.3">
      <c r="B15" s="16"/>
    </row>
    <row r="16" spans="1:6" ht="15.75" x14ac:dyDescent="0.25">
      <c r="A16" s="237" t="s">
        <v>196</v>
      </c>
      <c r="B16" s="241" t="s">
        <v>1277</v>
      </c>
      <c r="C16" s="239" t="s">
        <v>1278</v>
      </c>
      <c r="D16" s="239"/>
      <c r="E16" s="240"/>
    </row>
    <row r="17" spans="1:6" ht="29.25" customHeight="1" x14ac:dyDescent="0.25">
      <c r="A17" s="238"/>
      <c r="B17" s="242"/>
      <c r="C17" s="63" t="s">
        <v>1040</v>
      </c>
      <c r="D17" s="64" t="s">
        <v>1041</v>
      </c>
      <c r="E17" s="82" t="s">
        <v>1042</v>
      </c>
    </row>
    <row r="18" spans="1:6" ht="15" customHeight="1" thickBot="1" x14ac:dyDescent="0.3">
      <c r="A18" s="83"/>
      <c r="B18" s="243"/>
      <c r="C18" s="76">
        <v>2</v>
      </c>
      <c r="D18" s="76">
        <v>1</v>
      </c>
      <c r="E18" s="84" t="s">
        <v>321</v>
      </c>
    </row>
    <row r="19" spans="1:6" ht="30" customHeight="1" x14ac:dyDescent="0.25">
      <c r="A19" s="80">
        <v>1</v>
      </c>
      <c r="B19" s="81" t="str">
        <f>HLOOKUP('Información general'!H23,'Criterios de Evaluación'!$A$1:$BE$21,2,0)</f>
        <v>Ejecuta programas que contribuyan a la disminución del impacto ambiental en fincas agropecuarias.</v>
      </c>
      <c r="C19" s="77"/>
      <c r="D19" s="77"/>
      <c r="E19" s="77"/>
      <c r="F19" s="33"/>
    </row>
    <row r="20" spans="1:6" ht="30" customHeight="1" x14ac:dyDescent="0.25">
      <c r="A20" s="62">
        <v>2</v>
      </c>
      <c r="B20" s="73" t="str">
        <f>HLOOKUP('Información general'!$H$23,'Criterios de Evaluación'!$A$1:$BE$21,3,0)</f>
        <v>Aplica  prácticas de conservación de cuencas hidrográficas , de acuerdo con las condiciones agroclimaticas de la zona.</v>
      </c>
      <c r="C20" s="65"/>
      <c r="D20" s="65"/>
      <c r="E20" s="65"/>
      <c r="F20" s="3"/>
    </row>
    <row r="21" spans="1:6" ht="30" customHeight="1" x14ac:dyDescent="0.25">
      <c r="A21" s="62">
        <v>3</v>
      </c>
      <c r="B21" s="73" t="str">
        <f>HLOOKUP('Información general'!$H$23,'Criterios de Evaluación'!$A$1:$BE$21,4,0)</f>
        <v>Realiza levantamientos topográficos utilizando las herramientas y equipos necesarios.</v>
      </c>
      <c r="C21" s="65"/>
      <c r="D21" s="65"/>
      <c r="E21" s="65"/>
      <c r="F21" s="3"/>
    </row>
    <row r="22" spans="1:6" ht="30" customHeight="1" x14ac:dyDescent="0.25">
      <c r="A22" s="62">
        <v>4</v>
      </c>
      <c r="B22" s="73" t="str">
        <f>HLOOKUP('Información general'!$H$23,'Criterios de Evaluación'!$A$1:$BE$21,5,0)</f>
        <v>Utiliza equipos de agrometeorología, en la medición de condiciones agroclimaticas de la zona.</v>
      </c>
      <c r="C22" s="65"/>
      <c r="D22" s="65"/>
      <c r="E22" s="65"/>
      <c r="F22" s="3"/>
    </row>
    <row r="23" spans="1:6" ht="30" customHeight="1" x14ac:dyDescent="0.25">
      <c r="A23" s="62">
        <v>5</v>
      </c>
      <c r="B23" s="73" t="str">
        <f>HLOOKUP('Información general'!$H$23,'Criterios de Evaluación'!$A$1:$BE$21,6,0)</f>
        <v>Ejecuta actividades  de conservación de los recursos naturales, de acuerdo con los programas establecidos.</v>
      </c>
      <c r="C23" s="65"/>
      <c r="D23" s="65"/>
      <c r="E23" s="65"/>
      <c r="F23" s="3"/>
    </row>
    <row r="24" spans="1:6" ht="30" customHeight="1" x14ac:dyDescent="0.25">
      <c r="A24" s="62">
        <v>6</v>
      </c>
      <c r="B24" s="73" t="str">
        <f>HLOOKUP('Información general'!$H$23,'Criterios de Evaluación'!$A$1:$BE$21,7,0)</f>
        <v>Implementa programas de inocuidad en una explotación agroecológica.</v>
      </c>
      <c r="C24" s="65"/>
      <c r="D24" s="65"/>
      <c r="E24" s="65"/>
      <c r="F24" s="3"/>
    </row>
    <row r="25" spans="1:6" ht="30" customHeight="1" x14ac:dyDescent="0.25">
      <c r="A25" s="62">
        <v>7</v>
      </c>
      <c r="B25" s="73" t="str">
        <f>HLOOKUP('Información general'!$H$23,'Criterios de Evaluación'!$A$1:$BE$21,8,0)</f>
        <v>Aplica  métodos de control de enfermedades en cultivos agrícolas, incorporando criterios de  protección del medio ambiente.</v>
      </c>
      <c r="C25" s="65"/>
      <c r="D25" s="65"/>
      <c r="E25" s="65"/>
      <c r="F25" s="3"/>
    </row>
    <row r="26" spans="1:6" ht="30" customHeight="1" x14ac:dyDescent="0.25">
      <c r="A26" s="62">
        <v>8</v>
      </c>
      <c r="B26" s="73" t="str">
        <f>HLOOKUP('Información general'!$H$23,'Criterios de Evaluación'!$A$1:$BE$21,9,0)</f>
        <v>Ejecuta prácticas de agroforesteria , conservando el medio ambiente.</v>
      </c>
      <c r="C26" s="65"/>
      <c r="D26" s="65"/>
      <c r="E26" s="65"/>
      <c r="F26" s="3"/>
    </row>
    <row r="27" spans="1:6" ht="30" customHeight="1" x14ac:dyDescent="0.25">
      <c r="A27" s="62">
        <v>9</v>
      </c>
      <c r="B27" s="73" t="str">
        <f>HLOOKUP('Información general'!$H$23,'Criterios de Evaluación'!$A$1:$BE$21,10,0)</f>
        <v>Desarrolla actividades de conservación de suelos, tomando en cuenta las necesidades de la zona.</v>
      </c>
      <c r="C27" s="65"/>
      <c r="D27" s="65"/>
      <c r="E27" s="65"/>
      <c r="F27" s="3"/>
    </row>
    <row r="28" spans="1:6" ht="30" customHeight="1" x14ac:dyDescent="0.25">
      <c r="A28" s="62">
        <v>10</v>
      </c>
      <c r="B28" s="73" t="str">
        <f>HLOOKUP('Información general'!$H$23,'Criterios de Evaluación'!$A$1:$BE$21,11,0)</f>
        <v>Reproduce plantas de interés comercial mediante tecnicas agronómicas óptimas.</v>
      </c>
      <c r="C28" s="65"/>
      <c r="D28" s="65"/>
      <c r="E28" s="65"/>
      <c r="F28" s="3"/>
    </row>
    <row r="29" spans="1:6" ht="30" customHeight="1" x14ac:dyDescent="0.25">
      <c r="A29" s="62">
        <v>11</v>
      </c>
      <c r="B29" s="73" t="str">
        <f>HLOOKUP('Información general'!$H$23,'Criterios de Evaluación'!$A$1:$BE$21,12,0)</f>
        <v>Aplica técnicas de manejo de especies acuícolas,  tomando en cuenta los requerimientos necesarios.</v>
      </c>
      <c r="C29" s="65"/>
      <c r="D29" s="65"/>
      <c r="E29" s="65"/>
      <c r="F29" s="3"/>
    </row>
    <row r="30" spans="1:6" ht="30" customHeight="1" x14ac:dyDescent="0.25">
      <c r="A30" s="62">
        <v>12</v>
      </c>
      <c r="B30" s="73" t="str">
        <f>HLOOKUP('Información general'!$H$23,'Criterios de Evaluación'!$A$1:$BE$21,13,0)</f>
        <v>Ejecuta prácticas de manejo de bosques, tomando en cuenta la conservación de recursos naturales.</v>
      </c>
      <c r="C30" s="65"/>
      <c r="D30" s="65"/>
      <c r="E30" s="65"/>
      <c r="F30" s="3"/>
    </row>
    <row r="31" spans="1:6" ht="30" x14ac:dyDescent="0.25">
      <c r="A31" s="62">
        <v>13</v>
      </c>
      <c r="B31" s="73" t="str">
        <f>HLOOKUP('Información general'!$H$23,'Criterios de Evaluación'!$A$1:$BE$21,14,0)</f>
        <v>Ejecuta actividades de manejo en una explotación de animales domésticos, utilizando sistemas de producción sostenible.</v>
      </c>
      <c r="C31" s="65"/>
      <c r="D31" s="65"/>
      <c r="E31" s="65"/>
      <c r="F31" s="3"/>
    </row>
    <row r="32" spans="1:6" ht="30" customHeight="1" x14ac:dyDescent="0.25">
      <c r="A32" s="62">
        <v>14</v>
      </c>
      <c r="B32" s="73" t="str">
        <f>HLOOKUP('Información general'!$H$23,'Criterios de Evaluación'!$A$1:$BE$21,15,0)</f>
        <v>Ejecuta prácticas de manejo en cultivos agrícolas, tomando en cuenta los requerimientos necesarios.</v>
      </c>
      <c r="C32" s="65"/>
      <c r="D32" s="65"/>
      <c r="E32" s="65"/>
      <c r="F32" s="3"/>
    </row>
    <row r="33" spans="1:6" ht="30" customHeight="1" x14ac:dyDescent="0.25">
      <c r="A33" s="62">
        <v>15</v>
      </c>
      <c r="B33" s="73" t="str">
        <f>HLOOKUP('Información general'!$H$23,'Criterios de Evaluación'!$A$1:$BE$21,16,0)</f>
        <v>Aplica técnicas de manejo en un zoocriadero,  tomando en cuenta los requerimientos óptimos.</v>
      </c>
      <c r="C33" s="65"/>
      <c r="D33" s="65"/>
      <c r="E33" s="65"/>
      <c r="F33" s="3"/>
    </row>
    <row r="34" spans="1:6" ht="30" customHeight="1" x14ac:dyDescent="0.25">
      <c r="A34" s="62">
        <v>16</v>
      </c>
      <c r="B34" s="73" t="str">
        <f>HLOOKUP('Información general'!$H$23,'Criterios de Evaluación'!$A$1:$BE$21,17,0)</f>
        <v>Establece proyectos de agro ecología,  utilizando tecnologias de información y comunicación.</v>
      </c>
      <c r="C34" s="65"/>
      <c r="D34" s="65"/>
      <c r="E34" s="65"/>
      <c r="F34" s="3"/>
    </row>
    <row r="35" spans="1:6" ht="30" customHeight="1" x14ac:dyDescent="0.25">
      <c r="A35" s="62">
        <v>17</v>
      </c>
      <c r="B35" s="73" t="str">
        <f>HLOOKUP('Información general'!$H$23,'Criterios de Evaluación'!$A$1:$BE$21,18,0)</f>
        <v>Administra fincas agroecológicas, tomando en cuenta los principios administrativos.</v>
      </c>
      <c r="C35" s="65"/>
      <c r="D35" s="65"/>
      <c r="E35" s="65"/>
      <c r="F35" s="3"/>
    </row>
    <row r="36" spans="1:6" ht="30" customHeight="1" x14ac:dyDescent="0.25">
      <c r="A36" s="62">
        <v>18</v>
      </c>
      <c r="B36" s="73" t="str">
        <f>HLOOKUP('Información general'!$H$23,'Criterios de Evaluación'!$A$1:$BE$21,19,0)</f>
        <v>Elabora análisis  económicos en proyectos agroecológicos de interés comercial.</v>
      </c>
      <c r="C36" s="65"/>
      <c r="D36" s="65"/>
      <c r="E36" s="65"/>
      <c r="F36" s="3"/>
    </row>
    <row r="37" spans="1:6" ht="30" customHeight="1" x14ac:dyDescent="0.25">
      <c r="A37" s="62">
        <v>19</v>
      </c>
      <c r="B37" s="73" t="str">
        <f>HLOOKUP('Información general'!$H$23,'Criterios de Evaluación'!$A$1:$BE$21,20,0)</f>
        <v>Aplica conceptos de cultura de la calidad, en los  procesos productivos.</v>
      </c>
      <c r="C37" s="65"/>
      <c r="D37" s="65"/>
      <c r="E37" s="65"/>
      <c r="F37" s="3"/>
    </row>
    <row r="38" spans="1:6" ht="30" customHeight="1" thickBot="1" x14ac:dyDescent="0.3">
      <c r="A38" s="62">
        <v>20</v>
      </c>
      <c r="B38" s="73" t="str">
        <f>HLOOKUP('Información general'!$H$23,'Criterios de Evaluación'!$A$1:$BE$21,21,0)</f>
        <v>Utiliza herramientas en el campo agroecológico, tomando en cuenta las normas de seguridad.</v>
      </c>
      <c r="C38" s="65"/>
      <c r="D38" s="65"/>
      <c r="E38" s="65"/>
      <c r="F38" s="3"/>
    </row>
    <row r="39" spans="1:6" ht="17.25" hidden="1" customHeight="1" x14ac:dyDescent="0.25">
      <c r="C39" s="31">
        <f>COUNTIF(C19:C38,"x")</f>
        <v>0</v>
      </c>
      <c r="D39" s="31">
        <f>COUNTIF(D19:D38,"x")</f>
        <v>0</v>
      </c>
      <c r="E39" s="31">
        <f>COUNTIF(E19:E38,"x")</f>
        <v>0</v>
      </c>
    </row>
    <row r="40" spans="1:6" ht="22.5" hidden="1" customHeight="1" x14ac:dyDescent="0.25">
      <c r="C40" s="3">
        <f>SUM(C39:E39)*2</f>
        <v>0</v>
      </c>
      <c r="D40" s="3">
        <f>SUM(C41:E41)</f>
        <v>0</v>
      </c>
      <c r="E40" s="32">
        <f>E39*0</f>
        <v>0</v>
      </c>
    </row>
    <row r="41" spans="1:6" ht="22.5" hidden="1" customHeight="1" thickBot="1" x14ac:dyDescent="0.3">
      <c r="C41" s="32">
        <f>C39*2</f>
        <v>0</v>
      </c>
      <c r="D41" s="32">
        <f>D39*1</f>
        <v>0</v>
      </c>
      <c r="E41" s="32"/>
    </row>
    <row r="42" spans="1:6" ht="19.5" thickBot="1" x14ac:dyDescent="0.35">
      <c r="B42" s="79" t="s">
        <v>1044</v>
      </c>
      <c r="C42" s="86">
        <f>IF(C40=0,0,D40/C40*100)</f>
        <v>0</v>
      </c>
      <c r="D42" s="87" t="s">
        <v>1265</v>
      </c>
      <c r="E42" s="85"/>
    </row>
    <row r="43" spans="1:6" ht="12" customHeight="1" x14ac:dyDescent="0.25"/>
    <row r="44" spans="1:6" ht="15.75" x14ac:dyDescent="0.25">
      <c r="A44" s="227"/>
      <c r="B44" s="227"/>
      <c r="C44" s="227"/>
      <c r="D44" s="227"/>
      <c r="E44" s="227"/>
    </row>
    <row r="45" spans="1:6" x14ac:dyDescent="0.25">
      <c r="A45" s="228" t="s">
        <v>196</v>
      </c>
      <c r="B45" s="230" t="s">
        <v>1291</v>
      </c>
      <c r="C45" s="63" t="s">
        <v>1040</v>
      </c>
      <c r="D45" s="64" t="s">
        <v>1041</v>
      </c>
      <c r="E45" s="63" t="s">
        <v>1042</v>
      </c>
    </row>
    <row r="46" spans="1:6" ht="16.5" customHeight="1" x14ac:dyDescent="0.25">
      <c r="A46" s="229"/>
      <c r="B46" s="231"/>
      <c r="C46" s="21">
        <v>2</v>
      </c>
      <c r="D46" s="21">
        <v>1</v>
      </c>
      <c r="E46" s="25" t="s">
        <v>321</v>
      </c>
    </row>
    <row r="47" spans="1:6" x14ac:dyDescent="0.25">
      <c r="A47" s="222">
        <v>21</v>
      </c>
      <c r="B47" s="74" t="s">
        <v>223</v>
      </c>
      <c r="C47" s="218"/>
      <c r="D47" s="220"/>
      <c r="E47" s="220"/>
    </row>
    <row r="48" spans="1:6" ht="15" customHeight="1" x14ac:dyDescent="0.25">
      <c r="A48" s="223"/>
      <c r="B48" s="75" t="s">
        <v>1030</v>
      </c>
      <c r="C48" s="219"/>
      <c r="D48" s="221"/>
      <c r="E48" s="221"/>
    </row>
    <row r="49" spans="1:5" x14ac:dyDescent="0.25">
      <c r="A49" s="224">
        <v>22</v>
      </c>
      <c r="B49" s="90" t="s">
        <v>1282</v>
      </c>
      <c r="C49" s="218"/>
      <c r="D49" s="220"/>
      <c r="E49" s="220"/>
    </row>
    <row r="50" spans="1:5" x14ac:dyDescent="0.25">
      <c r="A50" s="225"/>
      <c r="B50" s="91" t="s">
        <v>1283</v>
      </c>
      <c r="C50" s="219"/>
      <c r="D50" s="221"/>
      <c r="E50" s="221"/>
    </row>
    <row r="51" spans="1:5" x14ac:dyDescent="0.25">
      <c r="A51" s="222">
        <v>23</v>
      </c>
      <c r="B51" s="90" t="s">
        <v>1284</v>
      </c>
      <c r="C51" s="218"/>
      <c r="D51" s="220"/>
      <c r="E51" s="220"/>
    </row>
    <row r="52" spans="1:5" x14ac:dyDescent="0.25">
      <c r="A52" s="223"/>
      <c r="B52" s="91" t="s">
        <v>1285</v>
      </c>
      <c r="C52" s="219"/>
      <c r="D52" s="221"/>
      <c r="E52" s="221"/>
    </row>
    <row r="53" spans="1:5" x14ac:dyDescent="0.25">
      <c r="A53" s="224">
        <v>24</v>
      </c>
      <c r="B53" s="90" t="s">
        <v>1286</v>
      </c>
      <c r="C53" s="218"/>
      <c r="D53" s="220"/>
      <c r="E53" s="220"/>
    </row>
    <row r="54" spans="1:5" x14ac:dyDescent="0.25">
      <c r="A54" s="225"/>
      <c r="B54" s="91" t="s">
        <v>1287</v>
      </c>
      <c r="C54" s="219"/>
      <c r="D54" s="221"/>
      <c r="E54" s="221"/>
    </row>
    <row r="55" spans="1:5" x14ac:dyDescent="0.25">
      <c r="A55" s="222">
        <v>25</v>
      </c>
      <c r="B55" s="90" t="s">
        <v>224</v>
      </c>
      <c r="C55" s="218"/>
      <c r="D55" s="220"/>
      <c r="E55" s="220"/>
    </row>
    <row r="56" spans="1:5" x14ac:dyDescent="0.25">
      <c r="A56" s="223"/>
      <c r="B56" s="91" t="s">
        <v>225</v>
      </c>
      <c r="C56" s="219"/>
      <c r="D56" s="221"/>
      <c r="E56" s="221"/>
    </row>
    <row r="57" spans="1:5" x14ac:dyDescent="0.25">
      <c r="A57" s="224">
        <v>26</v>
      </c>
      <c r="B57" s="90" t="s">
        <v>1288</v>
      </c>
      <c r="C57" s="218"/>
      <c r="D57" s="220"/>
      <c r="E57" s="220"/>
    </row>
    <row r="58" spans="1:5" x14ac:dyDescent="0.25">
      <c r="A58" s="225"/>
      <c r="B58" s="91" t="s">
        <v>1289</v>
      </c>
      <c r="C58" s="219"/>
      <c r="D58" s="221"/>
      <c r="E58" s="221"/>
    </row>
    <row r="59" spans="1:5" x14ac:dyDescent="0.25">
      <c r="A59" s="222">
        <v>27</v>
      </c>
      <c r="B59" s="90" t="s">
        <v>226</v>
      </c>
      <c r="C59" s="218"/>
      <c r="D59" s="220"/>
      <c r="E59" s="220"/>
    </row>
    <row r="60" spans="1:5" x14ac:dyDescent="0.25">
      <c r="A60" s="223"/>
      <c r="B60" s="91" t="s">
        <v>227</v>
      </c>
      <c r="C60" s="219"/>
      <c r="D60" s="221"/>
      <c r="E60" s="221"/>
    </row>
    <row r="61" spans="1:5" x14ac:dyDescent="0.25">
      <c r="A61" s="224">
        <v>28</v>
      </c>
      <c r="B61" s="90" t="s">
        <v>228</v>
      </c>
      <c r="C61" s="218"/>
      <c r="D61" s="220"/>
      <c r="E61" s="220"/>
    </row>
    <row r="62" spans="1:5" x14ac:dyDescent="0.25">
      <c r="A62" s="225"/>
      <c r="B62" s="91" t="s">
        <v>1037</v>
      </c>
      <c r="C62" s="219"/>
      <c r="D62" s="221"/>
      <c r="E62" s="221"/>
    </row>
    <row r="63" spans="1:5" x14ac:dyDescent="0.25">
      <c r="A63" s="222">
        <v>29</v>
      </c>
      <c r="B63" s="90" t="s">
        <v>229</v>
      </c>
      <c r="C63" s="218"/>
      <c r="D63" s="220"/>
      <c r="E63" s="220"/>
    </row>
    <row r="64" spans="1:5" x14ac:dyDescent="0.25">
      <c r="A64" s="223"/>
      <c r="B64" s="91" t="s">
        <v>1038</v>
      </c>
      <c r="C64" s="219"/>
      <c r="D64" s="221"/>
      <c r="E64" s="221"/>
    </row>
    <row r="65" spans="1:7" x14ac:dyDescent="0.25">
      <c r="A65" s="224">
        <v>30</v>
      </c>
      <c r="B65" s="90" t="s">
        <v>230</v>
      </c>
      <c r="C65" s="218"/>
      <c r="D65" s="220"/>
      <c r="E65" s="220"/>
    </row>
    <row r="66" spans="1:7" ht="15.75" thickBot="1" x14ac:dyDescent="0.3">
      <c r="A66" s="225"/>
      <c r="B66" s="91" t="s">
        <v>1039</v>
      </c>
      <c r="C66" s="219"/>
      <c r="D66" s="221"/>
      <c r="E66" s="221"/>
    </row>
    <row r="67" spans="1:7" ht="15.75" hidden="1" thickBot="1" x14ac:dyDescent="0.3">
      <c r="C67" s="31">
        <f>COUNTIF(C47:C66,"x")</f>
        <v>0</v>
      </c>
      <c r="D67" s="31">
        <f>COUNTIF(D47:D66,"x")</f>
        <v>0</v>
      </c>
      <c r="E67" s="31">
        <f>COUNTIF(E47:E66,"x")</f>
        <v>0</v>
      </c>
    </row>
    <row r="68" spans="1:7" ht="15.75" hidden="1" thickBot="1" x14ac:dyDescent="0.3">
      <c r="C68" s="31">
        <f>5*C67</f>
        <v>0</v>
      </c>
      <c r="D68" s="31">
        <f>2.5*D67</f>
        <v>0</v>
      </c>
      <c r="E68" s="31">
        <f>0*E67</f>
        <v>0</v>
      </c>
    </row>
    <row r="69" spans="1:7" ht="19.5" thickBot="1" x14ac:dyDescent="0.35">
      <c r="B69" s="79" t="s">
        <v>1043</v>
      </c>
      <c r="C69" s="86">
        <f>(C68+D68+E68)*2</f>
        <v>0</v>
      </c>
      <c r="D69" s="87" t="s">
        <v>1265</v>
      </c>
      <c r="E69" s="85"/>
    </row>
    <row r="70" spans="1:7" ht="7.5" customHeight="1" x14ac:dyDescent="0.25">
      <c r="B70" s="19"/>
      <c r="C70" s="15"/>
    </row>
    <row r="71" spans="1:7" ht="12" customHeight="1" thickBot="1" x14ac:dyDescent="0.3"/>
    <row r="72" spans="1:7" s="3" customFormat="1" ht="21.75" thickBot="1" x14ac:dyDescent="0.4">
      <c r="A72" s="14"/>
      <c r="B72" s="78" t="s">
        <v>1279</v>
      </c>
      <c r="C72" s="88">
        <f>((C42+C69)/2)</f>
        <v>0</v>
      </c>
      <c r="D72" s="89" t="s">
        <v>1265</v>
      </c>
      <c r="F72"/>
      <c r="G72"/>
    </row>
  </sheetData>
  <sheetProtection sheet="1" objects="1" scenarios="1" selectLockedCells="1"/>
  <dataConsolidate/>
  <mergeCells count="58">
    <mergeCell ref="C16:E16"/>
    <mergeCell ref="B16:B18"/>
    <mergeCell ref="A11:E11"/>
    <mergeCell ref="A13:E13"/>
    <mergeCell ref="A14:E14"/>
    <mergeCell ref="A12:E12"/>
    <mergeCell ref="A2:E2"/>
    <mergeCell ref="A44:E44"/>
    <mergeCell ref="A45:A46"/>
    <mergeCell ref="B45:B46"/>
    <mergeCell ref="A47:A48"/>
    <mergeCell ref="C47:C48"/>
    <mergeCell ref="D47:D48"/>
    <mergeCell ref="E47:E48"/>
    <mergeCell ref="A4:B4"/>
    <mergeCell ref="A9:E9"/>
    <mergeCell ref="A10:E10"/>
    <mergeCell ref="A5:E5"/>
    <mergeCell ref="A7:E7"/>
    <mergeCell ref="A8:E8"/>
    <mergeCell ref="A6:E6"/>
    <mergeCell ref="A16:A17"/>
    <mergeCell ref="A65:A66"/>
    <mergeCell ref="A63:A64"/>
    <mergeCell ref="A61:A62"/>
    <mergeCell ref="A59:A60"/>
    <mergeCell ref="A57:A58"/>
    <mergeCell ref="A55:A56"/>
    <mergeCell ref="A53:A54"/>
    <mergeCell ref="A51:A52"/>
    <mergeCell ref="A49:A50"/>
    <mergeCell ref="C49:C50"/>
    <mergeCell ref="C53:C54"/>
    <mergeCell ref="D49:D50"/>
    <mergeCell ref="E49:E50"/>
    <mergeCell ref="C51:C52"/>
    <mergeCell ref="D51:D52"/>
    <mergeCell ref="E51:E52"/>
    <mergeCell ref="D53:D54"/>
    <mergeCell ref="E53:E54"/>
    <mergeCell ref="C55:C56"/>
    <mergeCell ref="D55:D56"/>
    <mergeCell ref="E55:E56"/>
    <mergeCell ref="C57:C58"/>
    <mergeCell ref="D57:D58"/>
    <mergeCell ref="E57:E58"/>
    <mergeCell ref="C59:C60"/>
    <mergeCell ref="D59:D60"/>
    <mergeCell ref="E59:E60"/>
    <mergeCell ref="C65:C66"/>
    <mergeCell ref="D65:D66"/>
    <mergeCell ref="E65:E66"/>
    <mergeCell ref="C61:C62"/>
    <mergeCell ref="D61:D62"/>
    <mergeCell ref="E61:E62"/>
    <mergeCell ref="C63:C64"/>
    <mergeCell ref="D63:D64"/>
    <mergeCell ref="E63:E64"/>
  </mergeCells>
  <phoneticPr fontId="13" type="noConversion"/>
  <dataValidations count="3">
    <dataValidation type="custom" allowBlank="1" showInputMessage="1" showErrorMessage="1" errorTitle="Error" sqref="F19" xr:uid="{00000000-0002-0000-0100-000000000000}">
      <formula1>"H18&lt;1"</formula1>
    </dataValidation>
    <dataValidation type="custom" allowBlank="1" showInputMessage="1" showErrorMessage="1" errorTitle="VALOR DUPLICADO" error="Por favor revise los datos ingresados. No se admiten varias equis (X) en una misma línea." sqref="C47:E66" xr:uid="{00000000-0002-0000-0100-000001000000}">
      <formula1>COUNTIF($C47:$E47,C47)=1</formula1>
    </dataValidation>
    <dataValidation type="custom" allowBlank="1" showInputMessage="1" showErrorMessage="1" errorTitle="ERROR: VALOR DUPLICADO" error="Por favor revise los datos ingresados. No se admiten varias equis (X) en una misma línea. " sqref="C19:E38" xr:uid="{00000000-0002-0000-0100-000002000000}">
      <formula1>COUNTIF($C19:$E19,C19)=1</formula1>
    </dataValidation>
  </dataValidations>
  <pageMargins left="0.5" right="0.5" top="0.5" bottom="0.5" header="0" footer="0"/>
  <pageSetup scale="55" orientation="portrait" r:id="rId1"/>
  <ignoredErrors>
    <ignoredError sqref="E18 E46" numberStoredAsText="1"/>
  </ignoredErrors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36"/>
  <sheetViews>
    <sheetView showGridLines="0" tabSelected="1" zoomScaleNormal="100" zoomScaleSheetLayoutView="100" workbookViewId="0">
      <pane ySplit="1" topLeftCell="A2" activePane="bottomLeft" state="frozen"/>
      <selection pane="bottomLeft" activeCell="A5" sqref="A5:G5"/>
    </sheetView>
  </sheetViews>
  <sheetFormatPr baseColWidth="10" defaultRowHeight="15" x14ac:dyDescent="0.25"/>
  <cols>
    <col min="1" max="1" width="42.140625" customWidth="1"/>
  </cols>
  <sheetData>
    <row r="1" spans="1:7" ht="21.75" customHeight="1" x14ac:dyDescent="0.25">
      <c r="A1" s="166" t="s">
        <v>1268</v>
      </c>
      <c r="B1" s="166"/>
      <c r="C1" s="166"/>
      <c r="D1" s="166"/>
      <c r="E1" s="166"/>
      <c r="F1" s="166"/>
      <c r="G1" s="166"/>
    </row>
    <row r="2" spans="1:7" ht="10.5" customHeight="1" x14ac:dyDescent="0.25"/>
    <row r="3" spans="1:7" x14ac:dyDescent="0.25">
      <c r="A3" s="245"/>
      <c r="B3" s="245"/>
      <c r="C3" s="245"/>
      <c r="D3" s="245"/>
      <c r="E3" s="245"/>
      <c r="F3" s="245"/>
      <c r="G3" s="245"/>
    </row>
    <row r="4" spans="1:7" x14ac:dyDescent="0.25">
      <c r="A4" s="245"/>
      <c r="B4" s="245"/>
      <c r="C4" s="245"/>
      <c r="D4" s="245"/>
      <c r="E4" s="245"/>
      <c r="F4" s="245"/>
      <c r="G4" s="245"/>
    </row>
    <row r="5" spans="1:7" x14ac:dyDescent="0.25">
      <c r="A5" s="245"/>
      <c r="B5" s="245"/>
      <c r="C5" s="245"/>
      <c r="D5" s="245"/>
      <c r="E5" s="245"/>
      <c r="F5" s="245"/>
      <c r="G5" s="245"/>
    </row>
    <row r="6" spans="1:7" x14ac:dyDescent="0.25">
      <c r="A6" s="245"/>
      <c r="B6" s="245"/>
      <c r="C6" s="245"/>
      <c r="D6" s="245"/>
      <c r="E6" s="245"/>
      <c r="F6" s="245"/>
      <c r="G6" s="245"/>
    </row>
    <row r="7" spans="1:7" x14ac:dyDescent="0.25">
      <c r="A7" s="245"/>
      <c r="B7" s="245"/>
      <c r="C7" s="245"/>
      <c r="D7" s="245"/>
      <c r="E7" s="245"/>
      <c r="F7" s="245"/>
      <c r="G7" s="245"/>
    </row>
    <row r="8" spans="1:7" x14ac:dyDescent="0.25">
      <c r="A8" s="245"/>
      <c r="B8" s="245"/>
      <c r="C8" s="245"/>
      <c r="D8" s="245"/>
      <c r="E8" s="245"/>
      <c r="F8" s="245"/>
      <c r="G8" s="245"/>
    </row>
    <row r="9" spans="1:7" x14ac:dyDescent="0.25">
      <c r="A9" s="245"/>
      <c r="B9" s="245"/>
      <c r="C9" s="245"/>
      <c r="D9" s="245"/>
      <c r="E9" s="245"/>
      <c r="F9" s="245"/>
      <c r="G9" s="245"/>
    </row>
    <row r="10" spans="1:7" x14ac:dyDescent="0.25">
      <c r="A10" s="245"/>
      <c r="B10" s="245"/>
      <c r="C10" s="245"/>
      <c r="D10" s="245"/>
      <c r="E10" s="245"/>
      <c r="F10" s="245"/>
      <c r="G10" s="245"/>
    </row>
    <row r="11" spans="1:7" x14ac:dyDescent="0.25">
      <c r="A11" s="245"/>
      <c r="B11" s="245"/>
      <c r="C11" s="245"/>
      <c r="D11" s="245"/>
      <c r="E11" s="245"/>
      <c r="F11" s="245"/>
      <c r="G11" s="245"/>
    </row>
    <row r="12" spans="1:7" x14ac:dyDescent="0.25">
      <c r="A12" s="245"/>
      <c r="B12" s="245"/>
      <c r="C12" s="245"/>
      <c r="D12" s="245"/>
      <c r="E12" s="245"/>
      <c r="F12" s="245"/>
      <c r="G12" s="245"/>
    </row>
    <row r="13" spans="1:7" x14ac:dyDescent="0.25">
      <c r="A13" s="245"/>
      <c r="B13" s="245"/>
      <c r="C13" s="245"/>
      <c r="D13" s="245"/>
      <c r="E13" s="245"/>
      <c r="F13" s="245"/>
      <c r="G13" s="245"/>
    </row>
    <row r="14" spans="1:7" x14ac:dyDescent="0.25">
      <c r="A14" s="245"/>
      <c r="B14" s="245"/>
      <c r="C14" s="245"/>
      <c r="D14" s="245"/>
      <c r="E14" s="245"/>
      <c r="F14" s="245"/>
      <c r="G14" s="245"/>
    </row>
    <row r="15" spans="1:7" x14ac:dyDescent="0.25">
      <c r="A15" s="245"/>
      <c r="B15" s="245"/>
      <c r="C15" s="245"/>
      <c r="D15" s="245"/>
      <c r="E15" s="245"/>
      <c r="F15" s="245"/>
      <c r="G15" s="245"/>
    </row>
    <row r="16" spans="1:7" x14ac:dyDescent="0.25">
      <c r="A16" s="245"/>
      <c r="B16" s="245"/>
      <c r="C16" s="245"/>
      <c r="D16" s="245"/>
      <c r="E16" s="245"/>
      <c r="F16" s="245"/>
      <c r="G16" s="245"/>
    </row>
    <row r="17" spans="1:7" x14ac:dyDescent="0.25">
      <c r="A17" s="245"/>
      <c r="B17" s="245"/>
      <c r="C17" s="245"/>
      <c r="D17" s="245"/>
      <c r="E17" s="245"/>
      <c r="F17" s="245"/>
      <c r="G17" s="245"/>
    </row>
    <row r="18" spans="1:7" x14ac:dyDescent="0.25">
      <c r="A18" s="245"/>
      <c r="B18" s="245"/>
      <c r="C18" s="245"/>
      <c r="D18" s="245"/>
      <c r="E18" s="245"/>
      <c r="F18" s="245"/>
      <c r="G18" s="245"/>
    </row>
    <row r="19" spans="1:7" x14ac:dyDescent="0.25">
      <c r="A19" s="245"/>
      <c r="B19" s="245"/>
      <c r="C19" s="245"/>
      <c r="D19" s="245"/>
      <c r="E19" s="245"/>
      <c r="F19" s="245"/>
      <c r="G19" s="245"/>
    </row>
    <row r="20" spans="1:7" x14ac:dyDescent="0.25">
      <c r="A20" s="245"/>
      <c r="B20" s="245"/>
      <c r="C20" s="245"/>
      <c r="D20" s="245"/>
      <c r="E20" s="245"/>
      <c r="F20" s="245"/>
      <c r="G20" s="245"/>
    </row>
    <row r="21" spans="1:7" x14ac:dyDescent="0.25">
      <c r="A21" s="245"/>
      <c r="B21" s="245"/>
      <c r="C21" s="245"/>
      <c r="D21" s="245"/>
      <c r="E21" s="245"/>
      <c r="F21" s="245"/>
      <c r="G21" s="245"/>
    </row>
    <row r="22" spans="1:7" x14ac:dyDescent="0.25">
      <c r="A22" s="245"/>
      <c r="B22" s="245"/>
      <c r="C22" s="245"/>
      <c r="D22" s="245"/>
      <c r="E22" s="245"/>
      <c r="F22" s="245"/>
      <c r="G22" s="245"/>
    </row>
    <row r="23" spans="1:7" x14ac:dyDescent="0.25">
      <c r="A23" s="245"/>
      <c r="B23" s="245"/>
      <c r="C23" s="245"/>
      <c r="D23" s="245"/>
      <c r="E23" s="245"/>
      <c r="F23" s="245"/>
      <c r="G23" s="245"/>
    </row>
    <row r="24" spans="1:7" x14ac:dyDescent="0.25">
      <c r="A24" s="245"/>
      <c r="B24" s="245"/>
      <c r="C24" s="245"/>
      <c r="D24" s="245"/>
      <c r="E24" s="245"/>
      <c r="F24" s="245"/>
      <c r="G24" s="245"/>
    </row>
    <row r="27" spans="1:7" hidden="1" x14ac:dyDescent="0.25">
      <c r="A27" s="23"/>
      <c r="D27" s="247"/>
      <c r="E27" s="247"/>
      <c r="F27" s="247"/>
      <c r="G27" s="247"/>
    </row>
    <row r="28" spans="1:7" hidden="1" x14ac:dyDescent="0.25">
      <c r="A28" s="5" t="s">
        <v>60</v>
      </c>
      <c r="B28" s="2"/>
      <c r="C28" s="2"/>
      <c r="D28" s="246" t="s">
        <v>203</v>
      </c>
      <c r="E28" s="246"/>
      <c r="F28" s="246"/>
      <c r="G28" s="246"/>
    </row>
    <row r="29" spans="1:7" hidden="1" x14ac:dyDescent="0.25"/>
    <row r="30" spans="1:7" hidden="1" x14ac:dyDescent="0.25"/>
    <row r="31" spans="1:7" hidden="1" x14ac:dyDescent="0.25">
      <c r="B31" s="132" t="s">
        <v>204</v>
      </c>
      <c r="C31" s="132"/>
      <c r="D31" s="132"/>
    </row>
    <row r="32" spans="1:7" hidden="1" x14ac:dyDescent="0.25">
      <c r="B32" s="132"/>
      <c r="C32" s="132"/>
      <c r="D32" s="132"/>
    </row>
    <row r="33" spans="2:4" hidden="1" x14ac:dyDescent="0.25">
      <c r="B33" s="132"/>
      <c r="C33" s="132"/>
      <c r="D33" s="132"/>
    </row>
    <row r="34" spans="2:4" hidden="1" x14ac:dyDescent="0.25">
      <c r="B34" s="132"/>
      <c r="C34" s="132"/>
      <c r="D34" s="132"/>
    </row>
    <row r="35" spans="2:4" hidden="1" x14ac:dyDescent="0.25">
      <c r="B35" s="132"/>
      <c r="C35" s="132"/>
      <c r="D35" s="132"/>
    </row>
    <row r="36" spans="2:4" hidden="1" x14ac:dyDescent="0.25">
      <c r="B36" s="132"/>
      <c r="C36" s="132"/>
      <c r="D36" s="132"/>
    </row>
  </sheetData>
  <sheetProtection sheet="1" objects="1" scenarios="1" selectLockedCells="1"/>
  <mergeCells count="26">
    <mergeCell ref="A1:G1"/>
    <mergeCell ref="D28:G28"/>
    <mergeCell ref="B31:D36"/>
    <mergeCell ref="A20:G20"/>
    <mergeCell ref="A21:G21"/>
    <mergeCell ref="A22:G22"/>
    <mergeCell ref="A23:G23"/>
    <mergeCell ref="A24:G24"/>
    <mergeCell ref="D27:G27"/>
    <mergeCell ref="A19:G19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3:G3"/>
    <mergeCell ref="A4:G4"/>
    <mergeCell ref="A5:G5"/>
    <mergeCell ref="A6:G6"/>
    <mergeCell ref="A7:G7"/>
  </mergeCells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D1:G26"/>
  <sheetViews>
    <sheetView workbookViewId="0">
      <selection activeCell="H23" sqref="H23"/>
    </sheetView>
  </sheetViews>
  <sheetFormatPr baseColWidth="10" defaultColWidth="9.140625" defaultRowHeight="15" x14ac:dyDescent="0.25"/>
  <cols>
    <col min="3" max="3" width="25.42578125" customWidth="1"/>
    <col min="4" max="4" width="37.85546875" customWidth="1"/>
    <col min="5" max="5" width="40.140625" bestFit="1" customWidth="1"/>
    <col min="6" max="6" width="43.42578125" customWidth="1"/>
  </cols>
  <sheetData>
    <row r="1" spans="4:7" x14ac:dyDescent="0.25">
      <c r="D1" s="2" t="s">
        <v>67</v>
      </c>
      <c r="E1" s="2" t="s">
        <v>1</v>
      </c>
      <c r="F1" s="2" t="s">
        <v>2</v>
      </c>
    </row>
    <row r="2" spans="4:7" ht="15" customHeight="1" x14ac:dyDescent="0.25">
      <c r="D2" s="1" t="s">
        <v>5</v>
      </c>
      <c r="E2" s="1" t="s">
        <v>6</v>
      </c>
      <c r="F2" s="1" t="s">
        <v>7</v>
      </c>
      <c r="G2" s="5">
        <v>1</v>
      </c>
    </row>
    <row r="3" spans="4:7" ht="15" customHeight="1" x14ac:dyDescent="0.25">
      <c r="D3" s="1" t="s">
        <v>8</v>
      </c>
      <c r="E3" s="1" t="s">
        <v>934</v>
      </c>
      <c r="F3" s="1" t="s">
        <v>12</v>
      </c>
      <c r="G3" s="5">
        <v>2</v>
      </c>
    </row>
    <row r="4" spans="4:7" ht="15" customHeight="1" x14ac:dyDescent="0.25">
      <c r="D4" s="1" t="s">
        <v>10</v>
      </c>
      <c r="E4" s="1" t="s">
        <v>9</v>
      </c>
      <c r="F4" s="1" t="s">
        <v>265</v>
      </c>
      <c r="G4" s="5">
        <v>3</v>
      </c>
    </row>
    <row r="5" spans="4:7" ht="15" customHeight="1" x14ac:dyDescent="0.25">
      <c r="D5" s="1" t="s">
        <v>13</v>
      </c>
      <c r="E5" s="1" t="s">
        <v>11</v>
      </c>
      <c r="F5" s="1" t="s">
        <v>15</v>
      </c>
      <c r="G5" s="5">
        <v>4</v>
      </c>
    </row>
    <row r="6" spans="4:7" ht="15" customHeight="1" x14ac:dyDescent="0.25">
      <c r="D6" s="1" t="s">
        <v>16</v>
      </c>
      <c r="E6" s="1" t="s">
        <v>14</v>
      </c>
      <c r="F6" s="1" t="s">
        <v>18</v>
      </c>
      <c r="G6" s="5">
        <v>5</v>
      </c>
    </row>
    <row r="7" spans="4:7" ht="15" customHeight="1" x14ac:dyDescent="0.25">
      <c r="D7" s="1" t="s">
        <v>19</v>
      </c>
      <c r="E7" s="1" t="s">
        <v>17</v>
      </c>
      <c r="F7" s="1" t="s">
        <v>21</v>
      </c>
      <c r="G7" s="5">
        <v>6</v>
      </c>
    </row>
    <row r="8" spans="4:7" ht="15" customHeight="1" x14ac:dyDescent="0.25">
      <c r="D8" s="1" t="s">
        <v>22</v>
      </c>
      <c r="E8" s="1" t="s">
        <v>20</v>
      </c>
      <c r="F8" s="1" t="s">
        <v>24</v>
      </c>
      <c r="G8" s="5">
        <v>7</v>
      </c>
    </row>
    <row r="9" spans="4:7" ht="15" customHeight="1" x14ac:dyDescent="0.25">
      <c r="D9" s="1" t="s">
        <v>25</v>
      </c>
      <c r="E9" s="1" t="s">
        <v>26</v>
      </c>
      <c r="G9" s="5">
        <v>8</v>
      </c>
    </row>
    <row r="10" spans="4:7" ht="15" customHeight="1" x14ac:dyDescent="0.25">
      <c r="D10" s="1" t="s">
        <v>27</v>
      </c>
      <c r="E10" s="1" t="s">
        <v>28</v>
      </c>
    </row>
    <row r="11" spans="4:7" ht="15" customHeight="1" x14ac:dyDescent="0.25">
      <c r="D11" s="1" t="s">
        <v>29</v>
      </c>
      <c r="E11" s="1" t="s">
        <v>23</v>
      </c>
    </row>
    <row r="12" spans="4:7" ht="15" customHeight="1" x14ac:dyDescent="0.25">
      <c r="D12" s="1" t="s">
        <v>31</v>
      </c>
      <c r="E12" s="1" t="s">
        <v>30</v>
      </c>
    </row>
    <row r="13" spans="4:7" ht="15" customHeight="1" x14ac:dyDescent="0.25">
      <c r="D13" s="1" t="s">
        <v>35</v>
      </c>
      <c r="E13" s="1" t="s">
        <v>1059</v>
      </c>
    </row>
    <row r="14" spans="4:7" ht="15" customHeight="1" x14ac:dyDescent="0.25">
      <c r="D14" s="1" t="s">
        <v>33</v>
      </c>
      <c r="E14" s="1" t="s">
        <v>32</v>
      </c>
    </row>
    <row r="15" spans="4:7" ht="15" customHeight="1" x14ac:dyDescent="0.25">
      <c r="D15" s="1" t="s">
        <v>37</v>
      </c>
      <c r="E15" s="1" t="s">
        <v>34</v>
      </c>
    </row>
    <row r="16" spans="4:7" ht="15" customHeight="1" x14ac:dyDescent="0.25">
      <c r="D16" s="1" t="s">
        <v>39</v>
      </c>
      <c r="E16" s="1" t="s">
        <v>36</v>
      </c>
    </row>
    <row r="17" spans="4:5" ht="15" customHeight="1" x14ac:dyDescent="0.25">
      <c r="D17" s="1" t="s">
        <v>41</v>
      </c>
      <c r="E17" s="1" t="s">
        <v>38</v>
      </c>
    </row>
    <row r="18" spans="4:5" ht="15" customHeight="1" x14ac:dyDescent="0.25">
      <c r="D18" s="1" t="s">
        <v>43</v>
      </c>
      <c r="E18" s="1" t="s">
        <v>40</v>
      </c>
    </row>
    <row r="19" spans="4:5" ht="15" customHeight="1" x14ac:dyDescent="0.25">
      <c r="D19" s="1" t="s">
        <v>44</v>
      </c>
      <c r="E19" s="1" t="s">
        <v>42</v>
      </c>
    </row>
    <row r="20" spans="4:5" ht="15" customHeight="1" x14ac:dyDescent="0.25">
      <c r="D20" s="1" t="s">
        <v>46</v>
      </c>
      <c r="E20" s="1" t="s">
        <v>45</v>
      </c>
    </row>
    <row r="21" spans="4:5" ht="15" customHeight="1" x14ac:dyDescent="0.25">
      <c r="D21" s="1" t="s">
        <v>48</v>
      </c>
      <c r="E21" s="1" t="s">
        <v>47</v>
      </c>
    </row>
    <row r="22" spans="4:5" ht="15" customHeight="1" x14ac:dyDescent="0.25">
      <c r="D22" s="1" t="s">
        <v>50</v>
      </c>
      <c r="E22" s="1" t="s">
        <v>49</v>
      </c>
    </row>
    <row r="23" spans="4:5" ht="15" customHeight="1" x14ac:dyDescent="0.25">
      <c r="D23" s="1" t="s">
        <v>52</v>
      </c>
      <c r="E23" s="1" t="s">
        <v>51</v>
      </c>
    </row>
    <row r="24" spans="4:5" ht="15" customHeight="1" x14ac:dyDescent="0.25">
      <c r="D24" s="1" t="s">
        <v>54</v>
      </c>
      <c r="E24" s="1" t="s">
        <v>53</v>
      </c>
    </row>
    <row r="25" spans="4:5" ht="15" customHeight="1" x14ac:dyDescent="0.25">
      <c r="D25" s="1" t="s">
        <v>56</v>
      </c>
      <c r="E25" s="1" t="s">
        <v>55</v>
      </c>
    </row>
    <row r="26" spans="4:5" ht="15" customHeight="1" x14ac:dyDescent="0.25">
      <c r="D26" s="1" t="s">
        <v>58</v>
      </c>
      <c r="E26" s="1" t="s">
        <v>57</v>
      </c>
    </row>
  </sheetData>
  <sheetProtection selectLockedCells="1"/>
  <sortState xmlns:xlrd2="http://schemas.microsoft.com/office/spreadsheetml/2017/richdata2" ref="E2:E25">
    <sortCondition ref="E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I246"/>
  <sheetViews>
    <sheetView topLeftCell="A134" zoomScaleSheetLayoutView="100" workbookViewId="0">
      <selection activeCell="G154" sqref="G154"/>
    </sheetView>
  </sheetViews>
  <sheetFormatPr baseColWidth="10" defaultColWidth="10.85546875" defaultRowHeight="15" x14ac:dyDescent="0.25"/>
  <cols>
    <col min="2" max="2" width="45.28515625" customWidth="1"/>
    <col min="3" max="3" width="9.85546875" style="3" customWidth="1"/>
    <col min="4" max="4" width="5.140625" customWidth="1"/>
    <col min="5" max="5" width="5.7109375" style="3" customWidth="1"/>
    <col min="6" max="6" width="33.85546875" customWidth="1"/>
    <col min="7" max="7" width="43.28515625" customWidth="1"/>
  </cols>
  <sheetData>
    <row r="1" spans="2:9" hidden="1" x14ac:dyDescent="0.25"/>
    <row r="2" spans="2:9" ht="55.5" customHeight="1" x14ac:dyDescent="0.25">
      <c r="B2" s="13"/>
      <c r="C2" s="6"/>
    </row>
    <row r="3" spans="2:9" ht="30" customHeight="1" x14ac:dyDescent="0.25">
      <c r="B3" s="7" t="s">
        <v>69</v>
      </c>
    </row>
    <row r="4" spans="2:9" ht="32.25" customHeight="1" x14ac:dyDescent="0.25"/>
    <row r="5" spans="2:9" ht="47.25" x14ac:dyDescent="0.25">
      <c r="B5" s="9" t="s">
        <v>0</v>
      </c>
      <c r="C5" s="8" t="s">
        <v>70</v>
      </c>
    </row>
    <row r="6" spans="2:9" ht="15.75" customHeight="1" x14ac:dyDescent="0.25">
      <c r="B6" s="38" t="s">
        <v>1082</v>
      </c>
      <c r="C6" s="10"/>
      <c r="E6" s="3">
        <f>COUNTA(#REF!)</f>
        <v>1</v>
      </c>
      <c r="F6" t="str">
        <f t="shared" ref="F6:F37" si="0">IF(E6=1,B6,0)</f>
        <v>27 de Abril</v>
      </c>
      <c r="G6" t="s">
        <v>113</v>
      </c>
      <c r="I6" s="3">
        <v>2018</v>
      </c>
    </row>
    <row r="7" spans="2:9" x14ac:dyDescent="0.25">
      <c r="B7" s="39" t="s">
        <v>1083</v>
      </c>
      <c r="C7" s="10"/>
      <c r="E7" s="3">
        <f>COUNTA(#REF!)</f>
        <v>1</v>
      </c>
      <c r="F7" t="str">
        <f t="shared" si="0"/>
        <v>27 de Abril Sección Nocturna</v>
      </c>
      <c r="G7">
        <v>0</v>
      </c>
      <c r="I7" s="3">
        <v>2019</v>
      </c>
    </row>
    <row r="8" spans="2:9" x14ac:dyDescent="0.25">
      <c r="B8" s="39" t="s">
        <v>1084</v>
      </c>
      <c r="C8" s="10"/>
      <c r="E8" s="3">
        <f>COUNTA(#REF!)</f>
        <v>1</v>
      </c>
      <c r="F8" t="str">
        <f t="shared" si="0"/>
        <v>Abangares</v>
      </c>
      <c r="G8">
        <v>0</v>
      </c>
      <c r="I8" s="3">
        <v>2020</v>
      </c>
    </row>
    <row r="9" spans="2:9" x14ac:dyDescent="0.25">
      <c r="B9" s="39" t="s">
        <v>1047</v>
      </c>
      <c r="C9" s="10"/>
      <c r="E9" s="3">
        <f>COUNTA(#REF!)</f>
        <v>1</v>
      </c>
      <c r="F9" t="str">
        <f t="shared" si="0"/>
        <v>Abangares Sección Nocturna</v>
      </c>
      <c r="G9">
        <v>0</v>
      </c>
      <c r="I9" s="3">
        <v>2021</v>
      </c>
    </row>
    <row r="10" spans="2:9" x14ac:dyDescent="0.25">
      <c r="B10" s="39" t="s">
        <v>1085</v>
      </c>
      <c r="C10" s="10"/>
      <c r="E10" s="3">
        <f>COUNTA(#REF!)</f>
        <v>1</v>
      </c>
      <c r="F10" t="str">
        <f t="shared" si="0"/>
        <v>Abelardo Bonilla Baldares</v>
      </c>
      <c r="G10" t="s">
        <v>114</v>
      </c>
      <c r="I10" s="3">
        <v>2022</v>
      </c>
    </row>
    <row r="11" spans="2:9" x14ac:dyDescent="0.25">
      <c r="B11" s="39" t="s">
        <v>165</v>
      </c>
      <c r="C11" s="10"/>
      <c r="E11" s="3">
        <f>COUNTA(#REF!)</f>
        <v>1</v>
      </c>
      <c r="F11" t="str">
        <f t="shared" si="0"/>
        <v>Abelardo Bonilla Baldares Sección Nocturna</v>
      </c>
      <c r="G11">
        <v>0</v>
      </c>
      <c r="I11" s="3">
        <v>2023</v>
      </c>
    </row>
    <row r="12" spans="2:9" x14ac:dyDescent="0.25">
      <c r="B12" s="39" t="s">
        <v>1086</v>
      </c>
      <c r="C12" s="10"/>
      <c r="E12" s="3">
        <f>COUNTA(#REF!)</f>
        <v>1</v>
      </c>
      <c r="F12" t="str">
        <f t="shared" si="0"/>
        <v>Acosta</v>
      </c>
      <c r="G12">
        <v>0</v>
      </c>
      <c r="I12" s="3">
        <v>2024</v>
      </c>
    </row>
    <row r="13" spans="2:9" x14ac:dyDescent="0.25">
      <c r="B13" s="39" t="s">
        <v>1087</v>
      </c>
      <c r="C13" s="10"/>
      <c r="E13" s="3">
        <f>COUNTA(#REF!)</f>
        <v>1</v>
      </c>
      <c r="F13" t="str">
        <f t="shared" si="0"/>
        <v>Acosta Sección Nocturna</v>
      </c>
      <c r="G13">
        <v>0</v>
      </c>
      <c r="I13" s="3">
        <v>2025</v>
      </c>
    </row>
    <row r="14" spans="2:9" x14ac:dyDescent="0.25">
      <c r="B14" s="39" t="s">
        <v>1088</v>
      </c>
      <c r="C14" s="10"/>
      <c r="E14" s="3">
        <f>COUNTA(#REF!)</f>
        <v>1</v>
      </c>
      <c r="F14" t="str">
        <f t="shared" si="0"/>
        <v>Agropecuario San Carlos</v>
      </c>
      <c r="G14" t="s">
        <v>115</v>
      </c>
      <c r="I14" s="3">
        <v>2026</v>
      </c>
    </row>
    <row r="15" spans="2:9" x14ac:dyDescent="0.25">
      <c r="B15" s="39" t="s">
        <v>93</v>
      </c>
      <c r="C15" s="10"/>
      <c r="E15" s="3">
        <f>COUNTA(#REF!)</f>
        <v>1</v>
      </c>
      <c r="F15" t="str">
        <f t="shared" si="0"/>
        <v>Agroportica</v>
      </c>
      <c r="G15">
        <v>0</v>
      </c>
      <c r="I15" s="3">
        <v>2027</v>
      </c>
    </row>
    <row r="16" spans="2:9" x14ac:dyDescent="0.25">
      <c r="B16" s="39" t="s">
        <v>107</v>
      </c>
      <c r="C16" s="10"/>
      <c r="E16" s="3">
        <f>COUNTA(#REF!)</f>
        <v>1</v>
      </c>
      <c r="F16" t="str">
        <f t="shared" si="0"/>
        <v>Alajuelita</v>
      </c>
      <c r="G16">
        <v>0</v>
      </c>
      <c r="I16" s="3">
        <v>2028</v>
      </c>
    </row>
    <row r="17" spans="2:9" x14ac:dyDescent="0.25">
      <c r="B17" s="39" t="s">
        <v>1089</v>
      </c>
      <c r="C17" s="10"/>
      <c r="E17" s="3">
        <f>COUNTA(#REF!)</f>
        <v>1</v>
      </c>
      <c r="F17" t="str">
        <f t="shared" si="0"/>
        <v>Aserrí</v>
      </c>
      <c r="G17">
        <v>0</v>
      </c>
      <c r="I17" s="3">
        <v>2029</v>
      </c>
    </row>
    <row r="18" spans="2:9" ht="15.75" customHeight="1" x14ac:dyDescent="0.25">
      <c r="B18" s="39" t="s">
        <v>1090</v>
      </c>
      <c r="C18" s="10"/>
      <c r="E18" s="3">
        <f>COUNTA(#REF!)</f>
        <v>1</v>
      </c>
      <c r="F18" t="str">
        <f t="shared" si="0"/>
        <v>Aserrí Sección Nocturna</v>
      </c>
      <c r="G18" t="s">
        <v>116</v>
      </c>
      <c r="I18" s="3">
        <v>2030</v>
      </c>
    </row>
    <row r="19" spans="2:9" x14ac:dyDescent="0.25">
      <c r="B19" s="39" t="s">
        <v>1091</v>
      </c>
      <c r="C19" s="10"/>
      <c r="E19" s="3">
        <f>COUNTA(#REF!)</f>
        <v>1</v>
      </c>
      <c r="F19" t="str">
        <f t="shared" si="0"/>
        <v>Atenas</v>
      </c>
      <c r="G19">
        <v>0</v>
      </c>
    </row>
    <row r="20" spans="2:9" x14ac:dyDescent="0.25">
      <c r="B20" s="39" t="s">
        <v>113</v>
      </c>
      <c r="C20" s="10"/>
      <c r="E20" s="3">
        <f>COUNTA(#REF!)</f>
        <v>1</v>
      </c>
      <c r="F20" t="str">
        <f t="shared" si="0"/>
        <v>Atenas Sección Nocturna</v>
      </c>
      <c r="G20">
        <v>0</v>
      </c>
    </row>
    <row r="21" spans="2:9" x14ac:dyDescent="0.25">
      <c r="B21" s="39" t="s">
        <v>1048</v>
      </c>
      <c r="C21" s="10"/>
      <c r="E21" s="3">
        <f>COUNTA(#REF!)</f>
        <v>1</v>
      </c>
      <c r="F21" t="str">
        <f t="shared" si="0"/>
        <v>Barrio Irvin</v>
      </c>
      <c r="G21" t="s">
        <v>117</v>
      </c>
    </row>
    <row r="22" spans="2:9" x14ac:dyDescent="0.25">
      <c r="B22" s="39" t="s">
        <v>1092</v>
      </c>
      <c r="C22" s="10"/>
      <c r="E22" s="3">
        <f>COUNTA(#REF!)</f>
        <v>1</v>
      </c>
      <c r="F22" t="str">
        <f t="shared" si="0"/>
        <v>Bataan</v>
      </c>
      <c r="G22" t="s">
        <v>118</v>
      </c>
    </row>
    <row r="23" spans="2:9" x14ac:dyDescent="0.25">
      <c r="B23" s="39" t="s">
        <v>1093</v>
      </c>
      <c r="C23" s="10"/>
      <c r="E23" s="3">
        <f>COUNTA(#REF!)</f>
        <v>1</v>
      </c>
      <c r="F23" t="str">
        <f t="shared" si="0"/>
        <v>Bataan Sección Nocturna</v>
      </c>
      <c r="G23" t="s">
        <v>119</v>
      </c>
    </row>
    <row r="24" spans="2:9" ht="15.75" customHeight="1" x14ac:dyDescent="0.25">
      <c r="B24" s="39" t="s">
        <v>99</v>
      </c>
      <c r="C24" s="10"/>
      <c r="E24" s="3">
        <f>COUNTA(#REF!)</f>
        <v>1</v>
      </c>
      <c r="F24" t="str">
        <f t="shared" si="0"/>
        <v>Belén</v>
      </c>
      <c r="G24">
        <v>0</v>
      </c>
    </row>
    <row r="25" spans="2:9" x14ac:dyDescent="0.25">
      <c r="B25" s="39" t="s">
        <v>71</v>
      </c>
      <c r="C25" s="10"/>
      <c r="E25" s="3">
        <f>COUNTA(#REF!)</f>
        <v>1</v>
      </c>
      <c r="F25" t="str">
        <f t="shared" si="0"/>
        <v>Bolívar</v>
      </c>
      <c r="G25">
        <v>0</v>
      </c>
    </row>
    <row r="26" spans="2:9" ht="17.25" customHeight="1" x14ac:dyDescent="0.25">
      <c r="B26" s="39" t="s">
        <v>1094</v>
      </c>
      <c r="C26" s="10"/>
      <c r="E26" s="3">
        <f>COUNTA(#REF!)</f>
        <v>1</v>
      </c>
      <c r="F26" t="str">
        <f t="shared" si="0"/>
        <v>Braulio Odio Herrera</v>
      </c>
      <c r="G26" t="s">
        <v>120</v>
      </c>
    </row>
    <row r="27" spans="2:9" x14ac:dyDescent="0.25">
      <c r="B27" s="39" t="s">
        <v>1095</v>
      </c>
      <c r="C27" s="10"/>
      <c r="E27" s="3">
        <f>COUNTA(#REF!)</f>
        <v>1</v>
      </c>
      <c r="F27" t="str">
        <f t="shared" si="0"/>
        <v>Braulio Odio Herrera Sección Nocturna</v>
      </c>
      <c r="G27">
        <v>0</v>
      </c>
    </row>
    <row r="28" spans="2:9" x14ac:dyDescent="0.25">
      <c r="B28" s="39" t="s">
        <v>1096</v>
      </c>
      <c r="C28" s="10"/>
      <c r="E28" s="3">
        <f>COUNTA(#REF!)</f>
        <v>1</v>
      </c>
      <c r="F28" t="str">
        <f t="shared" si="0"/>
        <v>Buenos Aires</v>
      </c>
      <c r="G28" t="s">
        <v>121</v>
      </c>
    </row>
    <row r="29" spans="2:9" x14ac:dyDescent="0.25">
      <c r="B29" s="39" t="s">
        <v>1097</v>
      </c>
      <c r="C29" s="10"/>
      <c r="E29" s="3">
        <f>COUNTA(#REF!)</f>
        <v>1</v>
      </c>
      <c r="F29" t="str">
        <f t="shared" si="0"/>
        <v>Buenos Aires Sección Nocturna</v>
      </c>
      <c r="G29">
        <v>0</v>
      </c>
    </row>
    <row r="30" spans="2:9" x14ac:dyDescent="0.25">
      <c r="B30" s="39" t="s">
        <v>1098</v>
      </c>
      <c r="C30" s="10"/>
      <c r="E30" s="3">
        <f>COUNTA(#REF!)</f>
        <v>1</v>
      </c>
      <c r="F30" t="str">
        <f t="shared" si="0"/>
        <v>Calle Blancos</v>
      </c>
      <c r="G30">
        <v>0</v>
      </c>
    </row>
    <row r="31" spans="2:9" x14ac:dyDescent="0.25">
      <c r="B31" s="39" t="s">
        <v>1099</v>
      </c>
      <c r="C31" s="10"/>
      <c r="E31" s="3">
        <f>COUNTA(#REF!)</f>
        <v>1</v>
      </c>
      <c r="F31" t="str">
        <f t="shared" si="0"/>
        <v>Calle Blancos Sección Nocturna</v>
      </c>
      <c r="G31" t="s">
        <v>122</v>
      </c>
    </row>
    <row r="32" spans="2:9" x14ac:dyDescent="0.25">
      <c r="B32" s="39" t="s">
        <v>79</v>
      </c>
      <c r="C32" s="4" t="s">
        <v>66</v>
      </c>
      <c r="E32" s="3">
        <f>COUNTA(#REF!)</f>
        <v>1</v>
      </c>
      <c r="F32" t="str">
        <f t="shared" si="0"/>
        <v>Calle Zamora</v>
      </c>
      <c r="G32">
        <v>0</v>
      </c>
    </row>
    <row r="33" spans="2:7" x14ac:dyDescent="0.25">
      <c r="B33" s="39" t="s">
        <v>116</v>
      </c>
      <c r="C33" s="12"/>
      <c r="E33" s="3">
        <f>COUNTA(#REF!)</f>
        <v>1</v>
      </c>
      <c r="F33" t="str">
        <f t="shared" si="0"/>
        <v>Calle Zamora Sección Nocturna</v>
      </c>
      <c r="G33" t="s">
        <v>123</v>
      </c>
    </row>
    <row r="34" spans="2:7" x14ac:dyDescent="0.25">
      <c r="B34" s="39" t="s">
        <v>1100</v>
      </c>
      <c r="C34" s="10"/>
      <c r="E34" s="3">
        <f>COUNTA(#REF!)</f>
        <v>1</v>
      </c>
      <c r="F34" t="str">
        <f t="shared" si="0"/>
        <v>Cañas</v>
      </c>
      <c r="G34" t="s">
        <v>124</v>
      </c>
    </row>
    <row r="35" spans="2:7" ht="16.5" customHeight="1" x14ac:dyDescent="0.25">
      <c r="B35" s="39" t="s">
        <v>1101</v>
      </c>
      <c r="C35" s="10"/>
      <c r="E35" s="3">
        <f>COUNTA(#REF!)</f>
        <v>1</v>
      </c>
      <c r="F35" t="str">
        <f t="shared" si="0"/>
        <v>Cañas Sección Nocturna</v>
      </c>
      <c r="G35" t="s">
        <v>125</v>
      </c>
    </row>
    <row r="36" spans="2:7" x14ac:dyDescent="0.25">
      <c r="B36" s="39" t="s">
        <v>1102</v>
      </c>
      <c r="C36" s="10"/>
      <c r="E36" s="3">
        <f>COUNTA(#REF!)</f>
        <v>1</v>
      </c>
      <c r="F36" t="str">
        <f t="shared" si="0"/>
        <v>Carlos Luis Fallas Sibaja Sección Nocturna</v>
      </c>
      <c r="G36" t="s">
        <v>126</v>
      </c>
    </row>
    <row r="37" spans="2:7" x14ac:dyDescent="0.25">
      <c r="B37" s="39" t="s">
        <v>1103</v>
      </c>
      <c r="C37" s="10"/>
      <c r="E37" s="3">
        <f>COUNTA(#REF!)</f>
        <v>1</v>
      </c>
      <c r="F37" t="str">
        <f t="shared" si="0"/>
        <v>Carlos Manuel Vicente Castro</v>
      </c>
      <c r="G37" t="s">
        <v>127</v>
      </c>
    </row>
    <row r="38" spans="2:7" x14ac:dyDescent="0.25">
      <c r="B38" s="39" t="s">
        <v>1104</v>
      </c>
      <c r="C38" s="10"/>
      <c r="E38" s="3">
        <f>COUNTA(#REF!)</f>
        <v>1</v>
      </c>
      <c r="F38" t="str">
        <f t="shared" ref="F38:F69" si="1">IF(E38=1,B38,0)</f>
        <v>Carlos Manuel Vicente Castro Sección Nocturna</v>
      </c>
      <c r="G38" t="s">
        <v>128</v>
      </c>
    </row>
    <row r="39" spans="2:7" ht="16.5" customHeight="1" x14ac:dyDescent="0.25">
      <c r="B39" s="40" t="s">
        <v>1105</v>
      </c>
      <c r="C39" s="10"/>
      <c r="E39" s="3">
        <f>COUNTA(#REF!)</f>
        <v>1</v>
      </c>
      <c r="F39" t="str">
        <f t="shared" si="1"/>
        <v>Carrillo</v>
      </c>
      <c r="G39" t="s">
        <v>129</v>
      </c>
    </row>
    <row r="40" spans="2:7" ht="14.25" customHeight="1" x14ac:dyDescent="0.25">
      <c r="B40" s="40" t="s">
        <v>141</v>
      </c>
      <c r="C40" s="10"/>
      <c r="E40" s="3">
        <f>COUNTA(#REF!)</f>
        <v>1</v>
      </c>
      <c r="F40" t="str">
        <f t="shared" si="1"/>
        <v>Carrillo Sección Nocturna</v>
      </c>
      <c r="G40" t="s">
        <v>130</v>
      </c>
    </row>
    <row r="41" spans="2:7" x14ac:dyDescent="0.25">
      <c r="B41" s="39" t="s">
        <v>72</v>
      </c>
      <c r="C41" s="10"/>
      <c r="E41" s="3">
        <f>COUNTA(#REF!)</f>
        <v>1</v>
      </c>
      <c r="F41" t="str">
        <f t="shared" si="1"/>
        <v>Carrizal</v>
      </c>
      <c r="G41" t="s">
        <v>131</v>
      </c>
    </row>
    <row r="42" spans="2:7" x14ac:dyDescent="0.25">
      <c r="B42" s="39" t="s">
        <v>1049</v>
      </c>
      <c r="C42" s="10"/>
      <c r="E42" s="3">
        <f>COUNTA(#REF!)</f>
        <v>1</v>
      </c>
      <c r="F42" t="str">
        <f t="shared" si="1"/>
        <v>Carrizal Sección Nocturna</v>
      </c>
      <c r="G42" t="s">
        <v>132</v>
      </c>
    </row>
    <row r="43" spans="2:7" x14ac:dyDescent="0.25">
      <c r="B43" s="39" t="s">
        <v>1106</v>
      </c>
      <c r="C43" s="10"/>
      <c r="E43" s="3">
        <f>COUNTA(#REF!)</f>
        <v>1</v>
      </c>
      <c r="F43" t="str">
        <f t="shared" si="1"/>
        <v>Cartagena</v>
      </c>
      <c r="G43" t="s">
        <v>133</v>
      </c>
    </row>
    <row r="44" spans="2:7" x14ac:dyDescent="0.25">
      <c r="B44" s="39" t="s">
        <v>1107</v>
      </c>
      <c r="C44" s="10"/>
      <c r="E44" s="3">
        <f>COUNTA(#REF!)</f>
        <v>1</v>
      </c>
      <c r="F44" t="str">
        <f t="shared" si="1"/>
        <v>Cartagena Sección Nocturna</v>
      </c>
      <c r="G44" t="s">
        <v>134</v>
      </c>
    </row>
    <row r="45" spans="2:7" x14ac:dyDescent="0.25">
      <c r="B45" s="39" t="s">
        <v>1108</v>
      </c>
      <c r="C45" s="10"/>
      <c r="E45" s="3">
        <f>COUNTA(#REF!)</f>
        <v>1</v>
      </c>
      <c r="F45" t="str">
        <f t="shared" si="1"/>
        <v>CINDEA Bebedero</v>
      </c>
      <c r="G45">
        <v>0</v>
      </c>
    </row>
    <row r="46" spans="2:7" x14ac:dyDescent="0.25">
      <c r="B46" s="39" t="s">
        <v>1109</v>
      </c>
      <c r="C46" s="10"/>
      <c r="E46" s="3">
        <f>COUNTA(#REF!)</f>
        <v>1</v>
      </c>
      <c r="F46" t="str">
        <f t="shared" si="1"/>
        <v>CINDEA Florida</v>
      </c>
      <c r="G46">
        <v>0</v>
      </c>
    </row>
    <row r="47" spans="2:7" x14ac:dyDescent="0.25">
      <c r="B47" s="39" t="s">
        <v>1110</v>
      </c>
      <c r="C47" s="10"/>
      <c r="E47" s="3">
        <f>COUNTA(#REF!)</f>
        <v>1</v>
      </c>
      <c r="F47" t="str">
        <f t="shared" si="1"/>
        <v>CINDEA Judas</v>
      </c>
      <c r="G47" t="s">
        <v>135</v>
      </c>
    </row>
    <row r="48" spans="2:7" ht="15.75" customHeight="1" x14ac:dyDescent="0.25">
      <c r="B48" s="39" t="s">
        <v>1080</v>
      </c>
      <c r="C48" s="10"/>
      <c r="E48" s="3">
        <f>COUNTA(#REF!)</f>
        <v>1</v>
      </c>
      <c r="F48" t="str">
        <f t="shared" si="1"/>
        <v>CINDEA La Palma</v>
      </c>
      <c r="G48" t="s">
        <v>136</v>
      </c>
    </row>
    <row r="49" spans="2:7" ht="15.75" customHeight="1" x14ac:dyDescent="0.25">
      <c r="B49" s="39" t="s">
        <v>1081</v>
      </c>
      <c r="C49" s="4" t="s">
        <v>66</v>
      </c>
      <c r="E49" s="3">
        <f>COUNTA(#REF!)</f>
        <v>1</v>
      </c>
      <c r="F49" t="str">
        <f t="shared" si="1"/>
        <v>CINDEA La Paz</v>
      </c>
      <c r="G49">
        <v>0</v>
      </c>
    </row>
    <row r="50" spans="2:7" x14ac:dyDescent="0.25">
      <c r="B50" s="39" t="s">
        <v>1111</v>
      </c>
      <c r="C50" s="10"/>
      <c r="E50" s="3">
        <f>COUNTA(#REF!)</f>
        <v>1</v>
      </c>
      <c r="F50" t="str">
        <f t="shared" si="1"/>
        <v>CINDEA San Isidro</v>
      </c>
      <c r="G50">
        <v>0</v>
      </c>
    </row>
    <row r="51" spans="2:7" x14ac:dyDescent="0.25">
      <c r="B51" s="39" t="s">
        <v>1112</v>
      </c>
      <c r="C51" s="10"/>
      <c r="E51" s="3">
        <f>COUNTA(#REF!)</f>
        <v>1</v>
      </c>
      <c r="F51" t="str">
        <f t="shared" si="1"/>
        <v>CINDEA Santa Cruz</v>
      </c>
      <c r="G51" t="s">
        <v>137</v>
      </c>
    </row>
    <row r="52" spans="2:7" x14ac:dyDescent="0.25">
      <c r="B52" s="39" t="s">
        <v>1113</v>
      </c>
      <c r="C52" s="10"/>
      <c r="E52" s="3">
        <f>COUNTA(#REF!)</f>
        <v>1</v>
      </c>
      <c r="F52" t="str">
        <f t="shared" si="1"/>
        <v>CINDEA Tilaran</v>
      </c>
      <c r="G52" t="s">
        <v>138</v>
      </c>
    </row>
    <row r="53" spans="2:7" x14ac:dyDescent="0.25">
      <c r="B53" s="39" t="s">
        <v>1050</v>
      </c>
      <c r="C53" s="10"/>
      <c r="E53" s="3">
        <f>COUNTA(#REF!)</f>
        <v>1</v>
      </c>
      <c r="F53" t="str">
        <f t="shared" si="1"/>
        <v>CIT</v>
      </c>
      <c r="G53" t="s">
        <v>139</v>
      </c>
    </row>
    <row r="54" spans="2:7" ht="16.5" customHeight="1" x14ac:dyDescent="0.25">
      <c r="B54" s="39" t="s">
        <v>1114</v>
      </c>
      <c r="C54" s="10"/>
      <c r="E54" s="3">
        <f>COUNTA(#REF!)</f>
        <v>1</v>
      </c>
      <c r="F54" t="str">
        <f t="shared" si="1"/>
        <v>Cóbano</v>
      </c>
      <c r="G54">
        <v>0</v>
      </c>
    </row>
    <row r="55" spans="2:7" x14ac:dyDescent="0.25">
      <c r="B55" s="39" t="s">
        <v>175</v>
      </c>
      <c r="C55" s="10"/>
      <c r="E55" s="3">
        <f>COUNTA(#REF!)</f>
        <v>1</v>
      </c>
      <c r="F55" t="str">
        <f t="shared" si="1"/>
        <v>Cóbano Sección Nocturna</v>
      </c>
      <c r="G55">
        <v>0</v>
      </c>
    </row>
    <row r="56" spans="2:7" x14ac:dyDescent="0.25">
      <c r="B56" s="39" t="s">
        <v>89</v>
      </c>
      <c r="C56" s="10"/>
      <c r="E56" s="3">
        <f>COUNTA(#REF!)</f>
        <v>1</v>
      </c>
      <c r="F56" t="str">
        <f t="shared" si="1"/>
        <v>Copal</v>
      </c>
      <c r="G56" t="s">
        <v>140</v>
      </c>
    </row>
    <row r="57" spans="2:7" x14ac:dyDescent="0.25">
      <c r="B57" s="39" t="s">
        <v>1115</v>
      </c>
      <c r="C57" s="10"/>
      <c r="E57" s="3">
        <f>COUNTA(#REF!)</f>
        <v>1</v>
      </c>
      <c r="F57" t="str">
        <f t="shared" si="1"/>
        <v>Corralillo</v>
      </c>
      <c r="G57" t="s">
        <v>141</v>
      </c>
    </row>
    <row r="58" spans="2:7" x14ac:dyDescent="0.25">
      <c r="B58" s="39" t="s">
        <v>1116</v>
      </c>
      <c r="C58" s="10"/>
      <c r="E58" s="3">
        <f>COUNTA(#REF!)</f>
        <v>1</v>
      </c>
      <c r="F58" t="str">
        <f t="shared" si="1"/>
        <v>Corralillo Sección Nocturna</v>
      </c>
      <c r="G58" t="s">
        <v>142</v>
      </c>
    </row>
    <row r="59" spans="2:7" x14ac:dyDescent="0.25">
      <c r="B59" s="39" t="s">
        <v>1117</v>
      </c>
      <c r="C59" s="10"/>
      <c r="E59" s="3">
        <f>COUNTA(#REF!)</f>
        <v>1</v>
      </c>
      <c r="F59" t="str">
        <f t="shared" si="1"/>
        <v>Corredores</v>
      </c>
      <c r="G59" t="s">
        <v>143</v>
      </c>
    </row>
    <row r="60" spans="2:7" x14ac:dyDescent="0.25">
      <c r="B60" s="39" t="s">
        <v>1118</v>
      </c>
      <c r="C60" s="10"/>
      <c r="E60" s="3">
        <f>COUNTA(#REF!)</f>
        <v>1</v>
      </c>
      <c r="F60" t="str">
        <f t="shared" si="1"/>
        <v>Corredores Sección Nocturna</v>
      </c>
      <c r="G60" t="s">
        <v>144</v>
      </c>
    </row>
    <row r="61" spans="2:7" x14ac:dyDescent="0.25">
      <c r="B61" s="39" t="s">
        <v>1119</v>
      </c>
      <c r="C61" s="10"/>
      <c r="E61" s="3">
        <f>COUNTA(#REF!)</f>
        <v>1</v>
      </c>
      <c r="F61" t="str">
        <f t="shared" si="1"/>
        <v>COVAO Diurno</v>
      </c>
      <c r="G61" t="s">
        <v>145</v>
      </c>
    </row>
    <row r="62" spans="2:7" x14ac:dyDescent="0.25">
      <c r="B62" s="39" t="s">
        <v>81</v>
      </c>
      <c r="C62" s="10"/>
      <c r="E62" s="3">
        <f>COUNTA(#REF!)</f>
        <v>1</v>
      </c>
      <c r="F62" t="str">
        <f t="shared" si="1"/>
        <v>COVAO Nocturno</v>
      </c>
      <c r="G62" t="s">
        <v>146</v>
      </c>
    </row>
    <row r="63" spans="2:7" x14ac:dyDescent="0.25">
      <c r="B63" s="39" t="s">
        <v>100</v>
      </c>
      <c r="C63" s="10"/>
      <c r="E63" s="3">
        <f>COUNTA(#REF!)</f>
        <v>1</v>
      </c>
      <c r="F63" t="str">
        <f t="shared" si="1"/>
        <v>Del Este</v>
      </c>
      <c r="G63">
        <v>0</v>
      </c>
    </row>
    <row r="64" spans="2:7" x14ac:dyDescent="0.25">
      <c r="B64" s="39" t="s">
        <v>108</v>
      </c>
      <c r="C64" s="10"/>
      <c r="E64" s="3">
        <f>COUNTA(#REF!)</f>
        <v>1</v>
      </c>
      <c r="F64" t="str">
        <f t="shared" si="1"/>
        <v>Don Bosco</v>
      </c>
      <c r="G64" t="s">
        <v>147</v>
      </c>
    </row>
    <row r="65" spans="2:7" x14ac:dyDescent="0.25">
      <c r="B65" s="39" t="s">
        <v>1120</v>
      </c>
      <c r="C65" s="10"/>
      <c r="E65" s="3">
        <f>COUNTA(#REF!)</f>
        <v>1</v>
      </c>
      <c r="F65" t="str">
        <f t="shared" si="1"/>
        <v>Dos Cercas</v>
      </c>
      <c r="G65" t="s">
        <v>148</v>
      </c>
    </row>
    <row r="66" spans="2:7" x14ac:dyDescent="0.25">
      <c r="B66" s="39" t="s">
        <v>1121</v>
      </c>
      <c r="C66" s="10"/>
      <c r="E66" s="3">
        <f>COUNTA(#REF!)</f>
        <v>1</v>
      </c>
      <c r="F66" t="str">
        <f t="shared" si="1"/>
        <v>Dulce Nombre</v>
      </c>
      <c r="G66">
        <v>0</v>
      </c>
    </row>
    <row r="67" spans="2:7" x14ac:dyDescent="0.25">
      <c r="B67" s="39" t="s">
        <v>120</v>
      </c>
      <c r="C67" s="10"/>
      <c r="E67" s="3">
        <f>COUNTA(#REF!)</f>
        <v>1</v>
      </c>
      <c r="F67" t="str">
        <f t="shared" si="1"/>
        <v>Dulce Nombre Sección Nocturna</v>
      </c>
      <c r="G67" t="s">
        <v>149</v>
      </c>
    </row>
    <row r="68" spans="2:7" x14ac:dyDescent="0.25">
      <c r="B68" s="39" t="s">
        <v>1122</v>
      </c>
      <c r="C68" s="10"/>
      <c r="E68" s="3">
        <f>COUNTA(#REF!)</f>
        <v>1</v>
      </c>
      <c r="F68" t="str">
        <f t="shared" si="1"/>
        <v>Educación Comercial y de Servicios</v>
      </c>
      <c r="G68" t="s">
        <v>150</v>
      </c>
    </row>
    <row r="69" spans="2:7" x14ac:dyDescent="0.25">
      <c r="B69" s="39" t="s">
        <v>1123</v>
      </c>
      <c r="C69" s="10"/>
      <c r="E69" s="3">
        <f>COUNTA(#REF!)</f>
        <v>1</v>
      </c>
      <c r="F69" t="str">
        <f t="shared" si="1"/>
        <v>Escazú</v>
      </c>
      <c r="G69" t="s">
        <v>151</v>
      </c>
    </row>
    <row r="70" spans="2:7" x14ac:dyDescent="0.25">
      <c r="B70" s="39" t="s">
        <v>1124</v>
      </c>
      <c r="C70" s="10"/>
      <c r="E70" s="3">
        <f>COUNTA(#REF!)</f>
        <v>1</v>
      </c>
      <c r="F70" t="str">
        <f t="shared" ref="F70:F101" si="2">IF(E70=1,B70,0)</f>
        <v>Escazú Sección Nocturna</v>
      </c>
      <c r="G70" t="s">
        <v>152</v>
      </c>
    </row>
    <row r="71" spans="2:7" x14ac:dyDescent="0.25">
      <c r="B71" s="39" t="s">
        <v>105</v>
      </c>
      <c r="C71" s="10"/>
      <c r="E71" s="3">
        <f>COUNTA(#REF!)</f>
        <v>1</v>
      </c>
      <c r="F71" t="str">
        <f t="shared" si="2"/>
        <v>Esparza</v>
      </c>
      <c r="G71" t="s">
        <v>153</v>
      </c>
    </row>
    <row r="72" spans="2:7" x14ac:dyDescent="0.25">
      <c r="B72" s="39" t="s">
        <v>82</v>
      </c>
      <c r="C72" s="10"/>
      <c r="E72" s="3">
        <f>COUNTA(#REF!)</f>
        <v>1</v>
      </c>
      <c r="F72" t="str">
        <f t="shared" si="2"/>
        <v>Fernando Volio Jiménez</v>
      </c>
      <c r="G72" t="s">
        <v>154</v>
      </c>
    </row>
    <row r="73" spans="2:7" ht="16.5" customHeight="1" x14ac:dyDescent="0.25">
      <c r="B73" s="39" t="s">
        <v>101</v>
      </c>
      <c r="C73" s="10"/>
      <c r="E73" s="3">
        <f>COUNTA(#REF!)</f>
        <v>1</v>
      </c>
      <c r="F73" t="str">
        <f t="shared" si="2"/>
        <v>Flores</v>
      </c>
      <c r="G73" t="s">
        <v>155</v>
      </c>
    </row>
    <row r="74" spans="2:7" x14ac:dyDescent="0.25">
      <c r="B74" s="39" t="s">
        <v>1051</v>
      </c>
      <c r="C74" s="10"/>
      <c r="E74" s="3">
        <f>COUNTA(#REF!)</f>
        <v>1</v>
      </c>
      <c r="F74" t="str">
        <f t="shared" si="2"/>
        <v>Fortuna de Bagaces</v>
      </c>
      <c r="G74" t="s">
        <v>156</v>
      </c>
    </row>
    <row r="75" spans="2:7" x14ac:dyDescent="0.25">
      <c r="B75" s="39" t="s">
        <v>1125</v>
      </c>
      <c r="C75" s="10"/>
      <c r="E75" s="3">
        <f>COUNTA(#REF!)</f>
        <v>1</v>
      </c>
      <c r="F75" t="str">
        <f t="shared" si="2"/>
        <v>Francisco J. Orlich Bolmarcich</v>
      </c>
      <c r="G75" t="s">
        <v>157</v>
      </c>
    </row>
    <row r="76" spans="2:7" x14ac:dyDescent="0.25">
      <c r="B76" s="39" t="s">
        <v>88</v>
      </c>
      <c r="C76" s="10"/>
      <c r="E76" s="3">
        <f>COUNTA(#REF!)</f>
        <v>1</v>
      </c>
      <c r="F76" t="str">
        <f t="shared" si="2"/>
        <v>General Viejo</v>
      </c>
      <c r="G76" t="s">
        <v>158</v>
      </c>
    </row>
    <row r="77" spans="2:7" x14ac:dyDescent="0.25">
      <c r="B77" s="39" t="s">
        <v>1052</v>
      </c>
      <c r="C77" s="10"/>
      <c r="E77" s="3">
        <f>COUNTA(#REF!)</f>
        <v>1</v>
      </c>
      <c r="F77" t="str">
        <f t="shared" si="2"/>
        <v>General Viejo Sección Nocturna</v>
      </c>
      <c r="G77">
        <v>0</v>
      </c>
    </row>
    <row r="78" spans="2:7" x14ac:dyDescent="0.25">
      <c r="B78" s="39" t="s">
        <v>1126</v>
      </c>
      <c r="C78" s="10"/>
      <c r="E78" s="3">
        <f>COUNTA(#REF!)</f>
        <v>1</v>
      </c>
      <c r="F78" t="str">
        <f t="shared" si="2"/>
        <v>Granadilla</v>
      </c>
      <c r="G78">
        <v>0</v>
      </c>
    </row>
    <row r="79" spans="2:7" x14ac:dyDescent="0.25">
      <c r="B79" s="39" t="s">
        <v>179</v>
      </c>
      <c r="C79" s="10"/>
      <c r="E79" s="3">
        <f>COUNTA(#REF!)</f>
        <v>1</v>
      </c>
      <c r="F79" t="str">
        <f t="shared" si="2"/>
        <v>Granadilla Sección Nocturna</v>
      </c>
      <c r="G79">
        <v>0</v>
      </c>
    </row>
    <row r="80" spans="2:7" x14ac:dyDescent="0.25">
      <c r="B80" s="39" t="s">
        <v>94</v>
      </c>
      <c r="C80" s="10"/>
      <c r="E80" s="3">
        <f>COUNTA(#REF!)</f>
        <v>1</v>
      </c>
      <c r="F80" t="str">
        <f t="shared" si="2"/>
        <v>Guácimo</v>
      </c>
      <c r="G80">
        <v>0</v>
      </c>
    </row>
    <row r="81" spans="2:7" x14ac:dyDescent="0.25">
      <c r="B81" s="39" t="s">
        <v>1127</v>
      </c>
      <c r="C81" s="10"/>
      <c r="E81" s="3">
        <f>COUNTA(#REF!)</f>
        <v>1</v>
      </c>
      <c r="F81" t="str">
        <f t="shared" si="2"/>
        <v>Guatuso</v>
      </c>
      <c r="G81" t="s">
        <v>159</v>
      </c>
    </row>
    <row r="82" spans="2:7" x14ac:dyDescent="0.25">
      <c r="B82" s="39" t="s">
        <v>1128</v>
      </c>
      <c r="C82" s="10"/>
      <c r="E82" s="3">
        <f>COUNTA(#REF!)</f>
        <v>1</v>
      </c>
      <c r="F82" t="str">
        <f t="shared" si="2"/>
        <v>Guatuso Sección Nocturna</v>
      </c>
      <c r="G82" t="s">
        <v>160</v>
      </c>
    </row>
    <row r="83" spans="2:7" ht="17.25" customHeight="1" x14ac:dyDescent="0.25">
      <c r="B83" s="39" t="s">
        <v>1129</v>
      </c>
      <c r="C83" s="10"/>
      <c r="E83" s="3">
        <f>COUNTA(#REF!)</f>
        <v>1</v>
      </c>
      <c r="F83" t="str">
        <f t="shared" si="2"/>
        <v>Guaycara</v>
      </c>
      <c r="G83">
        <v>0</v>
      </c>
    </row>
    <row r="84" spans="2:7" x14ac:dyDescent="0.25">
      <c r="B84" s="39" t="s">
        <v>1130</v>
      </c>
      <c r="C84" s="10"/>
      <c r="E84" s="3">
        <f>COUNTA(#REF!)</f>
        <v>1</v>
      </c>
      <c r="F84" t="str">
        <f t="shared" si="2"/>
        <v>Guaycara Sección Nocturna</v>
      </c>
      <c r="G84">
        <v>0</v>
      </c>
    </row>
    <row r="85" spans="2:7" x14ac:dyDescent="0.25">
      <c r="B85" s="39" t="s">
        <v>1053</v>
      </c>
      <c r="C85" s="10"/>
      <c r="E85" s="3">
        <f>COUNTA(#REF!)</f>
        <v>1</v>
      </c>
      <c r="F85" t="str">
        <f t="shared" si="2"/>
        <v>Hatillo</v>
      </c>
      <c r="G85">
        <v>0</v>
      </c>
    </row>
    <row r="86" spans="2:7" x14ac:dyDescent="0.25">
      <c r="B86" s="39" t="s">
        <v>1131</v>
      </c>
      <c r="C86" s="10"/>
      <c r="E86" s="3">
        <f>COUNTA(#REF!)</f>
        <v>1</v>
      </c>
      <c r="F86" t="str">
        <f t="shared" si="2"/>
        <v>Henry Francois Pittier</v>
      </c>
      <c r="G86" t="s">
        <v>161</v>
      </c>
    </row>
    <row r="87" spans="2:7" x14ac:dyDescent="0.25">
      <c r="B87" s="39" t="s">
        <v>1132</v>
      </c>
      <c r="C87" s="10"/>
      <c r="E87" s="3">
        <f>COUNTA(#REF!)</f>
        <v>1</v>
      </c>
      <c r="F87" t="str">
        <f t="shared" si="2"/>
        <v>Heredia</v>
      </c>
      <c r="G87">
        <v>0</v>
      </c>
    </row>
    <row r="88" spans="2:7" x14ac:dyDescent="0.25">
      <c r="B88" s="39" t="s">
        <v>1133</v>
      </c>
      <c r="C88" s="10"/>
      <c r="E88" s="3">
        <f>COUNTA(#REF!)</f>
        <v>1</v>
      </c>
      <c r="F88" t="str">
        <f t="shared" si="2"/>
        <v>Heredia Sección Nocturna</v>
      </c>
      <c r="G88">
        <v>0</v>
      </c>
    </row>
    <row r="89" spans="2:7" x14ac:dyDescent="0.25">
      <c r="B89" s="39" t="s">
        <v>1134</v>
      </c>
      <c r="C89" s="10"/>
      <c r="E89" s="3">
        <f>COUNTA(#REF!)</f>
        <v>1</v>
      </c>
      <c r="F89" t="str">
        <f t="shared" si="2"/>
        <v>Hojancha</v>
      </c>
      <c r="G89" t="s">
        <v>162</v>
      </c>
    </row>
    <row r="90" spans="2:7" x14ac:dyDescent="0.25">
      <c r="B90" s="39" t="s">
        <v>1135</v>
      </c>
      <c r="C90" s="10"/>
      <c r="E90" s="3">
        <f>COUNTA(#REF!)</f>
        <v>1</v>
      </c>
      <c r="F90" t="str">
        <f t="shared" si="2"/>
        <v>Hojancha Sección Nocturna</v>
      </c>
      <c r="G90" t="s">
        <v>163</v>
      </c>
    </row>
    <row r="91" spans="2:7" x14ac:dyDescent="0.25">
      <c r="B91" s="39" t="s">
        <v>1136</v>
      </c>
      <c r="C91" s="10"/>
      <c r="E91" s="3">
        <f>COUNTA(#REF!)</f>
        <v>1</v>
      </c>
      <c r="F91" t="str">
        <f t="shared" si="2"/>
        <v>INVU Las Cañas</v>
      </c>
      <c r="G91" t="s">
        <v>164</v>
      </c>
    </row>
    <row r="92" spans="2:7" x14ac:dyDescent="0.25">
      <c r="B92" s="39" t="s">
        <v>114</v>
      </c>
      <c r="C92" s="10"/>
      <c r="E92" s="3">
        <f>COUNTA(#REF!)</f>
        <v>1</v>
      </c>
      <c r="F92" t="str">
        <f t="shared" si="2"/>
        <v>INVU Las Cañas Sección Nocturna</v>
      </c>
      <c r="G92" t="s">
        <v>165</v>
      </c>
    </row>
    <row r="93" spans="2:7" x14ac:dyDescent="0.25">
      <c r="B93" s="39" t="s">
        <v>1137</v>
      </c>
      <c r="C93" s="10"/>
      <c r="E93" s="3">
        <f>COUNTA(#REF!)</f>
        <v>1</v>
      </c>
      <c r="F93" t="str">
        <f t="shared" si="2"/>
        <v>IPEC Agua Buena</v>
      </c>
      <c r="G93" t="s">
        <v>166</v>
      </c>
    </row>
    <row r="94" spans="2:7" x14ac:dyDescent="0.25">
      <c r="B94" s="39" t="s">
        <v>1138</v>
      </c>
      <c r="C94" s="10"/>
      <c r="E94" s="3">
        <f>COUNTA(#REF!)</f>
        <v>1</v>
      </c>
      <c r="F94" t="str">
        <f t="shared" si="2"/>
        <v>IPEC Barva</v>
      </c>
      <c r="G94" t="s">
        <v>167</v>
      </c>
    </row>
    <row r="95" spans="2:7" x14ac:dyDescent="0.25">
      <c r="B95" s="41" t="s">
        <v>1139</v>
      </c>
      <c r="C95" s="10"/>
      <c r="E95" s="3">
        <f>COUNTA(#REF!)</f>
        <v>1</v>
      </c>
      <c r="F95" t="str">
        <f t="shared" si="2"/>
        <v>IPEC Cañas</v>
      </c>
      <c r="G95" t="s">
        <v>168</v>
      </c>
    </row>
    <row r="96" spans="2:7" ht="15.75" customHeight="1" x14ac:dyDescent="0.25">
      <c r="B96" s="39" t="s">
        <v>1140</v>
      </c>
      <c r="C96" s="10"/>
      <c r="E96" s="3">
        <f>COUNTA(#REF!)</f>
        <v>1</v>
      </c>
      <c r="F96" t="str">
        <f t="shared" si="2"/>
        <v>IPEC Liberia</v>
      </c>
      <c r="G96">
        <v>0</v>
      </c>
    </row>
    <row r="97" spans="2:7" x14ac:dyDescent="0.25">
      <c r="B97" s="39" t="s">
        <v>1141</v>
      </c>
      <c r="C97" s="10"/>
      <c r="E97" s="3">
        <f>COUNTA(#REF!)</f>
        <v>1</v>
      </c>
      <c r="F97" t="str">
        <f t="shared" si="2"/>
        <v>IPEC Poás</v>
      </c>
      <c r="G97">
        <v>0</v>
      </c>
    </row>
    <row r="98" spans="2:7" x14ac:dyDescent="0.25">
      <c r="B98" s="39" t="s">
        <v>1142</v>
      </c>
      <c r="C98" s="10"/>
      <c r="E98" s="3">
        <f>COUNTA(#REF!)</f>
        <v>1</v>
      </c>
      <c r="F98" t="str">
        <f t="shared" si="2"/>
        <v>IPEC Puntarenas</v>
      </c>
      <c r="G98">
        <v>0</v>
      </c>
    </row>
    <row r="99" spans="2:7" x14ac:dyDescent="0.25">
      <c r="B99" s="41" t="s">
        <v>1143</v>
      </c>
      <c r="C99" s="10"/>
      <c r="E99" s="3">
        <f>COUNTA(#REF!)</f>
        <v>1</v>
      </c>
      <c r="F99" t="str">
        <f t="shared" si="2"/>
        <v>IPEC Santo Domingo</v>
      </c>
      <c r="G99" t="s">
        <v>169</v>
      </c>
    </row>
    <row r="100" spans="2:7" x14ac:dyDescent="0.25">
      <c r="B100" s="39" t="s">
        <v>1144</v>
      </c>
      <c r="C100" s="10"/>
      <c r="E100" s="3">
        <f>COUNTA(#REF!)</f>
        <v>1</v>
      </c>
      <c r="F100" t="str">
        <f t="shared" si="2"/>
        <v>Isaías Retana Arias</v>
      </c>
      <c r="G100">
        <v>0</v>
      </c>
    </row>
    <row r="101" spans="2:7" x14ac:dyDescent="0.25">
      <c r="B101" s="39" t="s">
        <v>1145</v>
      </c>
      <c r="C101" s="10"/>
      <c r="E101" s="3">
        <f>COUNTA(#REF!)</f>
        <v>1</v>
      </c>
      <c r="F101" t="str">
        <f t="shared" si="2"/>
        <v>Isaías Retana Arias Sección Nocturna</v>
      </c>
      <c r="G101">
        <v>0</v>
      </c>
    </row>
    <row r="102" spans="2:7" x14ac:dyDescent="0.25">
      <c r="B102" s="39" t="s">
        <v>1146</v>
      </c>
      <c r="C102" s="10"/>
      <c r="E102" s="3">
        <f>COUNTA(#REF!)</f>
        <v>1</v>
      </c>
      <c r="F102" t="str">
        <f t="shared" ref="F102:F133" si="3">IF(E102=1,B102,0)</f>
        <v>Jacó</v>
      </c>
      <c r="G102">
        <v>0</v>
      </c>
    </row>
    <row r="103" spans="2:7" x14ac:dyDescent="0.25">
      <c r="B103" s="39" t="s">
        <v>172</v>
      </c>
      <c r="C103" s="10"/>
      <c r="E103" s="3">
        <f>COUNTA(#REF!)</f>
        <v>1</v>
      </c>
      <c r="F103" t="str">
        <f t="shared" si="3"/>
        <v>Jacó Sección Nocturna</v>
      </c>
      <c r="G103" t="s">
        <v>170</v>
      </c>
    </row>
    <row r="104" spans="2:7" x14ac:dyDescent="0.25">
      <c r="B104" s="39" t="s">
        <v>73</v>
      </c>
      <c r="C104" s="10"/>
      <c r="E104" s="3">
        <f>COUNTA(#REF!)</f>
        <v>1</v>
      </c>
      <c r="F104" t="str">
        <f t="shared" si="3"/>
        <v>Jesús Ocaña Rojas</v>
      </c>
      <c r="G104" t="s">
        <v>171</v>
      </c>
    </row>
    <row r="105" spans="2:7" x14ac:dyDescent="0.25">
      <c r="B105" s="39" t="s">
        <v>1147</v>
      </c>
      <c r="C105" s="10"/>
      <c r="E105" s="3">
        <f>COUNTA(#REF!)</f>
        <v>1</v>
      </c>
      <c r="F105" t="str">
        <f t="shared" si="3"/>
        <v>Jicaral</v>
      </c>
      <c r="G105">
        <v>0</v>
      </c>
    </row>
    <row r="106" spans="2:7" ht="15.75" customHeight="1" x14ac:dyDescent="0.25">
      <c r="B106" s="39" t="s">
        <v>1148</v>
      </c>
      <c r="C106" s="10"/>
      <c r="E106" s="3">
        <f>COUNTA(#REF!)</f>
        <v>1</v>
      </c>
      <c r="F106" t="str">
        <f t="shared" si="3"/>
        <v>Jicaral Sección Nocturna</v>
      </c>
      <c r="G106" t="s">
        <v>172</v>
      </c>
    </row>
    <row r="107" spans="2:7" x14ac:dyDescent="0.25">
      <c r="B107" s="39" t="s">
        <v>1149</v>
      </c>
      <c r="C107" s="10"/>
      <c r="E107" s="3">
        <f>COUNTA(#REF!)</f>
        <v>1</v>
      </c>
      <c r="F107" t="str">
        <f t="shared" si="3"/>
        <v>José Albertazzi Avendaño</v>
      </c>
      <c r="G107">
        <v>0</v>
      </c>
    </row>
    <row r="108" spans="2:7" x14ac:dyDescent="0.25">
      <c r="B108" s="39" t="s">
        <v>1150</v>
      </c>
      <c r="C108" s="10"/>
      <c r="E108" s="3">
        <f>COUNTA(#REF!)</f>
        <v>1</v>
      </c>
      <c r="F108" t="str">
        <f t="shared" si="3"/>
        <v>José Albertazzi Avendaño Sección Nocturna</v>
      </c>
      <c r="G108" t="s">
        <v>173</v>
      </c>
    </row>
    <row r="109" spans="2:7" x14ac:dyDescent="0.25">
      <c r="B109" s="39" t="s">
        <v>1151</v>
      </c>
      <c r="C109" s="10"/>
      <c r="E109" s="3">
        <f>COUNTA(#REF!)</f>
        <v>1</v>
      </c>
      <c r="F109" t="str">
        <f t="shared" si="3"/>
        <v>José Daniel Flores Zavaleta</v>
      </c>
      <c r="G109" t="s">
        <v>174</v>
      </c>
    </row>
    <row r="110" spans="2:7" x14ac:dyDescent="0.25">
      <c r="B110" s="39" t="s">
        <v>125</v>
      </c>
      <c r="C110" s="10"/>
      <c r="E110" s="3">
        <f>COUNTA(#REF!)</f>
        <v>1</v>
      </c>
      <c r="F110" t="str">
        <f t="shared" si="3"/>
        <v>José Daniel Flores Zavaleta Sección Nocturna</v>
      </c>
      <c r="G110" t="s">
        <v>175</v>
      </c>
    </row>
    <row r="111" spans="2:7" x14ac:dyDescent="0.25">
      <c r="B111" s="39" t="s">
        <v>85</v>
      </c>
      <c r="C111" s="10"/>
      <c r="E111" s="3">
        <f>COUNTA(#REF!)</f>
        <v>1</v>
      </c>
      <c r="F111" t="str">
        <f t="shared" si="3"/>
        <v>José Figueres Ferrer</v>
      </c>
      <c r="G111" t="s">
        <v>176</v>
      </c>
    </row>
    <row r="112" spans="2:7" x14ac:dyDescent="0.25">
      <c r="B112" s="39" t="s">
        <v>128</v>
      </c>
      <c r="C112" s="10"/>
      <c r="E112" s="3">
        <f>COUNTA(#REF!)</f>
        <v>1</v>
      </c>
      <c r="F112" t="str">
        <f t="shared" si="3"/>
        <v>José Figueres Ferrer Sección Nocturna</v>
      </c>
      <c r="G112" t="s">
        <v>177</v>
      </c>
    </row>
    <row r="113" spans="2:7" x14ac:dyDescent="0.25">
      <c r="B113" s="39" t="s">
        <v>1152</v>
      </c>
      <c r="C113" s="10"/>
      <c r="E113" s="3">
        <f>COUNTA(#REF!)</f>
        <v>1</v>
      </c>
      <c r="F113" t="str">
        <f t="shared" si="3"/>
        <v>José María Zeledón Brenes</v>
      </c>
      <c r="G113">
        <v>0</v>
      </c>
    </row>
    <row r="114" spans="2:7" x14ac:dyDescent="0.25">
      <c r="B114" s="39" t="s">
        <v>1054</v>
      </c>
      <c r="C114" s="10"/>
      <c r="E114" s="3">
        <f>COUNTA(#REF!)</f>
        <v>1</v>
      </c>
      <c r="F114" t="str">
        <f t="shared" si="3"/>
        <v>La Carpio</v>
      </c>
      <c r="G114" t="s">
        <v>178</v>
      </c>
    </row>
    <row r="115" spans="2:7" x14ac:dyDescent="0.25">
      <c r="B115" s="39" t="s">
        <v>1153</v>
      </c>
      <c r="C115" s="10"/>
      <c r="E115" s="3">
        <f>COUNTA(#REF!)</f>
        <v>1</v>
      </c>
      <c r="F115" t="str">
        <f t="shared" si="3"/>
        <v>La Fortuna de San Carlos</v>
      </c>
      <c r="G115">
        <v>0</v>
      </c>
    </row>
    <row r="116" spans="2:7" ht="16.5" customHeight="1" x14ac:dyDescent="0.25">
      <c r="B116" s="39" t="s">
        <v>1154</v>
      </c>
      <c r="C116" s="10"/>
      <c r="E116" s="3">
        <f>COUNTA(#REF!)</f>
        <v>1</v>
      </c>
      <c r="F116" t="str">
        <f t="shared" si="3"/>
        <v>La Fortuna de San Carlos Sección Nocturna</v>
      </c>
      <c r="G116">
        <v>0</v>
      </c>
    </row>
    <row r="117" spans="2:7" x14ac:dyDescent="0.25">
      <c r="B117" s="39" t="s">
        <v>95</v>
      </c>
      <c r="C117" s="10"/>
      <c r="E117" s="3">
        <f>COUNTA(#REF!)</f>
        <v>1</v>
      </c>
      <c r="F117" t="str">
        <f t="shared" si="3"/>
        <v>La Gloria</v>
      </c>
      <c r="G117">
        <v>0</v>
      </c>
    </row>
    <row r="118" spans="2:7" x14ac:dyDescent="0.25">
      <c r="B118" s="39" t="s">
        <v>90</v>
      </c>
      <c r="C118" s="10"/>
      <c r="E118" s="3">
        <f>COUNTA(#REF!)</f>
        <v>1</v>
      </c>
      <c r="F118" t="str">
        <f t="shared" si="3"/>
        <v>La Mansión</v>
      </c>
      <c r="G118" t="s">
        <v>179</v>
      </c>
    </row>
    <row r="119" spans="2:7" x14ac:dyDescent="0.25">
      <c r="B119" s="39" t="s">
        <v>1155</v>
      </c>
      <c r="C119" s="10"/>
      <c r="E119" s="3">
        <f>COUNTA(#REF!)</f>
        <v>1</v>
      </c>
      <c r="F119" t="str">
        <f t="shared" si="3"/>
        <v>La Suiza</v>
      </c>
      <c r="G119" t="s">
        <v>180</v>
      </c>
    </row>
    <row r="120" spans="2:7" x14ac:dyDescent="0.25">
      <c r="B120" s="39" t="s">
        <v>1156</v>
      </c>
      <c r="C120" s="10"/>
      <c r="E120" s="3">
        <f>COUNTA(#REF!)</f>
        <v>1</v>
      </c>
      <c r="F120" t="str">
        <f t="shared" si="3"/>
        <v>La Suiza Sección Nocturna</v>
      </c>
      <c r="G120" t="s">
        <v>181</v>
      </c>
    </row>
    <row r="121" spans="2:7" x14ac:dyDescent="0.25">
      <c r="B121" s="39" t="s">
        <v>110</v>
      </c>
      <c r="C121" s="10"/>
      <c r="E121" s="3">
        <f>COUNTA(#REF!)</f>
        <v>1</v>
      </c>
      <c r="F121" t="str">
        <f t="shared" si="3"/>
        <v>La Tigra</v>
      </c>
      <c r="G121" t="s">
        <v>182</v>
      </c>
    </row>
    <row r="122" spans="2:7" x14ac:dyDescent="0.25">
      <c r="B122" s="39" t="s">
        <v>1055</v>
      </c>
      <c r="C122" s="10"/>
      <c r="E122" s="3">
        <f>COUNTA(#REF!)</f>
        <v>1</v>
      </c>
      <c r="F122" t="str">
        <f t="shared" si="3"/>
        <v>La Tigra Sección Nocturna</v>
      </c>
      <c r="G122" t="s">
        <v>183</v>
      </c>
    </row>
    <row r="123" spans="2:7" x14ac:dyDescent="0.25">
      <c r="B123" s="39" t="s">
        <v>1157</v>
      </c>
      <c r="C123" s="10"/>
      <c r="E123" s="3">
        <f>COUNTA(#REF!)</f>
        <v>1</v>
      </c>
      <c r="F123" t="str">
        <f t="shared" si="3"/>
        <v>Las Palmitas</v>
      </c>
      <c r="G123" t="s">
        <v>184</v>
      </c>
    </row>
    <row r="124" spans="2:7" x14ac:dyDescent="0.25">
      <c r="B124" s="39" t="s">
        <v>1158</v>
      </c>
      <c r="C124" s="10"/>
      <c r="E124" s="3">
        <f>COUNTA(#REF!)</f>
        <v>1</v>
      </c>
      <c r="F124" t="str">
        <f t="shared" si="3"/>
        <v>Las Palmitas Sección Nocturna</v>
      </c>
      <c r="G124" t="s">
        <v>185</v>
      </c>
    </row>
    <row r="125" spans="2:7" x14ac:dyDescent="0.25">
      <c r="B125" s="39" t="s">
        <v>1159</v>
      </c>
      <c r="C125" s="10"/>
      <c r="E125" s="3">
        <f>COUNTA(#REF!)</f>
        <v>1</v>
      </c>
      <c r="F125" t="str">
        <f t="shared" si="3"/>
        <v>Liberia</v>
      </c>
      <c r="G125">
        <v>0</v>
      </c>
    </row>
    <row r="126" spans="2:7" x14ac:dyDescent="0.25">
      <c r="B126" s="39" t="s">
        <v>1160</v>
      </c>
      <c r="C126" s="10"/>
      <c r="E126" s="3">
        <f>COUNTA(#REF!)</f>
        <v>1</v>
      </c>
      <c r="F126" t="str">
        <f t="shared" si="3"/>
        <v>Liberia Sección Nocturna</v>
      </c>
      <c r="G126">
        <v>0</v>
      </c>
    </row>
    <row r="127" spans="2:7" x14ac:dyDescent="0.25">
      <c r="B127" s="39" t="s">
        <v>1161</v>
      </c>
      <c r="C127" s="12"/>
      <c r="E127" s="3">
        <f>COUNTA(#REF!)</f>
        <v>1</v>
      </c>
      <c r="F127" t="str">
        <f t="shared" si="3"/>
        <v>Limón</v>
      </c>
      <c r="G127" t="s">
        <v>186</v>
      </c>
    </row>
    <row r="128" spans="2:7" x14ac:dyDescent="0.25">
      <c r="B128" s="39" t="s">
        <v>1162</v>
      </c>
      <c r="C128" s="10"/>
      <c r="E128" s="3">
        <f>COUNTA(#REF!)</f>
        <v>1</v>
      </c>
      <c r="F128" t="str">
        <f t="shared" si="3"/>
        <v>Limón Sección Nocturna</v>
      </c>
      <c r="G128">
        <v>0</v>
      </c>
    </row>
    <row r="129" spans="2:7" ht="15.75" customHeight="1" x14ac:dyDescent="0.25">
      <c r="B129" s="39" t="s">
        <v>1163</v>
      </c>
      <c r="C129" s="10"/>
      <c r="E129" s="3">
        <f>COUNTA(#REF!)</f>
        <v>1</v>
      </c>
      <c r="F129" t="str">
        <f t="shared" si="3"/>
        <v>Liverpool</v>
      </c>
      <c r="G129" t="s">
        <v>187</v>
      </c>
    </row>
    <row r="130" spans="2:7" x14ac:dyDescent="0.25">
      <c r="B130" s="39" t="s">
        <v>1164</v>
      </c>
      <c r="C130" s="10"/>
      <c r="E130" s="3">
        <f>COUNTA(#REF!)</f>
        <v>1</v>
      </c>
      <c r="F130" t="str">
        <f t="shared" si="3"/>
        <v>Liverpool Sección Nocturna</v>
      </c>
      <c r="G130">
        <v>0</v>
      </c>
    </row>
    <row r="131" spans="2:7" x14ac:dyDescent="0.25">
      <c r="B131" s="39" t="s">
        <v>1165</v>
      </c>
      <c r="C131" s="10"/>
      <c r="E131" s="3">
        <f>COUNTA(#REF!)</f>
        <v>1</v>
      </c>
      <c r="F131" t="str">
        <f t="shared" si="3"/>
        <v>Los Chiles</v>
      </c>
      <c r="G131" t="s">
        <v>188</v>
      </c>
    </row>
    <row r="132" spans="2:7" x14ac:dyDescent="0.25">
      <c r="B132" s="39" t="s">
        <v>188</v>
      </c>
      <c r="C132" s="10"/>
      <c r="E132" s="3">
        <f>COUNTA(#REF!)</f>
        <v>1</v>
      </c>
      <c r="F132" t="str">
        <f t="shared" si="3"/>
        <v>Los Chiles Sección Nocturna</v>
      </c>
      <c r="G132" t="s">
        <v>189</v>
      </c>
    </row>
    <row r="133" spans="2:7" x14ac:dyDescent="0.25">
      <c r="B133" s="39" t="s">
        <v>1166</v>
      </c>
      <c r="C133" s="10"/>
      <c r="E133" s="3">
        <f>COUNTA(#REF!)</f>
        <v>1</v>
      </c>
      <c r="F133" t="str">
        <f t="shared" si="3"/>
        <v>Mario Quirós Sasso</v>
      </c>
      <c r="G133" t="s">
        <v>190</v>
      </c>
    </row>
    <row r="134" spans="2:7" x14ac:dyDescent="0.25">
      <c r="B134" s="39" t="s">
        <v>1167</v>
      </c>
      <c r="C134" s="10"/>
      <c r="E134" s="3">
        <f>COUNTA(#REF!)</f>
        <v>1</v>
      </c>
      <c r="F134" t="str">
        <f t="shared" ref="F134:F140" si="4">IF(E134=1,B134,0)</f>
        <v>Mario Quirós Sasso Sección Nocturna</v>
      </c>
      <c r="G134" t="s">
        <v>191</v>
      </c>
    </row>
    <row r="135" spans="2:7" x14ac:dyDescent="0.25">
      <c r="B135" s="39" t="s">
        <v>104</v>
      </c>
      <c r="C135" s="10"/>
      <c r="E135" s="3">
        <f>COUNTA(#REF!)</f>
        <v>1</v>
      </c>
      <c r="F135" t="str">
        <f t="shared" si="4"/>
        <v>Matapalo</v>
      </c>
      <c r="G135" t="s">
        <v>192</v>
      </c>
    </row>
    <row r="136" spans="2:7" x14ac:dyDescent="0.25">
      <c r="B136" s="39" t="s">
        <v>109</v>
      </c>
      <c r="C136" s="10"/>
      <c r="E136" s="3">
        <f>COUNTA(#REF!)</f>
        <v>1</v>
      </c>
      <c r="F136" t="str">
        <f t="shared" si="4"/>
        <v>Máximo Quesada</v>
      </c>
      <c r="G136">
        <v>0</v>
      </c>
    </row>
    <row r="137" spans="2:7" x14ac:dyDescent="0.25">
      <c r="B137" s="39" t="s">
        <v>102</v>
      </c>
      <c r="C137" s="10"/>
      <c r="E137" s="3">
        <f>COUNTA(#REF!)</f>
        <v>1</v>
      </c>
      <c r="F137" t="str">
        <f t="shared" si="4"/>
        <v>Mercedes Norte</v>
      </c>
      <c r="G137" t="s">
        <v>193</v>
      </c>
    </row>
    <row r="138" spans="2:7" x14ac:dyDescent="0.25">
      <c r="B138" s="39" t="s">
        <v>1168</v>
      </c>
      <c r="C138" s="10"/>
      <c r="E138" s="3">
        <f>COUNTA(#REF!)</f>
        <v>1</v>
      </c>
      <c r="F138" t="str">
        <f t="shared" si="4"/>
        <v>Monseñor Sanabria</v>
      </c>
      <c r="G138">
        <v>0</v>
      </c>
    </row>
    <row r="139" spans="2:7" x14ac:dyDescent="0.25">
      <c r="B139" s="39" t="s">
        <v>1169</v>
      </c>
      <c r="C139" s="10"/>
      <c r="E139" s="3">
        <f>COUNTA(#REF!)</f>
        <v>1</v>
      </c>
      <c r="F139" t="str">
        <f t="shared" si="4"/>
        <v>Monseñor Sanabria Sección Nocturna</v>
      </c>
      <c r="G139" t="s">
        <v>194</v>
      </c>
    </row>
    <row r="140" spans="2:7" x14ac:dyDescent="0.25">
      <c r="B140" s="39" t="s">
        <v>96</v>
      </c>
      <c r="C140" s="10"/>
      <c r="E140" s="3">
        <f>COUNTA(#REF!)</f>
        <v>1</v>
      </c>
      <c r="F140" t="str">
        <f t="shared" si="4"/>
        <v>Mora</v>
      </c>
      <c r="G140" t="s">
        <v>195</v>
      </c>
    </row>
    <row r="141" spans="2:7" x14ac:dyDescent="0.25">
      <c r="B141" s="39" t="s">
        <v>1170</v>
      </c>
      <c r="C141" s="10"/>
      <c r="E141" s="3">
        <f>SUM(E6:E140)</f>
        <v>135</v>
      </c>
    </row>
    <row r="142" spans="2:7" x14ac:dyDescent="0.25">
      <c r="B142" s="39" t="s">
        <v>149</v>
      </c>
      <c r="C142" s="10"/>
    </row>
    <row r="143" spans="2:7" x14ac:dyDescent="0.25">
      <c r="B143" s="39" t="s">
        <v>1171</v>
      </c>
      <c r="C143" s="10"/>
    </row>
    <row r="144" spans="2:7" x14ac:dyDescent="0.25">
      <c r="B144" s="39" t="s">
        <v>1172</v>
      </c>
      <c r="C144" s="10"/>
    </row>
    <row r="145" spans="2:6" x14ac:dyDescent="0.25">
      <c r="B145" s="39" t="s">
        <v>1173</v>
      </c>
      <c r="C145" s="10"/>
    </row>
    <row r="146" spans="2:6" x14ac:dyDescent="0.25">
      <c r="B146" s="39" t="s">
        <v>1174</v>
      </c>
      <c r="C146" s="10"/>
    </row>
    <row r="147" spans="2:6" x14ac:dyDescent="0.25">
      <c r="B147" s="39" t="s">
        <v>83</v>
      </c>
      <c r="C147" s="10"/>
      <c r="F147" t="s">
        <v>1247</v>
      </c>
    </row>
    <row r="148" spans="2:6" x14ac:dyDescent="0.25">
      <c r="B148" s="39" t="s">
        <v>84</v>
      </c>
      <c r="C148" s="10"/>
      <c r="F148" t="s">
        <v>1246</v>
      </c>
    </row>
    <row r="149" spans="2:6" x14ac:dyDescent="0.25">
      <c r="B149" s="39" t="s">
        <v>1175</v>
      </c>
      <c r="C149" s="10"/>
      <c r="F149" t="s">
        <v>1248</v>
      </c>
    </row>
    <row r="150" spans="2:6" x14ac:dyDescent="0.25">
      <c r="B150" s="39" t="s">
        <v>1176</v>
      </c>
      <c r="C150" s="10"/>
      <c r="F150" t="s">
        <v>1249</v>
      </c>
    </row>
    <row r="151" spans="2:6" x14ac:dyDescent="0.25">
      <c r="B151" s="39" t="s">
        <v>1177</v>
      </c>
      <c r="C151" s="10"/>
      <c r="F151" t="s">
        <v>1250</v>
      </c>
    </row>
    <row r="152" spans="2:6" x14ac:dyDescent="0.25">
      <c r="B152" s="39" t="s">
        <v>1178</v>
      </c>
      <c r="C152" s="10"/>
      <c r="F152" t="s">
        <v>1251</v>
      </c>
    </row>
    <row r="153" spans="2:6" x14ac:dyDescent="0.25">
      <c r="B153" s="39" t="s">
        <v>1179</v>
      </c>
      <c r="C153" s="10"/>
    </row>
    <row r="154" spans="2:6" x14ac:dyDescent="0.25">
      <c r="B154" s="39" t="s">
        <v>1180</v>
      </c>
      <c r="C154" s="10"/>
    </row>
    <row r="155" spans="2:6" x14ac:dyDescent="0.25">
      <c r="B155" s="39" t="s">
        <v>97</v>
      </c>
      <c r="C155" s="10"/>
    </row>
    <row r="156" spans="2:6" x14ac:dyDescent="0.25">
      <c r="B156" s="41" t="s">
        <v>1056</v>
      </c>
      <c r="C156" s="10"/>
    </row>
    <row r="157" spans="2:6" x14ac:dyDescent="0.25">
      <c r="B157" s="39" t="s">
        <v>1181</v>
      </c>
      <c r="C157" s="10"/>
    </row>
    <row r="158" spans="2:6" x14ac:dyDescent="0.25">
      <c r="B158" s="39" t="s">
        <v>1182</v>
      </c>
      <c r="C158" s="10"/>
    </row>
    <row r="159" spans="2:6" x14ac:dyDescent="0.25">
      <c r="B159" s="39" t="s">
        <v>1183</v>
      </c>
      <c r="C159" s="10"/>
    </row>
    <row r="160" spans="2:6" x14ac:dyDescent="0.25">
      <c r="B160" s="39" t="s">
        <v>1184</v>
      </c>
      <c r="C160" s="10"/>
    </row>
    <row r="161" spans="2:3" x14ac:dyDescent="0.25">
      <c r="B161" s="39" t="s">
        <v>1185</v>
      </c>
      <c r="C161" s="10"/>
    </row>
    <row r="162" spans="2:3" x14ac:dyDescent="0.25">
      <c r="B162" s="39" t="s">
        <v>1186</v>
      </c>
      <c r="C162" s="10"/>
    </row>
    <row r="163" spans="2:3" x14ac:dyDescent="0.25">
      <c r="B163" s="39" t="s">
        <v>1187</v>
      </c>
      <c r="C163" s="10"/>
    </row>
    <row r="164" spans="2:3" x14ac:dyDescent="0.25">
      <c r="B164" s="39" t="s">
        <v>1188</v>
      </c>
      <c r="C164" s="10"/>
    </row>
    <row r="165" spans="2:3" x14ac:dyDescent="0.25">
      <c r="B165" s="39" t="s">
        <v>80</v>
      </c>
      <c r="C165" s="10"/>
    </row>
    <row r="166" spans="2:3" x14ac:dyDescent="0.25">
      <c r="B166" s="39" t="s">
        <v>1189</v>
      </c>
      <c r="C166" s="10"/>
    </row>
    <row r="167" spans="2:3" x14ac:dyDescent="0.25">
      <c r="B167" s="39" t="s">
        <v>1190</v>
      </c>
      <c r="C167" s="10"/>
    </row>
    <row r="168" spans="2:3" x14ac:dyDescent="0.25">
      <c r="B168" s="39" t="s">
        <v>1191</v>
      </c>
      <c r="C168" s="10"/>
    </row>
    <row r="169" spans="2:3" x14ac:dyDescent="0.25">
      <c r="B169" s="39" t="s">
        <v>191</v>
      </c>
      <c r="C169" s="10"/>
    </row>
    <row r="170" spans="2:3" x14ac:dyDescent="0.25">
      <c r="B170" s="39" t="s">
        <v>1192</v>
      </c>
      <c r="C170" s="10"/>
    </row>
    <row r="171" spans="2:3" x14ac:dyDescent="0.25">
      <c r="B171" s="39" t="s">
        <v>1193</v>
      </c>
      <c r="C171" s="10"/>
    </row>
    <row r="172" spans="2:3" x14ac:dyDescent="0.25">
      <c r="B172" s="39" t="s">
        <v>1194</v>
      </c>
      <c r="C172" s="10"/>
    </row>
    <row r="173" spans="2:3" ht="15.75" x14ac:dyDescent="0.25">
      <c r="B173" s="39" t="s">
        <v>1195</v>
      </c>
      <c r="C173" s="11"/>
    </row>
    <row r="174" spans="2:3" x14ac:dyDescent="0.25">
      <c r="B174" s="39" t="s">
        <v>86</v>
      </c>
      <c r="C174" s="10"/>
    </row>
    <row r="175" spans="2:3" x14ac:dyDescent="0.25">
      <c r="B175" s="39" t="s">
        <v>134</v>
      </c>
      <c r="C175" s="10"/>
    </row>
    <row r="176" spans="2:3" x14ac:dyDescent="0.25">
      <c r="B176" s="39" t="s">
        <v>1196</v>
      </c>
      <c r="C176" s="10"/>
    </row>
    <row r="177" spans="2:3" x14ac:dyDescent="0.25">
      <c r="B177" s="39" t="s">
        <v>1197</v>
      </c>
      <c r="C177" s="10"/>
    </row>
    <row r="178" spans="2:3" x14ac:dyDescent="0.25">
      <c r="B178" s="39" t="s">
        <v>1198</v>
      </c>
      <c r="C178" s="10"/>
    </row>
    <row r="179" spans="2:3" x14ac:dyDescent="0.25">
      <c r="B179" s="39" t="s">
        <v>1199</v>
      </c>
      <c r="C179" s="10"/>
    </row>
    <row r="180" spans="2:3" x14ac:dyDescent="0.25">
      <c r="B180" s="39" t="s">
        <v>1200</v>
      </c>
      <c r="C180" s="10"/>
    </row>
    <row r="181" spans="2:3" x14ac:dyDescent="0.25">
      <c r="B181" s="39" t="s">
        <v>1201</v>
      </c>
      <c r="C181" s="10"/>
    </row>
    <row r="182" spans="2:3" x14ac:dyDescent="0.25">
      <c r="B182" s="39" t="s">
        <v>1202</v>
      </c>
      <c r="C182" s="10"/>
    </row>
    <row r="183" spans="2:3" x14ac:dyDescent="0.25">
      <c r="B183" s="39" t="s">
        <v>1203</v>
      </c>
      <c r="C183" s="10"/>
    </row>
    <row r="184" spans="2:3" x14ac:dyDescent="0.25">
      <c r="B184" s="39" t="s">
        <v>1204</v>
      </c>
      <c r="C184" s="10"/>
    </row>
    <row r="185" spans="2:3" x14ac:dyDescent="0.25">
      <c r="B185" s="39" t="s">
        <v>1205</v>
      </c>
      <c r="C185" s="10"/>
    </row>
    <row r="186" spans="2:3" x14ac:dyDescent="0.25">
      <c r="B186" s="39" t="s">
        <v>74</v>
      </c>
      <c r="C186" s="10"/>
    </row>
    <row r="187" spans="2:3" x14ac:dyDescent="0.25">
      <c r="B187" s="39" t="s">
        <v>1206</v>
      </c>
      <c r="C187" s="10"/>
    </row>
    <row r="188" spans="2:3" x14ac:dyDescent="0.25">
      <c r="B188" s="39" t="s">
        <v>1207</v>
      </c>
      <c r="C188" s="10"/>
    </row>
    <row r="189" spans="2:3" x14ac:dyDescent="0.25">
      <c r="B189" s="39" t="s">
        <v>117</v>
      </c>
      <c r="C189" s="10"/>
    </row>
    <row r="190" spans="2:3" x14ac:dyDescent="0.25">
      <c r="B190" s="39" t="s">
        <v>87</v>
      </c>
      <c r="C190" s="10"/>
    </row>
    <row r="191" spans="2:3" x14ac:dyDescent="0.25">
      <c r="B191" s="39" t="s">
        <v>75</v>
      </c>
      <c r="C191" s="10"/>
    </row>
    <row r="192" spans="2:3" x14ac:dyDescent="0.25">
      <c r="B192" s="39" t="s">
        <v>1208</v>
      </c>
      <c r="C192" s="10"/>
    </row>
    <row r="193" spans="2:3" x14ac:dyDescent="0.25">
      <c r="B193" s="39" t="s">
        <v>1209</v>
      </c>
      <c r="C193" s="10"/>
    </row>
    <row r="194" spans="2:3" x14ac:dyDescent="0.25">
      <c r="B194" s="39" t="s">
        <v>1210</v>
      </c>
      <c r="C194" s="10"/>
    </row>
    <row r="195" spans="2:3" x14ac:dyDescent="0.25">
      <c r="B195" s="39" t="s">
        <v>103</v>
      </c>
      <c r="C195" s="10"/>
    </row>
    <row r="196" spans="2:3" x14ac:dyDescent="0.25">
      <c r="B196" s="39" t="s">
        <v>1057</v>
      </c>
      <c r="C196" s="10"/>
    </row>
    <row r="197" spans="2:3" x14ac:dyDescent="0.25">
      <c r="B197" s="39" t="s">
        <v>1211</v>
      </c>
      <c r="C197" s="10"/>
    </row>
    <row r="198" spans="2:3" x14ac:dyDescent="0.25">
      <c r="B198" s="39" t="s">
        <v>1212</v>
      </c>
      <c r="C198" s="10"/>
    </row>
    <row r="199" spans="2:3" x14ac:dyDescent="0.25">
      <c r="B199" s="39" t="s">
        <v>1213</v>
      </c>
      <c r="C199" s="10"/>
    </row>
    <row r="200" spans="2:3" x14ac:dyDescent="0.25">
      <c r="B200" s="39" t="s">
        <v>1214</v>
      </c>
      <c r="C200" s="10"/>
    </row>
    <row r="201" spans="2:3" x14ac:dyDescent="0.25">
      <c r="B201" s="39" t="s">
        <v>1215</v>
      </c>
      <c r="C201" s="10"/>
    </row>
    <row r="202" spans="2:3" x14ac:dyDescent="0.25">
      <c r="B202" s="39" t="s">
        <v>115</v>
      </c>
      <c r="C202" s="10"/>
    </row>
    <row r="203" spans="2:3" x14ac:dyDescent="0.25">
      <c r="B203" s="39" t="s">
        <v>1216</v>
      </c>
      <c r="C203" s="10"/>
    </row>
    <row r="204" spans="2:3" x14ac:dyDescent="0.25">
      <c r="B204" s="39" t="s">
        <v>1217</v>
      </c>
      <c r="C204" s="10"/>
    </row>
    <row r="205" spans="2:3" x14ac:dyDescent="0.25">
      <c r="B205" s="39" t="s">
        <v>1218</v>
      </c>
      <c r="C205" s="10"/>
    </row>
    <row r="206" spans="2:3" x14ac:dyDescent="0.25">
      <c r="B206" s="39" t="s">
        <v>1219</v>
      </c>
      <c r="C206" s="10"/>
    </row>
    <row r="207" spans="2:3" x14ac:dyDescent="0.25">
      <c r="B207" s="39" t="s">
        <v>76</v>
      </c>
      <c r="C207" s="10"/>
    </row>
    <row r="208" spans="2:3" x14ac:dyDescent="0.25">
      <c r="B208" s="39" t="s">
        <v>1058</v>
      </c>
      <c r="C208" s="10"/>
    </row>
    <row r="209" spans="2:3" x14ac:dyDescent="0.25">
      <c r="B209" s="39" t="s">
        <v>77</v>
      </c>
      <c r="C209" s="10"/>
    </row>
    <row r="210" spans="2:3" x14ac:dyDescent="0.25">
      <c r="B210" s="39" t="s">
        <v>1220</v>
      </c>
      <c r="C210" s="10"/>
    </row>
    <row r="211" spans="2:3" x14ac:dyDescent="0.25">
      <c r="B211" s="39" t="s">
        <v>1221</v>
      </c>
      <c r="C211" s="10"/>
    </row>
    <row r="212" spans="2:3" x14ac:dyDescent="0.25">
      <c r="B212" s="39" t="s">
        <v>1222</v>
      </c>
      <c r="C212" s="10"/>
    </row>
    <row r="213" spans="2:3" x14ac:dyDescent="0.25">
      <c r="B213" s="39" t="s">
        <v>1223</v>
      </c>
      <c r="C213" s="10"/>
    </row>
    <row r="214" spans="2:3" ht="15.75" x14ac:dyDescent="0.25">
      <c r="B214" s="41" t="s">
        <v>1224</v>
      </c>
      <c r="C214" s="11"/>
    </row>
    <row r="215" spans="2:3" x14ac:dyDescent="0.25">
      <c r="B215" s="39" t="s">
        <v>1225</v>
      </c>
      <c r="C215" s="10"/>
    </row>
    <row r="216" spans="2:3" x14ac:dyDescent="0.25">
      <c r="B216" s="39" t="s">
        <v>1226</v>
      </c>
      <c r="C216" s="10"/>
    </row>
    <row r="217" spans="2:3" x14ac:dyDescent="0.25">
      <c r="B217" s="39" t="s">
        <v>106</v>
      </c>
      <c r="C217" s="10"/>
    </row>
    <row r="218" spans="2:3" x14ac:dyDescent="0.25">
      <c r="B218" s="39" t="s">
        <v>78</v>
      </c>
      <c r="C218" s="10"/>
    </row>
    <row r="219" spans="2:3" x14ac:dyDescent="0.25">
      <c r="B219" s="39" t="s">
        <v>1227</v>
      </c>
      <c r="C219" s="10"/>
    </row>
    <row r="220" spans="2:3" x14ac:dyDescent="0.25">
      <c r="B220" s="39" t="s">
        <v>1228</v>
      </c>
      <c r="C220" s="10"/>
    </row>
    <row r="221" spans="2:3" x14ac:dyDescent="0.25">
      <c r="B221" s="39" t="s">
        <v>111</v>
      </c>
      <c r="C221" s="10"/>
    </row>
    <row r="222" spans="2:3" x14ac:dyDescent="0.25">
      <c r="B222" s="39" t="s">
        <v>193</v>
      </c>
      <c r="C222" s="10"/>
    </row>
    <row r="223" spans="2:3" x14ac:dyDescent="0.25">
      <c r="B223" s="39" t="s">
        <v>1229</v>
      </c>
      <c r="C223" s="10"/>
    </row>
    <row r="224" spans="2:3" x14ac:dyDescent="0.25">
      <c r="B224" s="39" t="s">
        <v>1230</v>
      </c>
    </row>
    <row r="225" spans="2:2" x14ac:dyDescent="0.25">
      <c r="B225" s="39" t="s">
        <v>1231</v>
      </c>
    </row>
    <row r="226" spans="2:2" x14ac:dyDescent="0.25">
      <c r="B226" s="39" t="s">
        <v>1232</v>
      </c>
    </row>
    <row r="227" spans="2:2" x14ac:dyDescent="0.25">
      <c r="B227" s="39" t="s">
        <v>1233</v>
      </c>
    </row>
    <row r="228" spans="2:2" x14ac:dyDescent="0.25">
      <c r="B228" s="39" t="s">
        <v>1234</v>
      </c>
    </row>
    <row r="229" spans="2:2" x14ac:dyDescent="0.25">
      <c r="B229" s="39" t="s">
        <v>92</v>
      </c>
    </row>
    <row r="230" spans="2:2" x14ac:dyDescent="0.25">
      <c r="B230" s="39" t="s">
        <v>1235</v>
      </c>
    </row>
    <row r="231" spans="2:2" x14ac:dyDescent="0.25">
      <c r="B231" s="39" t="s">
        <v>1236</v>
      </c>
    </row>
    <row r="232" spans="2:2" x14ac:dyDescent="0.25">
      <c r="B232" s="39" t="s">
        <v>98</v>
      </c>
    </row>
    <row r="233" spans="2:2" x14ac:dyDescent="0.25">
      <c r="B233" s="39" t="s">
        <v>1237</v>
      </c>
    </row>
    <row r="234" spans="2:2" x14ac:dyDescent="0.25">
      <c r="B234" s="39" t="s">
        <v>181</v>
      </c>
    </row>
    <row r="235" spans="2:2" x14ac:dyDescent="0.25">
      <c r="B235" s="39" t="s">
        <v>1238</v>
      </c>
    </row>
    <row r="236" spans="2:2" x14ac:dyDescent="0.25">
      <c r="B236" s="39" t="s">
        <v>1239</v>
      </c>
    </row>
    <row r="237" spans="2:2" x14ac:dyDescent="0.25">
      <c r="B237" s="39" t="s">
        <v>1240</v>
      </c>
    </row>
    <row r="238" spans="2:2" x14ac:dyDescent="0.25">
      <c r="B238" s="39" t="s">
        <v>1241</v>
      </c>
    </row>
    <row r="239" spans="2:2" x14ac:dyDescent="0.25">
      <c r="B239" s="39" t="s">
        <v>1242</v>
      </c>
    </row>
    <row r="240" spans="2:2" x14ac:dyDescent="0.25">
      <c r="B240" s="39" t="s">
        <v>91</v>
      </c>
    </row>
    <row r="241" spans="2:2" x14ac:dyDescent="0.25">
      <c r="B241" s="39" t="s">
        <v>1243</v>
      </c>
    </row>
    <row r="242" spans="2:2" x14ac:dyDescent="0.25">
      <c r="B242" s="39" t="s">
        <v>1244</v>
      </c>
    </row>
    <row r="243" spans="2:2" x14ac:dyDescent="0.25">
      <c r="B243" s="39" t="s">
        <v>112</v>
      </c>
    </row>
    <row r="244" spans="2:2" x14ac:dyDescent="0.25">
      <c r="B244" s="39" t="s">
        <v>1245</v>
      </c>
    </row>
    <row r="245" spans="2:2" x14ac:dyDescent="0.25">
      <c r="B245" s="37"/>
    </row>
    <row r="246" spans="2:2" x14ac:dyDescent="0.25">
      <c r="B246" s="37"/>
    </row>
  </sheetData>
  <autoFilter ref="B5:C223" xr:uid="{00000000-0009-0000-0000-000004000000}">
    <sortState xmlns:xlrd2="http://schemas.microsoft.com/office/spreadsheetml/2017/richdata2" ref="B6:C223">
      <sortCondition ref="B5:B223"/>
    </sortState>
  </autoFilter>
  <pageMargins left="1.1811023622047245" right="0.98425196850393704" top="0.59055118110236227" bottom="0.59055118110236227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E21"/>
  <sheetViews>
    <sheetView topLeftCell="AP1" zoomScale="75" zoomScaleNormal="75" workbookViewId="0">
      <pane ySplit="1" topLeftCell="A2" activePane="bottomLeft" state="frozen"/>
      <selection pane="bottomLeft" activeCell="AU26" sqref="AU26"/>
    </sheetView>
  </sheetViews>
  <sheetFormatPr baseColWidth="10" defaultRowHeight="15" x14ac:dyDescent="0.25"/>
  <cols>
    <col min="1" max="57" width="32.85546875" customWidth="1"/>
  </cols>
  <sheetData>
    <row r="1" spans="1:57" ht="25.5" x14ac:dyDescent="0.25">
      <c r="A1" s="28" t="s">
        <v>7</v>
      </c>
      <c r="B1" s="28" t="s">
        <v>12</v>
      </c>
      <c r="C1" s="28" t="s">
        <v>265</v>
      </c>
      <c r="D1" s="28" t="s">
        <v>15</v>
      </c>
      <c r="E1" s="28" t="s">
        <v>18</v>
      </c>
      <c r="F1" s="28" t="s">
        <v>21</v>
      </c>
      <c r="G1" s="28" t="s">
        <v>24</v>
      </c>
      <c r="H1" s="28" t="s">
        <v>5</v>
      </c>
      <c r="I1" s="28" t="s">
        <v>8</v>
      </c>
      <c r="J1" s="28" t="s">
        <v>10</v>
      </c>
      <c r="K1" s="28" t="s">
        <v>13</v>
      </c>
      <c r="L1" s="28" t="s">
        <v>16</v>
      </c>
      <c r="M1" s="28" t="s">
        <v>19</v>
      </c>
      <c r="N1" s="28" t="s">
        <v>22</v>
      </c>
      <c r="O1" s="28" t="s">
        <v>25</v>
      </c>
      <c r="P1" s="28" t="s">
        <v>27</v>
      </c>
      <c r="Q1" s="28" t="s">
        <v>29</v>
      </c>
      <c r="R1" s="28" t="s">
        <v>31</v>
      </c>
      <c r="S1" s="28" t="s">
        <v>35</v>
      </c>
      <c r="T1" s="28" t="s">
        <v>33</v>
      </c>
      <c r="U1" s="28" t="s">
        <v>37</v>
      </c>
      <c r="V1" s="28" t="s">
        <v>39</v>
      </c>
      <c r="W1" s="28" t="s">
        <v>41</v>
      </c>
      <c r="X1" s="28" t="s">
        <v>43</v>
      </c>
      <c r="Y1" s="28" t="s">
        <v>44</v>
      </c>
      <c r="Z1" s="28" t="s">
        <v>46</v>
      </c>
      <c r="AA1" s="28" t="s">
        <v>48</v>
      </c>
      <c r="AB1" s="28" t="s">
        <v>50</v>
      </c>
      <c r="AC1" s="28" t="s">
        <v>52</v>
      </c>
      <c r="AD1" s="28" t="s">
        <v>54</v>
      </c>
      <c r="AE1" s="28" t="s">
        <v>56</v>
      </c>
      <c r="AF1" s="28" t="s">
        <v>58</v>
      </c>
      <c r="AG1" s="28" t="s">
        <v>6</v>
      </c>
      <c r="AH1" s="28" t="s">
        <v>934</v>
      </c>
      <c r="AI1" s="28" t="s">
        <v>9</v>
      </c>
      <c r="AJ1" s="28" t="s">
        <v>11</v>
      </c>
      <c r="AK1" s="28" t="s">
        <v>14</v>
      </c>
      <c r="AL1" s="28" t="s">
        <v>17</v>
      </c>
      <c r="AM1" s="28" t="s">
        <v>20</v>
      </c>
      <c r="AN1" s="28" t="s">
        <v>26</v>
      </c>
      <c r="AO1" s="28" t="s">
        <v>28</v>
      </c>
      <c r="AP1" s="28" t="s">
        <v>23</v>
      </c>
      <c r="AQ1" s="28" t="s">
        <v>30</v>
      </c>
      <c r="AR1" s="28" t="s">
        <v>1059</v>
      </c>
      <c r="AS1" s="28" t="s">
        <v>32</v>
      </c>
      <c r="AT1" s="28" t="s">
        <v>34</v>
      </c>
      <c r="AU1" s="28" t="s">
        <v>36</v>
      </c>
      <c r="AV1" s="28" t="s">
        <v>38</v>
      </c>
      <c r="AW1" s="28" t="s">
        <v>40</v>
      </c>
      <c r="AX1" s="28" t="s">
        <v>42</v>
      </c>
      <c r="AY1" s="28" t="s">
        <v>45</v>
      </c>
      <c r="AZ1" s="28" t="s">
        <v>47</v>
      </c>
      <c r="BA1" s="28" t="s">
        <v>49</v>
      </c>
      <c r="BB1" s="28" t="s">
        <v>51</v>
      </c>
      <c r="BC1" s="28" t="s">
        <v>53</v>
      </c>
      <c r="BD1" s="28" t="s">
        <v>55</v>
      </c>
      <c r="BE1" s="28" t="s">
        <v>57</v>
      </c>
    </row>
    <row r="2" spans="1:57" ht="120" x14ac:dyDescent="0.25">
      <c r="A2" s="27" t="s">
        <v>205</v>
      </c>
      <c r="B2" s="27" t="s">
        <v>237</v>
      </c>
      <c r="C2" s="27" t="s">
        <v>256</v>
      </c>
      <c r="D2" s="27" t="s">
        <v>266</v>
      </c>
      <c r="E2" s="27" t="s">
        <v>280</v>
      </c>
      <c r="F2" s="27" t="s">
        <v>297</v>
      </c>
      <c r="G2" s="27" t="s">
        <v>312</v>
      </c>
      <c r="H2" s="27" t="s">
        <v>820</v>
      </c>
      <c r="I2" s="27" t="s">
        <v>835</v>
      </c>
      <c r="J2" s="27" t="s">
        <v>336</v>
      </c>
      <c r="K2" s="27" t="s">
        <v>346</v>
      </c>
      <c r="L2" s="27" t="s">
        <v>362</v>
      </c>
      <c r="M2" s="27" t="s">
        <v>384</v>
      </c>
      <c r="N2" s="27" t="s">
        <v>820</v>
      </c>
      <c r="O2" s="27" t="s">
        <v>820</v>
      </c>
      <c r="P2" s="27" t="s">
        <v>393</v>
      </c>
      <c r="Q2" s="27" t="s">
        <v>393</v>
      </c>
      <c r="R2" s="27" t="s">
        <v>328</v>
      </c>
      <c r="S2" s="27" t="s">
        <v>328</v>
      </c>
      <c r="T2" s="27" t="s">
        <v>362</v>
      </c>
      <c r="U2" s="27" t="s">
        <v>462</v>
      </c>
      <c r="V2" s="27" t="s">
        <v>362</v>
      </c>
      <c r="W2" s="27" t="s">
        <v>362</v>
      </c>
      <c r="X2" s="27" t="s">
        <v>362</v>
      </c>
      <c r="Y2" s="27" t="s">
        <v>497</v>
      </c>
      <c r="Z2" s="27"/>
      <c r="AA2" s="27" t="s">
        <v>512</v>
      </c>
      <c r="AB2" s="27"/>
      <c r="AC2" s="27" t="s">
        <v>846</v>
      </c>
      <c r="AD2" s="27" t="s">
        <v>913</v>
      </c>
      <c r="AE2" s="27" t="s">
        <v>846</v>
      </c>
      <c r="AF2" s="27" t="s">
        <v>846</v>
      </c>
      <c r="AG2" s="27" t="s">
        <v>565</v>
      </c>
      <c r="AH2" s="27" t="s">
        <v>935</v>
      </c>
      <c r="AI2" s="27" t="s">
        <v>580</v>
      </c>
      <c r="AJ2" s="27" t="s">
        <v>597</v>
      </c>
      <c r="AK2" s="27" t="s">
        <v>607</v>
      </c>
      <c r="AL2" s="27" t="s">
        <v>964</v>
      </c>
      <c r="AM2" s="27" t="s">
        <v>651</v>
      </c>
      <c r="AN2" s="27" t="s">
        <v>641</v>
      </c>
      <c r="AO2" s="27" t="s">
        <v>644</v>
      </c>
      <c r="AP2" s="27" t="s">
        <v>679</v>
      </c>
      <c r="AQ2" s="27" t="s">
        <v>981</v>
      </c>
      <c r="AR2" s="27" t="s">
        <v>462</v>
      </c>
      <c r="AS2" s="27" t="s">
        <v>987</v>
      </c>
      <c r="AT2" s="27" t="s">
        <v>722</v>
      </c>
      <c r="AU2" s="27" t="s">
        <v>736</v>
      </c>
      <c r="AV2" s="27" t="s">
        <v>718</v>
      </c>
      <c r="AW2" s="30" t="s">
        <v>718</v>
      </c>
      <c r="AX2" s="27" t="s">
        <v>1008</v>
      </c>
      <c r="AY2" s="27"/>
      <c r="AZ2" s="30" t="s">
        <v>1014</v>
      </c>
      <c r="BA2" s="30" t="s">
        <v>762</v>
      </c>
      <c r="BB2" s="30" t="s">
        <v>762</v>
      </c>
      <c r="BC2" s="30"/>
      <c r="BD2" s="30" t="s">
        <v>846</v>
      </c>
      <c r="BE2" s="30" t="s">
        <v>797</v>
      </c>
    </row>
    <row r="3" spans="1:57" ht="105" x14ac:dyDescent="0.25">
      <c r="A3" s="27" t="s">
        <v>206</v>
      </c>
      <c r="B3" s="27" t="s">
        <v>238</v>
      </c>
      <c r="C3" s="27" t="s">
        <v>257</v>
      </c>
      <c r="D3" s="27" t="s">
        <v>267</v>
      </c>
      <c r="E3" s="27" t="s">
        <v>281</v>
      </c>
      <c r="F3" s="27" t="s">
        <v>298</v>
      </c>
      <c r="G3" s="27" t="s">
        <v>817</v>
      </c>
      <c r="H3" s="27" t="s">
        <v>821</v>
      </c>
      <c r="I3" s="27" t="s">
        <v>836</v>
      </c>
      <c r="J3" s="27" t="s">
        <v>337</v>
      </c>
      <c r="K3" s="27" t="s">
        <v>347</v>
      </c>
      <c r="L3" s="27" t="s">
        <v>363</v>
      </c>
      <c r="M3" s="27" t="s">
        <v>860</v>
      </c>
      <c r="N3" s="27" t="s">
        <v>323</v>
      </c>
      <c r="O3" s="27" t="s">
        <v>323</v>
      </c>
      <c r="P3" s="27" t="s">
        <v>323</v>
      </c>
      <c r="Q3" s="27" t="s">
        <v>323</v>
      </c>
      <c r="R3" s="27" t="s">
        <v>425</v>
      </c>
      <c r="S3" s="27" t="s">
        <v>352</v>
      </c>
      <c r="T3" s="27" t="s">
        <v>363</v>
      </c>
      <c r="U3" s="27" t="s">
        <v>894</v>
      </c>
      <c r="V3" s="27" t="s">
        <v>363</v>
      </c>
      <c r="W3" s="27" t="s">
        <v>363</v>
      </c>
      <c r="X3" s="27" t="s">
        <v>363</v>
      </c>
      <c r="Y3" s="27" t="s">
        <v>498</v>
      </c>
      <c r="Z3" s="27"/>
      <c r="AA3" s="27" t="s">
        <v>513</v>
      </c>
      <c r="AB3" s="27"/>
      <c r="AC3" s="27" t="s">
        <v>524</v>
      </c>
      <c r="AD3" s="27" t="s">
        <v>538</v>
      </c>
      <c r="AE3" s="27" t="s">
        <v>538</v>
      </c>
      <c r="AF3" s="27" t="s">
        <v>538</v>
      </c>
      <c r="AG3" s="27" t="s">
        <v>566</v>
      </c>
      <c r="AH3" s="27" t="s">
        <v>936</v>
      </c>
      <c r="AI3" s="27" t="s">
        <v>581</v>
      </c>
      <c r="AJ3" s="27" t="s">
        <v>954</v>
      </c>
      <c r="AK3" s="27" t="s">
        <v>608</v>
      </c>
      <c r="AL3" s="27" t="s">
        <v>625</v>
      </c>
      <c r="AM3" s="27" t="s">
        <v>652</v>
      </c>
      <c r="AN3" s="27" t="s">
        <v>642</v>
      </c>
      <c r="AO3" s="26" t="s">
        <v>667</v>
      </c>
      <c r="AP3" s="27" t="s">
        <v>680</v>
      </c>
      <c r="AQ3" s="27" t="s">
        <v>696</v>
      </c>
      <c r="AR3" s="27" t="s">
        <v>1060</v>
      </c>
      <c r="AS3" s="27" t="s">
        <v>708</v>
      </c>
      <c r="AT3" s="27" t="s">
        <v>993</v>
      </c>
      <c r="AU3" s="27" t="s">
        <v>737</v>
      </c>
      <c r="AV3" s="27" t="s">
        <v>742</v>
      </c>
      <c r="AW3" s="30" t="s">
        <v>745</v>
      </c>
      <c r="AX3" s="26" t="s">
        <v>1009</v>
      </c>
      <c r="AY3" s="26"/>
      <c r="AZ3" s="26" t="s">
        <v>709</v>
      </c>
      <c r="BA3" s="26" t="s">
        <v>581</v>
      </c>
      <c r="BB3" s="26" t="s">
        <v>774</v>
      </c>
      <c r="BC3" s="26"/>
      <c r="BD3" s="26" t="s">
        <v>780</v>
      </c>
      <c r="BE3" s="26" t="s">
        <v>1021</v>
      </c>
    </row>
    <row r="4" spans="1:57" ht="120" x14ac:dyDescent="0.25">
      <c r="A4" s="27" t="s">
        <v>207</v>
      </c>
      <c r="B4" s="27" t="s">
        <v>239</v>
      </c>
      <c r="C4" s="27" t="s">
        <v>258</v>
      </c>
      <c r="D4" s="27" t="s">
        <v>268</v>
      </c>
      <c r="E4" s="27" t="s">
        <v>207</v>
      </c>
      <c r="F4" s="27" t="s">
        <v>207</v>
      </c>
      <c r="G4" s="27" t="s">
        <v>207</v>
      </c>
      <c r="H4" s="27" t="s">
        <v>822</v>
      </c>
      <c r="I4" s="27" t="s">
        <v>837</v>
      </c>
      <c r="J4" s="27" t="s">
        <v>338</v>
      </c>
      <c r="K4" s="27" t="s">
        <v>348</v>
      </c>
      <c r="L4" s="27" t="s">
        <v>364</v>
      </c>
      <c r="M4" s="27" t="s">
        <v>861</v>
      </c>
      <c r="N4" s="27" t="s">
        <v>866</v>
      </c>
      <c r="O4" s="27" t="s">
        <v>866</v>
      </c>
      <c r="P4" s="27" t="s">
        <v>322</v>
      </c>
      <c r="Q4" s="27" t="s">
        <v>322</v>
      </c>
      <c r="R4" s="27" t="s">
        <v>426</v>
      </c>
      <c r="S4" s="27" t="s">
        <v>857</v>
      </c>
      <c r="T4" s="27" t="s">
        <v>446</v>
      </c>
      <c r="U4" s="27" t="s">
        <v>463</v>
      </c>
      <c r="V4" s="27" t="s">
        <v>364</v>
      </c>
      <c r="W4" s="27" t="s">
        <v>364</v>
      </c>
      <c r="X4" s="27" t="s">
        <v>364</v>
      </c>
      <c r="Y4" s="27" t="s">
        <v>901</v>
      </c>
      <c r="Z4" s="27"/>
      <c r="AA4" s="27" t="s">
        <v>514</v>
      </c>
      <c r="AB4" s="27"/>
      <c r="AC4" s="27" t="s">
        <v>525</v>
      </c>
      <c r="AD4" s="27" t="s">
        <v>539</v>
      </c>
      <c r="AE4" s="27" t="s">
        <v>540</v>
      </c>
      <c r="AF4" s="27" t="s">
        <v>539</v>
      </c>
      <c r="AG4" s="27" t="s">
        <v>567</v>
      </c>
      <c r="AH4" s="27" t="s">
        <v>937</v>
      </c>
      <c r="AI4" s="27" t="s">
        <v>582</v>
      </c>
      <c r="AJ4" s="27" t="s">
        <v>955</v>
      </c>
      <c r="AK4" s="27" t="s">
        <v>609</v>
      </c>
      <c r="AL4" s="27" t="s">
        <v>626</v>
      </c>
      <c r="AM4" s="27" t="s">
        <v>653</v>
      </c>
      <c r="AN4" s="27" t="s">
        <v>643</v>
      </c>
      <c r="AO4" s="26" t="s">
        <v>965</v>
      </c>
      <c r="AP4" s="27" t="s">
        <v>681</v>
      </c>
      <c r="AQ4" s="27" t="s">
        <v>697</v>
      </c>
      <c r="AR4" s="27" t="s">
        <v>862</v>
      </c>
      <c r="AS4" s="27" t="s">
        <v>709</v>
      </c>
      <c r="AT4" s="27" t="s">
        <v>712</v>
      </c>
      <c r="AU4" s="27" t="s">
        <v>726</v>
      </c>
      <c r="AV4" s="27" t="s">
        <v>726</v>
      </c>
      <c r="AW4" s="29" t="s">
        <v>726</v>
      </c>
      <c r="AX4" s="26" t="s">
        <v>746</v>
      </c>
      <c r="AY4" s="26"/>
      <c r="AZ4" s="26" t="s">
        <v>757</v>
      </c>
      <c r="BA4" s="26" t="s">
        <v>763</v>
      </c>
      <c r="BB4" s="26" t="s">
        <v>951</v>
      </c>
      <c r="BC4" s="26"/>
      <c r="BD4" s="26" t="s">
        <v>781</v>
      </c>
      <c r="BE4" s="26" t="s">
        <v>712</v>
      </c>
    </row>
    <row r="5" spans="1:57" ht="120" x14ac:dyDescent="0.25">
      <c r="A5" s="27" t="s">
        <v>208</v>
      </c>
      <c r="B5" s="27" t="s">
        <v>240</v>
      </c>
      <c r="C5" s="27" t="s">
        <v>259</v>
      </c>
      <c r="D5" s="27" t="s">
        <v>807</v>
      </c>
      <c r="E5" s="27" t="s">
        <v>282</v>
      </c>
      <c r="F5" s="27" t="s">
        <v>282</v>
      </c>
      <c r="G5" s="27" t="s">
        <v>282</v>
      </c>
      <c r="H5" s="27" t="s">
        <v>823</v>
      </c>
      <c r="I5" s="27" t="s">
        <v>838</v>
      </c>
      <c r="J5" s="27" t="s">
        <v>339</v>
      </c>
      <c r="K5" s="27" t="s">
        <v>349</v>
      </c>
      <c r="L5" s="27" t="s">
        <v>365</v>
      </c>
      <c r="M5" s="27" t="s">
        <v>862</v>
      </c>
      <c r="N5" s="27" t="s">
        <v>394</v>
      </c>
      <c r="O5" s="27" t="s">
        <v>394</v>
      </c>
      <c r="P5" s="27" t="s">
        <v>883</v>
      </c>
      <c r="Q5" s="27" t="s">
        <v>886</v>
      </c>
      <c r="R5" s="27" t="s">
        <v>427</v>
      </c>
      <c r="S5" s="27" t="s">
        <v>441</v>
      </c>
      <c r="T5" s="27" t="s">
        <v>447</v>
      </c>
      <c r="U5" s="27" t="s">
        <v>862</v>
      </c>
      <c r="V5" s="27" t="s">
        <v>365</v>
      </c>
      <c r="W5" s="27" t="s">
        <v>365</v>
      </c>
      <c r="X5" s="27" t="s">
        <v>365</v>
      </c>
      <c r="Y5" s="27" t="s">
        <v>499</v>
      </c>
      <c r="Z5" s="27"/>
      <c r="AA5" s="27" t="s">
        <v>438</v>
      </c>
      <c r="AB5" s="27"/>
      <c r="AC5" s="27" t="s">
        <v>526</v>
      </c>
      <c r="AD5" s="27" t="s">
        <v>540</v>
      </c>
      <c r="AE5" s="27" t="s">
        <v>551</v>
      </c>
      <c r="AF5" s="27" t="s">
        <v>540</v>
      </c>
      <c r="AG5" s="27" t="s">
        <v>926</v>
      </c>
      <c r="AH5" s="27" t="s">
        <v>938</v>
      </c>
      <c r="AI5" s="27" t="s">
        <v>583</v>
      </c>
      <c r="AJ5" s="27" t="s">
        <v>599</v>
      </c>
      <c r="AK5" s="27" t="s">
        <v>610</v>
      </c>
      <c r="AL5" s="27" t="s">
        <v>627</v>
      </c>
      <c r="AM5" s="27" t="s">
        <v>628</v>
      </c>
      <c r="AN5" s="27" t="s">
        <v>644</v>
      </c>
      <c r="AO5" s="27" t="s">
        <v>668</v>
      </c>
      <c r="AP5" s="27" t="s">
        <v>682</v>
      </c>
      <c r="AQ5" s="27" t="s">
        <v>982</v>
      </c>
      <c r="AR5" s="27" t="s">
        <v>1061</v>
      </c>
      <c r="AS5" s="27" t="s">
        <v>710</v>
      </c>
      <c r="AT5" s="27" t="s">
        <v>723</v>
      </c>
      <c r="AU5" s="27" t="s">
        <v>712</v>
      </c>
      <c r="AV5" s="27" t="s">
        <v>712</v>
      </c>
      <c r="AW5" s="30" t="s">
        <v>712</v>
      </c>
      <c r="AX5" s="27" t="s">
        <v>747</v>
      </c>
      <c r="AY5" s="27"/>
      <c r="AZ5" s="26" t="s">
        <v>723</v>
      </c>
      <c r="BA5" s="26" t="s">
        <v>764</v>
      </c>
      <c r="BB5" s="26" t="s">
        <v>763</v>
      </c>
      <c r="BC5" s="26"/>
      <c r="BD5" s="26" t="s">
        <v>782</v>
      </c>
      <c r="BE5" s="26" t="s">
        <v>720</v>
      </c>
    </row>
    <row r="6" spans="1:57" ht="120" x14ac:dyDescent="0.25">
      <c r="A6" s="27" t="s">
        <v>209</v>
      </c>
      <c r="B6" s="27" t="s">
        <v>241</v>
      </c>
      <c r="C6" s="27" t="s">
        <v>260</v>
      </c>
      <c r="D6" s="27" t="s">
        <v>269</v>
      </c>
      <c r="E6" s="27" t="s">
        <v>812</v>
      </c>
      <c r="F6" s="27" t="s">
        <v>812</v>
      </c>
      <c r="G6" s="27" t="s">
        <v>283</v>
      </c>
      <c r="H6" s="27" t="s">
        <v>824</v>
      </c>
      <c r="I6" s="27" t="s">
        <v>329</v>
      </c>
      <c r="J6" s="27" t="s">
        <v>847</v>
      </c>
      <c r="K6" s="27" t="s">
        <v>856</v>
      </c>
      <c r="L6" s="27" t="s">
        <v>366</v>
      </c>
      <c r="M6" s="27" t="s">
        <v>381</v>
      </c>
      <c r="N6" s="27" t="s">
        <v>395</v>
      </c>
      <c r="O6" s="27" t="s">
        <v>395</v>
      </c>
      <c r="P6" s="27" t="s">
        <v>884</v>
      </c>
      <c r="Q6" s="27" t="s">
        <v>878</v>
      </c>
      <c r="R6" s="27" t="s">
        <v>428</v>
      </c>
      <c r="S6" s="27" t="s">
        <v>349</v>
      </c>
      <c r="T6" s="27" t="s">
        <v>448</v>
      </c>
      <c r="U6" s="27" t="s">
        <v>381</v>
      </c>
      <c r="V6" s="27" t="s">
        <v>366</v>
      </c>
      <c r="W6" s="27" t="s">
        <v>366</v>
      </c>
      <c r="X6" s="27" t="s">
        <v>366</v>
      </c>
      <c r="Y6" s="27" t="s">
        <v>500</v>
      </c>
      <c r="Z6" s="27"/>
      <c r="AA6" s="27" t="s">
        <v>437</v>
      </c>
      <c r="AB6" s="27"/>
      <c r="AC6" s="27" t="s">
        <v>527</v>
      </c>
      <c r="AD6" s="27" t="s">
        <v>914</v>
      </c>
      <c r="AE6" s="27" t="s">
        <v>914</v>
      </c>
      <c r="AF6" s="27" t="s">
        <v>914</v>
      </c>
      <c r="AG6" s="27" t="s">
        <v>568</v>
      </c>
      <c r="AH6" s="27" t="s">
        <v>939</v>
      </c>
      <c r="AI6" s="27" t="s">
        <v>584</v>
      </c>
      <c r="AJ6" s="27" t="s">
        <v>956</v>
      </c>
      <c r="AK6" s="27" t="s">
        <v>611</v>
      </c>
      <c r="AL6" s="27" t="s">
        <v>628</v>
      </c>
      <c r="AM6" s="27" t="s">
        <v>654</v>
      </c>
      <c r="AN6" s="27" t="s">
        <v>967</v>
      </c>
      <c r="AO6" s="27" t="s">
        <v>648</v>
      </c>
      <c r="AP6" s="27" t="s">
        <v>683</v>
      </c>
      <c r="AQ6" s="27" t="s">
        <v>698</v>
      </c>
      <c r="AR6" s="27" t="s">
        <v>1062</v>
      </c>
      <c r="AS6" s="27" t="s">
        <v>711</v>
      </c>
      <c r="AT6" s="27" t="s">
        <v>724</v>
      </c>
      <c r="AU6" s="27" t="s">
        <v>726</v>
      </c>
      <c r="AV6" s="27" t="s">
        <v>723</v>
      </c>
      <c r="AW6" s="30" t="s">
        <v>723</v>
      </c>
      <c r="AX6" s="27" t="s">
        <v>748</v>
      </c>
      <c r="AY6" s="27"/>
      <c r="AZ6" s="26" t="s">
        <v>996</v>
      </c>
      <c r="BA6" s="26" t="s">
        <v>765</v>
      </c>
      <c r="BB6" s="26" t="s">
        <v>764</v>
      </c>
      <c r="BC6" s="26"/>
      <c r="BD6" s="26" t="s">
        <v>932</v>
      </c>
      <c r="BE6" s="26" t="s">
        <v>1022</v>
      </c>
    </row>
    <row r="7" spans="1:57" ht="135" x14ac:dyDescent="0.25">
      <c r="A7" s="27" t="s">
        <v>210</v>
      </c>
      <c r="B7" s="27" t="s">
        <v>242</v>
      </c>
      <c r="C7" s="27" t="s">
        <v>261</v>
      </c>
      <c r="D7" s="27" t="s">
        <v>251</v>
      </c>
      <c r="E7" s="27" t="s">
        <v>284</v>
      </c>
      <c r="F7" s="27" t="s">
        <v>299</v>
      </c>
      <c r="G7" s="27" t="s">
        <v>284</v>
      </c>
      <c r="H7" s="27" t="s">
        <v>324</v>
      </c>
      <c r="I7" s="27" t="s">
        <v>323</v>
      </c>
      <c r="J7" s="27" t="s">
        <v>340</v>
      </c>
      <c r="K7" s="27" t="s">
        <v>350</v>
      </c>
      <c r="L7" s="27" t="s">
        <v>367</v>
      </c>
      <c r="M7" s="27" t="s">
        <v>382</v>
      </c>
      <c r="N7" s="27" t="s">
        <v>867</v>
      </c>
      <c r="O7" s="27" t="s">
        <v>878</v>
      </c>
      <c r="P7" s="27" t="s">
        <v>404</v>
      </c>
      <c r="Q7" s="27" t="s">
        <v>396</v>
      </c>
      <c r="R7" s="27" t="s">
        <v>429</v>
      </c>
      <c r="S7" s="27" t="s">
        <v>889</v>
      </c>
      <c r="T7" s="27" t="s">
        <v>449</v>
      </c>
      <c r="U7" s="27" t="s">
        <v>382</v>
      </c>
      <c r="V7" s="27" t="s">
        <v>897</v>
      </c>
      <c r="W7" s="27" t="s">
        <v>481</v>
      </c>
      <c r="X7" s="27" t="s">
        <v>484</v>
      </c>
      <c r="Y7" s="27" t="s">
        <v>501</v>
      </c>
      <c r="Z7" s="27"/>
      <c r="AA7" s="27" t="s">
        <v>515</v>
      </c>
      <c r="AB7" s="27"/>
      <c r="AC7" s="27" t="s">
        <v>528</v>
      </c>
      <c r="AD7" s="27" t="s">
        <v>541</v>
      </c>
      <c r="AE7" s="27" t="s">
        <v>552</v>
      </c>
      <c r="AF7" s="27" t="s">
        <v>552</v>
      </c>
      <c r="AG7" s="27" t="s">
        <v>569</v>
      </c>
      <c r="AH7" s="27" t="s">
        <v>940</v>
      </c>
      <c r="AI7" s="27" t="s">
        <v>585</v>
      </c>
      <c r="AJ7" s="27" t="s">
        <v>601</v>
      </c>
      <c r="AK7" s="27" t="s">
        <v>612</v>
      </c>
      <c r="AL7" s="27" t="s">
        <v>629</v>
      </c>
      <c r="AM7" s="27" t="s">
        <v>631</v>
      </c>
      <c r="AN7" s="27" t="s">
        <v>645</v>
      </c>
      <c r="AO7" s="27" t="s">
        <v>647</v>
      </c>
      <c r="AP7" s="27" t="s">
        <v>684</v>
      </c>
      <c r="AQ7" s="27" t="s">
        <v>983</v>
      </c>
      <c r="AR7" s="27" t="s">
        <v>1063</v>
      </c>
      <c r="AS7" s="27" t="s">
        <v>988</v>
      </c>
      <c r="AT7" s="27" t="s">
        <v>725</v>
      </c>
      <c r="AU7" s="27" t="s">
        <v>723</v>
      </c>
      <c r="AV7" s="27" t="s">
        <v>724</v>
      </c>
      <c r="AW7" s="30" t="s">
        <v>724</v>
      </c>
      <c r="AX7" s="27" t="s">
        <v>749</v>
      </c>
      <c r="AY7" s="27"/>
      <c r="AZ7" s="26" t="s">
        <v>758</v>
      </c>
      <c r="BA7" s="26" t="s">
        <v>956</v>
      </c>
      <c r="BB7" s="26" t="s">
        <v>1020</v>
      </c>
      <c r="BC7" s="26"/>
      <c r="BD7" s="26" t="s">
        <v>783</v>
      </c>
      <c r="BE7" s="26" t="s">
        <v>798</v>
      </c>
    </row>
    <row r="8" spans="1:57" ht="150" x14ac:dyDescent="0.25">
      <c r="A8" s="27" t="s">
        <v>211</v>
      </c>
      <c r="B8" s="27" t="s">
        <v>243</v>
      </c>
      <c r="C8" s="27" t="s">
        <v>262</v>
      </c>
      <c r="D8" s="27" t="s">
        <v>270</v>
      </c>
      <c r="E8" s="27" t="s">
        <v>285</v>
      </c>
      <c r="F8" s="27" t="s">
        <v>300</v>
      </c>
      <c r="G8" s="27" t="s">
        <v>285</v>
      </c>
      <c r="H8" s="27" t="s">
        <v>325</v>
      </c>
      <c r="I8" s="27" t="s">
        <v>839</v>
      </c>
      <c r="J8" s="27" t="s">
        <v>341</v>
      </c>
      <c r="K8" s="27" t="s">
        <v>351</v>
      </c>
      <c r="L8" s="27" t="s">
        <v>368</v>
      </c>
      <c r="M8" s="27" t="s">
        <v>464</v>
      </c>
      <c r="N8" s="27" t="s">
        <v>868</v>
      </c>
      <c r="O8" s="27" t="s">
        <v>879</v>
      </c>
      <c r="P8" s="27" t="s">
        <v>396</v>
      </c>
      <c r="Q8" s="27" t="s">
        <v>397</v>
      </c>
      <c r="R8" s="27" t="s">
        <v>358</v>
      </c>
      <c r="S8" s="27" t="s">
        <v>856</v>
      </c>
      <c r="T8" s="27" t="s">
        <v>450</v>
      </c>
      <c r="U8" s="27" t="s">
        <v>464</v>
      </c>
      <c r="V8" s="27" t="s">
        <v>455</v>
      </c>
      <c r="W8" s="27" t="s">
        <v>482</v>
      </c>
      <c r="X8" s="27" t="s">
        <v>485</v>
      </c>
      <c r="Y8" s="27" t="s">
        <v>902</v>
      </c>
      <c r="Z8" s="27"/>
      <c r="AA8" s="27" t="s">
        <v>436</v>
      </c>
      <c r="AB8" s="27"/>
      <c r="AC8" s="27" t="s">
        <v>529</v>
      </c>
      <c r="AD8" s="27" t="s">
        <v>542</v>
      </c>
      <c r="AE8" s="27" t="s">
        <v>542</v>
      </c>
      <c r="AF8" s="27" t="s">
        <v>559</v>
      </c>
      <c r="AG8" s="27" t="s">
        <v>927</v>
      </c>
      <c r="AH8" s="27" t="s">
        <v>570</v>
      </c>
      <c r="AI8" s="27" t="s">
        <v>586</v>
      </c>
      <c r="AJ8" s="27" t="s">
        <v>602</v>
      </c>
      <c r="AK8" s="27" t="s">
        <v>613</v>
      </c>
      <c r="AL8" s="27" t="s">
        <v>630</v>
      </c>
      <c r="AM8" s="27" t="s">
        <v>655</v>
      </c>
      <c r="AN8" s="27" t="s">
        <v>646</v>
      </c>
      <c r="AO8" s="27" t="s">
        <v>669</v>
      </c>
      <c r="AP8" s="27" t="s">
        <v>685</v>
      </c>
      <c r="AQ8" s="27" t="s">
        <v>699</v>
      </c>
      <c r="AR8" s="27" t="s">
        <v>1064</v>
      </c>
      <c r="AS8" s="27" t="s">
        <v>989</v>
      </c>
      <c r="AT8" s="27" t="s">
        <v>726</v>
      </c>
      <c r="AU8" s="27" t="s">
        <v>725</v>
      </c>
      <c r="AV8" s="27" t="s">
        <v>1002</v>
      </c>
      <c r="AW8" s="30" t="s">
        <v>1007</v>
      </c>
      <c r="AX8" s="27" t="s">
        <v>1010</v>
      </c>
      <c r="AY8" s="27"/>
      <c r="AZ8" s="26" t="s">
        <v>1015</v>
      </c>
      <c r="BA8" s="26" t="s">
        <v>766</v>
      </c>
      <c r="BB8" s="26" t="s">
        <v>956</v>
      </c>
      <c r="BC8" s="26"/>
      <c r="BD8" s="26" t="s">
        <v>784</v>
      </c>
      <c r="BE8" s="26" t="s">
        <v>799</v>
      </c>
    </row>
    <row r="9" spans="1:57" ht="225" x14ac:dyDescent="0.25">
      <c r="A9" s="27" t="s">
        <v>212</v>
      </c>
      <c r="B9" s="27" t="s">
        <v>244</v>
      </c>
      <c r="C9" s="27" t="s">
        <v>243</v>
      </c>
      <c r="D9" s="27" t="s">
        <v>808</v>
      </c>
      <c r="E9" s="27" t="s">
        <v>286</v>
      </c>
      <c r="F9" s="27" t="s">
        <v>301</v>
      </c>
      <c r="G9" s="27" t="s">
        <v>818</v>
      </c>
      <c r="H9" s="27" t="s">
        <v>825</v>
      </c>
      <c r="I9" s="27" t="s">
        <v>330</v>
      </c>
      <c r="J9" s="27" t="s">
        <v>342</v>
      </c>
      <c r="K9" s="27" t="s">
        <v>352</v>
      </c>
      <c r="L9" s="27" t="s">
        <v>369</v>
      </c>
      <c r="M9" s="27" t="s">
        <v>385</v>
      </c>
      <c r="N9" s="27" t="s">
        <v>869</v>
      </c>
      <c r="O9" s="27" t="s">
        <v>880</v>
      </c>
      <c r="P9" s="27" t="s">
        <v>397</v>
      </c>
      <c r="Q9" s="27" t="s">
        <v>417</v>
      </c>
      <c r="R9" s="27" t="s">
        <v>430</v>
      </c>
      <c r="S9" s="27" t="s">
        <v>350</v>
      </c>
      <c r="T9" s="27" t="s">
        <v>451</v>
      </c>
      <c r="U9" s="27" t="s">
        <v>465</v>
      </c>
      <c r="V9" s="27" t="s">
        <v>452</v>
      </c>
      <c r="W9" s="27" t="s">
        <v>483</v>
      </c>
      <c r="X9" s="27" t="s">
        <v>486</v>
      </c>
      <c r="Y9" s="27" t="s">
        <v>502</v>
      </c>
      <c r="Z9" s="27"/>
      <c r="AA9" s="27" t="s">
        <v>905</v>
      </c>
      <c r="AB9" s="27"/>
      <c r="AC9" s="27" t="s">
        <v>530</v>
      </c>
      <c r="AD9" s="27" t="s">
        <v>915</v>
      </c>
      <c r="AE9" s="27" t="s">
        <v>543</v>
      </c>
      <c r="AF9" s="27" t="s">
        <v>543</v>
      </c>
      <c r="AG9" s="27" t="s">
        <v>571</v>
      </c>
      <c r="AH9" s="27" t="s">
        <v>941</v>
      </c>
      <c r="AI9" s="27" t="s">
        <v>951</v>
      </c>
      <c r="AJ9" s="27" t="s">
        <v>951</v>
      </c>
      <c r="AK9" s="27" t="s">
        <v>614</v>
      </c>
      <c r="AL9" s="27" t="s">
        <v>631</v>
      </c>
      <c r="AM9" s="27" t="s">
        <v>656</v>
      </c>
      <c r="AN9" s="27" t="s">
        <v>968</v>
      </c>
      <c r="AO9" s="27" t="s">
        <v>979</v>
      </c>
      <c r="AP9" s="27" t="s">
        <v>686</v>
      </c>
      <c r="AQ9" s="27" t="s">
        <v>700</v>
      </c>
      <c r="AR9" s="27" t="s">
        <v>1065</v>
      </c>
      <c r="AS9" s="27" t="s">
        <v>990</v>
      </c>
      <c r="AT9" s="27" t="s">
        <v>727</v>
      </c>
      <c r="AU9" s="27" t="s">
        <v>724</v>
      </c>
      <c r="AV9" s="27" t="s">
        <v>1003</v>
      </c>
      <c r="AW9" s="29" t="s">
        <v>1003</v>
      </c>
      <c r="AX9" s="27" t="s">
        <v>750</v>
      </c>
      <c r="AY9" s="27"/>
      <c r="AZ9" s="26" t="s">
        <v>1016</v>
      </c>
      <c r="BA9" s="26" t="s">
        <v>767</v>
      </c>
      <c r="BB9" s="26" t="s">
        <v>766</v>
      </c>
      <c r="BC9" s="26"/>
      <c r="BD9" s="26" t="s">
        <v>785</v>
      </c>
      <c r="BE9" s="26" t="s">
        <v>724</v>
      </c>
    </row>
    <row r="10" spans="1:57" ht="150" x14ac:dyDescent="0.25">
      <c r="A10" s="27" t="s">
        <v>213</v>
      </c>
      <c r="B10" s="27" t="s">
        <v>245</v>
      </c>
      <c r="C10" s="27" t="s">
        <v>246</v>
      </c>
      <c r="D10" s="27" t="s">
        <v>271</v>
      </c>
      <c r="E10" s="27" t="s">
        <v>287</v>
      </c>
      <c r="F10" s="27" t="s">
        <v>302</v>
      </c>
      <c r="G10" s="27" t="s">
        <v>313</v>
      </c>
      <c r="H10" s="27" t="s">
        <v>826</v>
      </c>
      <c r="I10" s="27" t="s">
        <v>840</v>
      </c>
      <c r="J10" s="27" t="s">
        <v>343</v>
      </c>
      <c r="K10" s="27" t="s">
        <v>857</v>
      </c>
      <c r="L10" s="27" t="s">
        <v>370</v>
      </c>
      <c r="M10" s="27" t="s">
        <v>386</v>
      </c>
      <c r="N10" s="27" t="s">
        <v>870</v>
      </c>
      <c r="O10" s="27" t="s">
        <v>870</v>
      </c>
      <c r="P10" s="27" t="s">
        <v>885</v>
      </c>
      <c r="Q10" s="27" t="s">
        <v>418</v>
      </c>
      <c r="R10" s="27" t="s">
        <v>356</v>
      </c>
      <c r="S10" s="27" t="s">
        <v>890</v>
      </c>
      <c r="T10" s="27" t="s">
        <v>452</v>
      </c>
      <c r="U10" s="27" t="s">
        <v>466</v>
      </c>
      <c r="V10" s="27" t="s">
        <v>473</v>
      </c>
      <c r="W10" s="27" t="s">
        <v>450</v>
      </c>
      <c r="X10" s="27" t="s">
        <v>487</v>
      </c>
      <c r="Y10" s="27" t="s">
        <v>503</v>
      </c>
      <c r="Z10" s="27"/>
      <c r="AA10" s="27" t="s">
        <v>516</v>
      </c>
      <c r="AB10" s="27"/>
      <c r="AC10" s="27" t="s">
        <v>908</v>
      </c>
      <c r="AD10" s="27" t="s">
        <v>916</v>
      </c>
      <c r="AE10" s="27" t="s">
        <v>920</v>
      </c>
      <c r="AF10" s="27" t="s">
        <v>916</v>
      </c>
      <c r="AG10" s="27" t="s">
        <v>572</v>
      </c>
      <c r="AH10" s="27" t="s">
        <v>572</v>
      </c>
      <c r="AI10" s="27" t="s">
        <v>587</v>
      </c>
      <c r="AJ10" s="27" t="s">
        <v>957</v>
      </c>
      <c r="AK10" s="27" t="s">
        <v>615</v>
      </c>
      <c r="AL10" s="27" t="s">
        <v>632</v>
      </c>
      <c r="AM10" s="27" t="s">
        <v>657</v>
      </c>
      <c r="AN10" s="27" t="s">
        <v>969</v>
      </c>
      <c r="AO10" s="27" t="s">
        <v>980</v>
      </c>
      <c r="AP10" s="27" t="s">
        <v>687</v>
      </c>
      <c r="AQ10" s="27" t="s">
        <v>701</v>
      </c>
      <c r="AR10" s="27" t="s">
        <v>1066</v>
      </c>
      <c r="AS10" s="27" t="s">
        <v>713</v>
      </c>
      <c r="AT10" s="27" t="s">
        <v>728</v>
      </c>
      <c r="AU10" s="27" t="s">
        <v>738</v>
      </c>
      <c r="AV10" s="27" t="s">
        <v>739</v>
      </c>
      <c r="AW10" s="29" t="s">
        <v>739</v>
      </c>
      <c r="AX10" s="27" t="s">
        <v>1011</v>
      </c>
      <c r="AY10" s="27"/>
      <c r="AZ10" s="26" t="s">
        <v>759</v>
      </c>
      <c r="BA10" s="26" t="s">
        <v>951</v>
      </c>
      <c r="BB10" s="26" t="s">
        <v>775</v>
      </c>
      <c r="BC10" s="26"/>
      <c r="BD10" s="26" t="s">
        <v>786</v>
      </c>
      <c r="BE10" s="26" t="s">
        <v>800</v>
      </c>
    </row>
    <row r="11" spans="1:57" ht="195" x14ac:dyDescent="0.25">
      <c r="A11" s="27" t="s">
        <v>214</v>
      </c>
      <c r="B11" s="27" t="s">
        <v>246</v>
      </c>
      <c r="C11" s="27" t="s">
        <v>247</v>
      </c>
      <c r="D11" s="27" t="s">
        <v>272</v>
      </c>
      <c r="E11" s="27" t="s">
        <v>288</v>
      </c>
      <c r="F11" s="27" t="s">
        <v>303</v>
      </c>
      <c r="G11" s="27" t="s">
        <v>288</v>
      </c>
      <c r="H11" s="27" t="s">
        <v>827</v>
      </c>
      <c r="I11" s="27" t="s">
        <v>331</v>
      </c>
      <c r="J11" s="27" t="s">
        <v>344</v>
      </c>
      <c r="K11" s="27" t="s">
        <v>858</v>
      </c>
      <c r="L11" s="27" t="s">
        <v>371</v>
      </c>
      <c r="M11" s="27" t="s">
        <v>387</v>
      </c>
      <c r="N11" s="27" t="s">
        <v>871</v>
      </c>
      <c r="O11" s="27" t="s">
        <v>401</v>
      </c>
      <c r="P11" s="27" t="s">
        <v>407</v>
      </c>
      <c r="Q11" s="27" t="s">
        <v>419</v>
      </c>
      <c r="R11" s="27" t="s">
        <v>433</v>
      </c>
      <c r="S11" s="27" t="s">
        <v>347</v>
      </c>
      <c r="T11" s="27" t="s">
        <v>453</v>
      </c>
      <c r="U11" s="27" t="s">
        <v>467</v>
      </c>
      <c r="V11" s="27" t="s">
        <v>474</v>
      </c>
      <c r="W11" s="27" t="s">
        <v>898</v>
      </c>
      <c r="X11" s="27" t="s">
        <v>488</v>
      </c>
      <c r="Y11" s="27" t="s">
        <v>903</v>
      </c>
      <c r="Z11" s="27"/>
      <c r="AA11" s="27" t="s">
        <v>517</v>
      </c>
      <c r="AB11" s="27"/>
      <c r="AC11" s="27" t="s">
        <v>909</v>
      </c>
      <c r="AD11" s="27" t="s">
        <v>908</v>
      </c>
      <c r="AE11" s="27" t="s">
        <v>921</v>
      </c>
      <c r="AF11" s="27" t="s">
        <v>924</v>
      </c>
      <c r="AG11" s="27" t="s">
        <v>573</v>
      </c>
      <c r="AH11" s="27" t="s">
        <v>942</v>
      </c>
      <c r="AI11" s="27" t="s">
        <v>588</v>
      </c>
      <c r="AJ11" s="27" t="s">
        <v>958</v>
      </c>
      <c r="AK11" s="27" t="s">
        <v>616</v>
      </c>
      <c r="AL11" s="27" t="s">
        <v>633</v>
      </c>
      <c r="AM11" s="27" t="s">
        <v>658</v>
      </c>
      <c r="AN11" s="27" t="s">
        <v>970</v>
      </c>
      <c r="AO11" s="27" t="s">
        <v>670</v>
      </c>
      <c r="AP11" s="27" t="s">
        <v>688</v>
      </c>
      <c r="AQ11" s="27" t="s">
        <v>984</v>
      </c>
      <c r="AR11" s="27" t="s">
        <v>1067</v>
      </c>
      <c r="AS11" s="27" t="s">
        <v>714</v>
      </c>
      <c r="AT11" s="27" t="s">
        <v>729</v>
      </c>
      <c r="AU11" s="27" t="s">
        <v>998</v>
      </c>
      <c r="AV11" s="27" t="s">
        <v>1004</v>
      </c>
      <c r="AW11" s="30" t="s">
        <v>1004</v>
      </c>
      <c r="AX11" s="27" t="s">
        <v>751</v>
      </c>
      <c r="AY11" s="27"/>
      <c r="AZ11" s="26" t="s">
        <v>1017</v>
      </c>
      <c r="BA11" s="26" t="s">
        <v>768</v>
      </c>
      <c r="BB11" s="26" t="s">
        <v>600</v>
      </c>
      <c r="BC11" s="26"/>
      <c r="BD11" s="26" t="s">
        <v>787</v>
      </c>
      <c r="BE11" s="26" t="s">
        <v>801</v>
      </c>
    </row>
    <row r="12" spans="1:57" ht="150" x14ac:dyDescent="0.25">
      <c r="A12" s="27" t="s">
        <v>215</v>
      </c>
      <c r="B12" s="27" t="s">
        <v>247</v>
      </c>
      <c r="C12" s="27" t="s">
        <v>248</v>
      </c>
      <c r="D12" s="27" t="s">
        <v>273</v>
      </c>
      <c r="E12" s="27" t="s">
        <v>289</v>
      </c>
      <c r="F12" s="27" t="s">
        <v>304</v>
      </c>
      <c r="G12" s="27" t="s">
        <v>285</v>
      </c>
      <c r="H12" s="27" t="s">
        <v>828</v>
      </c>
      <c r="I12" s="27" t="s">
        <v>841</v>
      </c>
      <c r="J12" s="27" t="s">
        <v>848</v>
      </c>
      <c r="K12" s="27" t="s">
        <v>353</v>
      </c>
      <c r="L12" s="27" t="s">
        <v>372</v>
      </c>
      <c r="M12" s="27" t="s">
        <v>388</v>
      </c>
      <c r="N12" s="27" t="s">
        <v>872</v>
      </c>
      <c r="O12" s="27" t="s">
        <v>881</v>
      </c>
      <c r="P12" s="27" t="s">
        <v>408</v>
      </c>
      <c r="Q12" s="27" t="s">
        <v>887</v>
      </c>
      <c r="R12" s="27" t="s">
        <v>431</v>
      </c>
      <c r="S12" s="27" t="s">
        <v>442</v>
      </c>
      <c r="T12" s="27" t="s">
        <v>454</v>
      </c>
      <c r="U12" s="27" t="s">
        <v>468</v>
      </c>
      <c r="V12" s="27" t="s">
        <v>475</v>
      </c>
      <c r="W12" s="27" t="s">
        <v>899</v>
      </c>
      <c r="X12" s="27" t="s">
        <v>489</v>
      </c>
      <c r="Y12" s="27" t="s">
        <v>904</v>
      </c>
      <c r="Z12" s="27"/>
      <c r="AA12" s="27" t="s">
        <v>435</v>
      </c>
      <c r="AB12" s="27"/>
      <c r="AC12" s="27" t="s">
        <v>531</v>
      </c>
      <c r="AD12" s="27" t="s">
        <v>544</v>
      </c>
      <c r="AE12" s="27" t="s">
        <v>544</v>
      </c>
      <c r="AF12" s="27" t="s">
        <v>531</v>
      </c>
      <c r="AG12" s="27" t="s">
        <v>928</v>
      </c>
      <c r="AH12" s="27" t="s">
        <v>943</v>
      </c>
      <c r="AI12" s="27" t="s">
        <v>589</v>
      </c>
      <c r="AJ12" s="27" t="s">
        <v>959</v>
      </c>
      <c r="AK12" s="27" t="s">
        <v>617</v>
      </c>
      <c r="AL12" s="27" t="s">
        <v>634</v>
      </c>
      <c r="AM12" s="27" t="s">
        <v>659</v>
      </c>
      <c r="AN12" s="27" t="s">
        <v>971</v>
      </c>
      <c r="AO12" s="27" t="s">
        <v>671</v>
      </c>
      <c r="AP12" s="27" t="s">
        <v>689</v>
      </c>
      <c r="AQ12" s="27" t="s">
        <v>985</v>
      </c>
      <c r="AR12" s="27" t="s">
        <v>1068</v>
      </c>
      <c r="AS12" s="27" t="s">
        <v>715</v>
      </c>
      <c r="AT12" s="27" t="s">
        <v>994</v>
      </c>
      <c r="AU12" s="27" t="s">
        <v>727</v>
      </c>
      <c r="AV12" s="27" t="s">
        <v>719</v>
      </c>
      <c r="AW12" s="30" t="s">
        <v>721</v>
      </c>
      <c r="AX12" s="27" t="s">
        <v>965</v>
      </c>
      <c r="AY12" s="27"/>
      <c r="AZ12" s="26" t="s">
        <v>745</v>
      </c>
      <c r="BA12" s="26" t="s">
        <v>769</v>
      </c>
      <c r="BB12" s="26" t="s">
        <v>776</v>
      </c>
      <c r="BC12" s="26"/>
      <c r="BD12" s="26" t="s">
        <v>788</v>
      </c>
      <c r="BE12" s="26" t="s">
        <v>802</v>
      </c>
    </row>
    <row r="13" spans="1:57" ht="135" x14ac:dyDescent="0.25">
      <c r="A13" s="27" t="s">
        <v>216</v>
      </c>
      <c r="B13" s="27" t="s">
        <v>248</v>
      </c>
      <c r="C13" s="27" t="s">
        <v>263</v>
      </c>
      <c r="D13" s="27" t="s">
        <v>214</v>
      </c>
      <c r="E13" s="27" t="s">
        <v>813</v>
      </c>
      <c r="F13" s="27" t="s">
        <v>305</v>
      </c>
      <c r="G13" s="27" t="s">
        <v>286</v>
      </c>
      <c r="H13" s="27" t="s">
        <v>829</v>
      </c>
      <c r="I13" s="27" t="s">
        <v>842</v>
      </c>
      <c r="J13" s="27" t="s">
        <v>849</v>
      </c>
      <c r="K13" s="27" t="s">
        <v>328</v>
      </c>
      <c r="L13" s="27" t="s">
        <v>373</v>
      </c>
      <c r="M13" s="27" t="s">
        <v>863</v>
      </c>
      <c r="N13" s="27" t="s">
        <v>398</v>
      </c>
      <c r="O13" s="27" t="s">
        <v>402</v>
      </c>
      <c r="P13" s="27" t="s">
        <v>409</v>
      </c>
      <c r="Q13" s="27" t="s">
        <v>420</v>
      </c>
      <c r="R13" s="27" t="s">
        <v>432</v>
      </c>
      <c r="S13" s="27" t="s">
        <v>353</v>
      </c>
      <c r="T13" s="27" t="s">
        <v>893</v>
      </c>
      <c r="U13" s="27" t="s">
        <v>895</v>
      </c>
      <c r="V13" s="27" t="s">
        <v>456</v>
      </c>
      <c r="W13" s="27" t="s">
        <v>452</v>
      </c>
      <c r="X13" s="27" t="s">
        <v>490</v>
      </c>
      <c r="Y13" s="27" t="s">
        <v>504</v>
      </c>
      <c r="Z13" s="27"/>
      <c r="AA13" s="27" t="s">
        <v>906</v>
      </c>
      <c r="AB13" s="27"/>
      <c r="AC13" s="27" t="s">
        <v>532</v>
      </c>
      <c r="AD13" s="27" t="s">
        <v>545</v>
      </c>
      <c r="AE13" s="27" t="s">
        <v>553</v>
      </c>
      <c r="AF13" s="27" t="s">
        <v>560</v>
      </c>
      <c r="AG13" s="27" t="s">
        <v>574</v>
      </c>
      <c r="AH13" s="27" t="s">
        <v>944</v>
      </c>
      <c r="AI13" s="27" t="s">
        <v>590</v>
      </c>
      <c r="AJ13" s="27" t="s">
        <v>603</v>
      </c>
      <c r="AK13" s="27" t="s">
        <v>618</v>
      </c>
      <c r="AL13" s="27" t="s">
        <v>635</v>
      </c>
      <c r="AM13" s="27" t="s">
        <v>660</v>
      </c>
      <c r="AN13" s="27" t="s">
        <v>972</v>
      </c>
      <c r="AO13" s="27" t="s">
        <v>672</v>
      </c>
      <c r="AP13" s="27" t="s">
        <v>690</v>
      </c>
      <c r="AQ13" s="27" t="s">
        <v>702</v>
      </c>
      <c r="AR13" s="27" t="s">
        <v>1069</v>
      </c>
      <c r="AS13" s="27" t="s">
        <v>716</v>
      </c>
      <c r="AT13" s="27" t="s">
        <v>995</v>
      </c>
      <c r="AU13" s="27" t="s">
        <v>740</v>
      </c>
      <c r="AV13" s="27" t="s">
        <v>721</v>
      </c>
      <c r="AW13" s="27" t="s">
        <v>719</v>
      </c>
      <c r="AX13" s="27" t="s">
        <v>752</v>
      </c>
      <c r="AY13" s="27"/>
      <c r="AZ13" s="26" t="s">
        <v>719</v>
      </c>
      <c r="BA13" s="26" t="s">
        <v>600</v>
      </c>
      <c r="BB13" s="26" t="s">
        <v>777</v>
      </c>
      <c r="BC13" s="26"/>
      <c r="BD13" s="26" t="s">
        <v>789</v>
      </c>
      <c r="BE13" s="26" t="s">
        <v>803</v>
      </c>
    </row>
    <row r="14" spans="1:57" ht="150" x14ac:dyDescent="0.25">
      <c r="A14" s="27" t="s">
        <v>217</v>
      </c>
      <c r="B14" s="27" t="s">
        <v>249</v>
      </c>
      <c r="C14" s="27" t="s">
        <v>250</v>
      </c>
      <c r="D14" s="27" t="s">
        <v>274</v>
      </c>
      <c r="E14" s="27" t="s">
        <v>290</v>
      </c>
      <c r="F14" s="27" t="s">
        <v>815</v>
      </c>
      <c r="G14" s="27" t="s">
        <v>819</v>
      </c>
      <c r="H14" s="27" t="s">
        <v>830</v>
      </c>
      <c r="I14" s="27" t="s">
        <v>843</v>
      </c>
      <c r="J14" s="27" t="s">
        <v>850</v>
      </c>
      <c r="K14" s="27" t="s">
        <v>354</v>
      </c>
      <c r="L14" s="27" t="s">
        <v>374</v>
      </c>
      <c r="M14" s="27" t="s">
        <v>864</v>
      </c>
      <c r="N14" s="27" t="s">
        <v>399</v>
      </c>
      <c r="O14" s="27" t="s">
        <v>403</v>
      </c>
      <c r="P14" s="27" t="s">
        <v>410</v>
      </c>
      <c r="Q14" s="27" t="s">
        <v>421</v>
      </c>
      <c r="R14" s="27" t="s">
        <v>888</v>
      </c>
      <c r="S14" s="27" t="s">
        <v>443</v>
      </c>
      <c r="T14" s="27" t="s">
        <v>455</v>
      </c>
      <c r="U14" s="27" t="s">
        <v>896</v>
      </c>
      <c r="V14" s="27" t="s">
        <v>476</v>
      </c>
      <c r="W14" s="27" t="s">
        <v>473</v>
      </c>
      <c r="X14" s="27" t="s">
        <v>491</v>
      </c>
      <c r="Y14" s="27" t="s">
        <v>505</v>
      </c>
      <c r="Z14" s="27"/>
      <c r="AA14" s="27" t="s">
        <v>434</v>
      </c>
      <c r="AB14" s="27"/>
      <c r="AC14" s="27" t="s">
        <v>910</v>
      </c>
      <c r="AD14" s="27" t="s">
        <v>546</v>
      </c>
      <c r="AE14" s="27" t="s">
        <v>554</v>
      </c>
      <c r="AF14" s="27" t="s">
        <v>561</v>
      </c>
      <c r="AG14" s="27" t="s">
        <v>575</v>
      </c>
      <c r="AH14" s="27" t="s">
        <v>945</v>
      </c>
      <c r="AI14" s="27" t="s">
        <v>591</v>
      </c>
      <c r="AJ14" s="27" t="s">
        <v>952</v>
      </c>
      <c r="AK14" s="27" t="s">
        <v>619</v>
      </c>
      <c r="AL14" s="27" t="s">
        <v>636</v>
      </c>
      <c r="AM14" s="27" t="s">
        <v>661</v>
      </c>
      <c r="AN14" s="27" t="s">
        <v>973</v>
      </c>
      <c r="AO14" s="27" t="s">
        <v>673</v>
      </c>
      <c r="AP14" s="27" t="s">
        <v>691</v>
      </c>
      <c r="AQ14" s="27" t="s">
        <v>703</v>
      </c>
      <c r="AR14" s="27" t="s">
        <v>1070</v>
      </c>
      <c r="AS14" s="27" t="s">
        <v>717</v>
      </c>
      <c r="AT14" s="27" t="s">
        <v>730</v>
      </c>
      <c r="AU14" s="27" t="s">
        <v>999</v>
      </c>
      <c r="AV14" s="27" t="s">
        <v>728</v>
      </c>
      <c r="AW14" s="27" t="s">
        <v>728</v>
      </c>
      <c r="AX14" s="27" t="s">
        <v>753</v>
      </c>
      <c r="AY14" s="27"/>
      <c r="AZ14" s="26" t="s">
        <v>721</v>
      </c>
      <c r="BA14" s="26" t="s">
        <v>598</v>
      </c>
      <c r="BB14" s="26" t="s">
        <v>598</v>
      </c>
      <c r="BC14" s="26"/>
      <c r="BD14" s="26" t="s">
        <v>790</v>
      </c>
      <c r="BE14" s="26" t="s">
        <v>804</v>
      </c>
    </row>
    <row r="15" spans="1:57" ht="150" x14ac:dyDescent="0.25">
      <c r="A15" s="27" t="s">
        <v>218</v>
      </c>
      <c r="B15" s="27" t="s">
        <v>250</v>
      </c>
      <c r="C15" s="27" t="s">
        <v>811</v>
      </c>
      <c r="D15" s="27" t="s">
        <v>275</v>
      </c>
      <c r="E15" s="27" t="s">
        <v>291</v>
      </c>
      <c r="F15" s="27" t="s">
        <v>306</v>
      </c>
      <c r="G15" s="27" t="s">
        <v>314</v>
      </c>
      <c r="H15" s="27" t="s">
        <v>831</v>
      </c>
      <c r="I15" s="27" t="s">
        <v>844</v>
      </c>
      <c r="J15" s="27" t="s">
        <v>851</v>
      </c>
      <c r="K15" s="27" t="s">
        <v>355</v>
      </c>
      <c r="L15" s="27" t="s">
        <v>375</v>
      </c>
      <c r="M15" s="27" t="s">
        <v>865</v>
      </c>
      <c r="N15" s="27" t="s">
        <v>873</v>
      </c>
      <c r="O15" s="27" t="s">
        <v>404</v>
      </c>
      <c r="P15" s="27" t="s">
        <v>411</v>
      </c>
      <c r="Q15" s="27" t="s">
        <v>422</v>
      </c>
      <c r="R15" s="27" t="s">
        <v>434</v>
      </c>
      <c r="S15" s="27" t="s">
        <v>354</v>
      </c>
      <c r="T15" s="27" t="s">
        <v>456</v>
      </c>
      <c r="U15" s="27" t="s">
        <v>865</v>
      </c>
      <c r="V15" s="27" t="s">
        <v>477</v>
      </c>
      <c r="W15" s="27" t="s">
        <v>900</v>
      </c>
      <c r="X15" s="27" t="s">
        <v>492</v>
      </c>
      <c r="Y15" s="27" t="s">
        <v>506</v>
      </c>
      <c r="Z15" s="27"/>
      <c r="AA15" s="27" t="s">
        <v>518</v>
      </c>
      <c r="AB15" s="27"/>
      <c r="AC15" s="27" t="s">
        <v>911</v>
      </c>
      <c r="AD15" s="27" t="s">
        <v>547</v>
      </c>
      <c r="AE15" s="27" t="s">
        <v>555</v>
      </c>
      <c r="AF15" s="27" t="s">
        <v>911</v>
      </c>
      <c r="AG15" s="27" t="s">
        <v>576</v>
      </c>
      <c r="AH15" s="27" t="s">
        <v>946</v>
      </c>
      <c r="AI15" s="27" t="s">
        <v>592</v>
      </c>
      <c r="AJ15" s="27" t="s">
        <v>960</v>
      </c>
      <c r="AK15" s="27" t="s">
        <v>620</v>
      </c>
      <c r="AL15" s="27" t="s">
        <v>965</v>
      </c>
      <c r="AM15" s="27" t="s">
        <v>662</v>
      </c>
      <c r="AN15" s="27" t="s">
        <v>974</v>
      </c>
      <c r="AO15" s="27" t="s">
        <v>674</v>
      </c>
      <c r="AP15" s="27" t="s">
        <v>692</v>
      </c>
      <c r="AQ15" s="27" t="s">
        <v>704</v>
      </c>
      <c r="AR15" s="27" t="s">
        <v>1071</v>
      </c>
      <c r="AS15" s="27" t="s">
        <v>718</v>
      </c>
      <c r="AT15" s="27" t="s">
        <v>731</v>
      </c>
      <c r="AU15" s="27" t="s">
        <v>728</v>
      </c>
      <c r="AV15" s="27" t="s">
        <v>729</v>
      </c>
      <c r="AW15" s="27" t="s">
        <v>729</v>
      </c>
      <c r="AX15" s="27" t="s">
        <v>754</v>
      </c>
      <c r="AY15" s="27"/>
      <c r="AZ15" s="26" t="s">
        <v>729</v>
      </c>
      <c r="BA15" s="26" t="s">
        <v>770</v>
      </c>
      <c r="BB15" s="26" t="s">
        <v>599</v>
      </c>
      <c r="BC15" s="26"/>
      <c r="BD15" s="26" t="s">
        <v>791</v>
      </c>
      <c r="BE15" s="26" t="s">
        <v>1000</v>
      </c>
    </row>
    <row r="16" spans="1:57" ht="150" x14ac:dyDescent="0.25">
      <c r="A16" s="27" t="s">
        <v>219</v>
      </c>
      <c r="B16" s="27" t="s">
        <v>811</v>
      </c>
      <c r="C16" s="27" t="s">
        <v>251</v>
      </c>
      <c r="D16" s="27" t="s">
        <v>276</v>
      </c>
      <c r="E16" s="27" t="s">
        <v>292</v>
      </c>
      <c r="F16" s="27" t="s">
        <v>307</v>
      </c>
      <c r="G16" s="27" t="s">
        <v>315</v>
      </c>
      <c r="H16" s="27" t="s">
        <v>326</v>
      </c>
      <c r="I16" s="27" t="s">
        <v>332</v>
      </c>
      <c r="J16" s="27" t="s">
        <v>345</v>
      </c>
      <c r="K16" s="27" t="s">
        <v>356</v>
      </c>
      <c r="L16" s="27" t="s">
        <v>376</v>
      </c>
      <c r="M16" s="27" t="s">
        <v>383</v>
      </c>
      <c r="N16" s="27" t="s">
        <v>874</v>
      </c>
      <c r="O16" s="27" t="s">
        <v>882</v>
      </c>
      <c r="P16" s="27" t="s">
        <v>412</v>
      </c>
      <c r="Q16" s="27" t="s">
        <v>413</v>
      </c>
      <c r="R16" s="27" t="s">
        <v>435</v>
      </c>
      <c r="S16" s="27" t="s">
        <v>891</v>
      </c>
      <c r="T16" s="27" t="s">
        <v>457</v>
      </c>
      <c r="U16" s="27" t="s">
        <v>383</v>
      </c>
      <c r="V16" s="27" t="s">
        <v>458</v>
      </c>
      <c r="W16" s="27" t="s">
        <v>455</v>
      </c>
      <c r="X16" s="27" t="s">
        <v>493</v>
      </c>
      <c r="Y16" s="27" t="s">
        <v>507</v>
      </c>
      <c r="Z16" s="27"/>
      <c r="AA16" s="27" t="s">
        <v>519</v>
      </c>
      <c r="AB16" s="27"/>
      <c r="AC16" s="27" t="s">
        <v>533</v>
      </c>
      <c r="AD16" s="27" t="s">
        <v>548</v>
      </c>
      <c r="AE16" s="27" t="s">
        <v>922</v>
      </c>
      <c r="AF16" s="27" t="s">
        <v>925</v>
      </c>
      <c r="AG16" s="27" t="s">
        <v>577</v>
      </c>
      <c r="AH16" s="27" t="s">
        <v>947</v>
      </c>
      <c r="AI16" s="27" t="s">
        <v>593</v>
      </c>
      <c r="AJ16" s="27" t="s">
        <v>604</v>
      </c>
      <c r="AK16" s="27" t="s">
        <v>621</v>
      </c>
      <c r="AL16" s="27" t="s">
        <v>637</v>
      </c>
      <c r="AM16" s="27" t="s">
        <v>663</v>
      </c>
      <c r="AN16" s="27" t="s">
        <v>975</v>
      </c>
      <c r="AO16" s="27" t="s">
        <v>675</v>
      </c>
      <c r="AP16" s="27" t="s">
        <v>931</v>
      </c>
      <c r="AQ16" s="27" t="s">
        <v>705</v>
      </c>
      <c r="AR16" s="27" t="s">
        <v>1072</v>
      </c>
      <c r="AS16" s="27" t="s">
        <v>719</v>
      </c>
      <c r="AT16" s="27" t="s">
        <v>732</v>
      </c>
      <c r="AU16" s="27" t="s">
        <v>729</v>
      </c>
      <c r="AV16" s="27" t="s">
        <v>1005</v>
      </c>
      <c r="AW16" s="27" t="s">
        <v>1000</v>
      </c>
      <c r="AX16" s="27" t="s">
        <v>755</v>
      </c>
      <c r="AY16" s="27"/>
      <c r="AZ16" s="26" t="s">
        <v>718</v>
      </c>
      <c r="BA16" s="26" t="s">
        <v>771</v>
      </c>
      <c r="BB16" s="26" t="s">
        <v>778</v>
      </c>
      <c r="BC16" s="26"/>
      <c r="BD16" s="26" t="s">
        <v>792</v>
      </c>
      <c r="BE16" s="26" t="s">
        <v>805</v>
      </c>
    </row>
    <row r="17" spans="1:57" ht="135" x14ac:dyDescent="0.25">
      <c r="A17" s="27" t="s">
        <v>810</v>
      </c>
      <c r="B17" s="27" t="s">
        <v>251</v>
      </c>
      <c r="C17" s="27" t="s">
        <v>252</v>
      </c>
      <c r="D17" s="27" t="s">
        <v>274</v>
      </c>
      <c r="E17" s="27" t="s">
        <v>293</v>
      </c>
      <c r="F17" s="27" t="s">
        <v>308</v>
      </c>
      <c r="G17" s="27" t="s">
        <v>316</v>
      </c>
      <c r="H17" s="27" t="s">
        <v>327</v>
      </c>
      <c r="I17" s="27" t="s">
        <v>333</v>
      </c>
      <c r="J17" s="27" t="s">
        <v>852</v>
      </c>
      <c r="K17" s="27" t="s">
        <v>357</v>
      </c>
      <c r="L17" s="27" t="s">
        <v>377</v>
      </c>
      <c r="M17" s="27" t="s">
        <v>389</v>
      </c>
      <c r="N17" s="27" t="s">
        <v>875</v>
      </c>
      <c r="O17" s="27" t="s">
        <v>405</v>
      </c>
      <c r="P17" s="27" t="s">
        <v>413</v>
      </c>
      <c r="Q17" s="27" t="s">
        <v>423</v>
      </c>
      <c r="R17" s="27" t="s">
        <v>436</v>
      </c>
      <c r="S17" s="27" t="s">
        <v>444</v>
      </c>
      <c r="T17" s="27" t="s">
        <v>458</v>
      </c>
      <c r="U17" s="27" t="s">
        <v>469</v>
      </c>
      <c r="V17" s="27" t="s">
        <v>478</v>
      </c>
      <c r="W17" s="27" t="s">
        <v>456</v>
      </c>
      <c r="X17" s="27" t="s">
        <v>373</v>
      </c>
      <c r="Y17" s="27" t="s">
        <v>508</v>
      </c>
      <c r="Z17" s="27"/>
      <c r="AA17" s="27" t="s">
        <v>907</v>
      </c>
      <c r="AB17" s="27"/>
      <c r="AC17" s="27" t="s">
        <v>534</v>
      </c>
      <c r="AD17" s="27" t="s">
        <v>917</v>
      </c>
      <c r="AE17" s="27" t="s">
        <v>556</v>
      </c>
      <c r="AF17" s="27" t="s">
        <v>534</v>
      </c>
      <c r="AG17" s="27" t="s">
        <v>578</v>
      </c>
      <c r="AH17" s="27" t="s">
        <v>948</v>
      </c>
      <c r="AI17" s="27" t="s">
        <v>594</v>
      </c>
      <c r="AJ17" s="27" t="s">
        <v>961</v>
      </c>
      <c r="AK17" s="27" t="s">
        <v>622</v>
      </c>
      <c r="AL17" s="27" t="s">
        <v>638</v>
      </c>
      <c r="AM17" s="27" t="s">
        <v>664</v>
      </c>
      <c r="AN17" s="27" t="s">
        <v>976</v>
      </c>
      <c r="AO17" s="27" t="s">
        <v>676</v>
      </c>
      <c r="AP17" s="27" t="s">
        <v>693</v>
      </c>
      <c r="AQ17" s="27" t="s">
        <v>706</v>
      </c>
      <c r="AR17" s="27" t="s">
        <v>1073</v>
      </c>
      <c r="AS17" s="27" t="s">
        <v>991</v>
      </c>
      <c r="AT17" s="27" t="s">
        <v>733</v>
      </c>
      <c r="AU17" s="27" t="s">
        <v>1000</v>
      </c>
      <c r="AV17" s="27" t="s">
        <v>743</v>
      </c>
      <c r="AW17" s="27" t="s">
        <v>743</v>
      </c>
      <c r="AX17" s="27" t="s">
        <v>1012</v>
      </c>
      <c r="AY17" s="27"/>
      <c r="AZ17" s="26" t="s">
        <v>743</v>
      </c>
      <c r="BA17" s="26" t="s">
        <v>952</v>
      </c>
      <c r="BB17" s="26" t="s">
        <v>779</v>
      </c>
      <c r="BC17" s="26"/>
      <c r="BD17" s="26" t="s">
        <v>793</v>
      </c>
      <c r="BE17" s="26" t="s">
        <v>1023</v>
      </c>
    </row>
    <row r="18" spans="1:57" ht="120" x14ac:dyDescent="0.25">
      <c r="A18" s="27" t="s">
        <v>220</v>
      </c>
      <c r="B18" s="27" t="s">
        <v>252</v>
      </c>
      <c r="C18" s="27" t="s">
        <v>264</v>
      </c>
      <c r="D18" s="27" t="s">
        <v>277</v>
      </c>
      <c r="E18" s="27" t="s">
        <v>294</v>
      </c>
      <c r="F18" s="27" t="s">
        <v>309</v>
      </c>
      <c r="G18" s="27" t="s">
        <v>317</v>
      </c>
      <c r="H18" s="27" t="s">
        <v>832</v>
      </c>
      <c r="I18" s="27" t="s">
        <v>334</v>
      </c>
      <c r="J18" s="27" t="s">
        <v>853</v>
      </c>
      <c r="K18" s="27" t="s">
        <v>358</v>
      </c>
      <c r="L18" s="27" t="s">
        <v>378</v>
      </c>
      <c r="M18" s="27" t="s">
        <v>390</v>
      </c>
      <c r="N18" s="27" t="s">
        <v>400</v>
      </c>
      <c r="O18" s="27" t="s">
        <v>871</v>
      </c>
      <c r="P18" s="27" t="s">
        <v>414</v>
      </c>
      <c r="Q18" s="27" t="s">
        <v>414</v>
      </c>
      <c r="R18" s="27" t="s">
        <v>437</v>
      </c>
      <c r="S18" s="27" t="s">
        <v>358</v>
      </c>
      <c r="T18" s="27" t="s">
        <v>459</v>
      </c>
      <c r="U18" s="27" t="s">
        <v>470</v>
      </c>
      <c r="V18" s="27" t="s">
        <v>479</v>
      </c>
      <c r="W18" s="27" t="s">
        <v>478</v>
      </c>
      <c r="X18" s="27" t="s">
        <v>494</v>
      </c>
      <c r="Y18" s="27" t="s">
        <v>509</v>
      </c>
      <c r="Z18" s="27"/>
      <c r="AA18" s="27" t="s">
        <v>520</v>
      </c>
      <c r="AB18" s="27"/>
      <c r="AC18" s="27" t="s">
        <v>535</v>
      </c>
      <c r="AD18" s="27" t="s">
        <v>549</v>
      </c>
      <c r="AE18" s="27" t="s">
        <v>557</v>
      </c>
      <c r="AF18" s="27" t="s">
        <v>562</v>
      </c>
      <c r="AG18" s="27" t="s">
        <v>579</v>
      </c>
      <c r="AH18" s="27" t="s">
        <v>949</v>
      </c>
      <c r="AI18" s="27" t="s">
        <v>595</v>
      </c>
      <c r="AJ18" s="27" t="s">
        <v>962</v>
      </c>
      <c r="AK18" s="27" t="s">
        <v>623</v>
      </c>
      <c r="AL18" s="27" t="s">
        <v>639</v>
      </c>
      <c r="AM18" s="27" t="s">
        <v>665</v>
      </c>
      <c r="AN18" s="27" t="s">
        <v>977</v>
      </c>
      <c r="AO18" s="27" t="s">
        <v>677</v>
      </c>
      <c r="AP18" s="27" t="s">
        <v>906</v>
      </c>
      <c r="AQ18" s="27" t="s">
        <v>707</v>
      </c>
      <c r="AR18" s="27" t="s">
        <v>1074</v>
      </c>
      <c r="AS18" s="27" t="s">
        <v>992</v>
      </c>
      <c r="AT18" s="27" t="s">
        <v>996</v>
      </c>
      <c r="AU18" s="27" t="s">
        <v>741</v>
      </c>
      <c r="AV18" s="27" t="s">
        <v>744</v>
      </c>
      <c r="AW18" s="27" t="s">
        <v>744</v>
      </c>
      <c r="AX18" s="27" t="s">
        <v>1013</v>
      </c>
      <c r="AY18" s="27"/>
      <c r="AZ18" s="26" t="s">
        <v>760</v>
      </c>
      <c r="BA18" s="26" t="s">
        <v>772</v>
      </c>
      <c r="BB18" s="26" t="s">
        <v>770</v>
      </c>
      <c r="BC18" s="26"/>
      <c r="BD18" s="26" t="s">
        <v>794</v>
      </c>
      <c r="BE18" s="26" t="s">
        <v>806</v>
      </c>
    </row>
    <row r="19" spans="1:57" ht="135" x14ac:dyDescent="0.25">
      <c r="A19" s="27" t="s">
        <v>221</v>
      </c>
      <c r="B19" s="27" t="s">
        <v>253</v>
      </c>
      <c r="C19" s="27" t="s">
        <v>253</v>
      </c>
      <c r="D19" s="27" t="s">
        <v>278</v>
      </c>
      <c r="E19" s="27" t="s">
        <v>295</v>
      </c>
      <c r="F19" s="27" t="s">
        <v>310</v>
      </c>
      <c r="G19" s="27" t="s">
        <v>318</v>
      </c>
      <c r="H19" s="27" t="s">
        <v>833</v>
      </c>
      <c r="I19" s="27" t="s">
        <v>845</v>
      </c>
      <c r="J19" s="27" t="s">
        <v>854</v>
      </c>
      <c r="K19" s="27" t="s">
        <v>359</v>
      </c>
      <c r="L19" s="27" t="s">
        <v>379</v>
      </c>
      <c r="M19" s="27" t="s">
        <v>391</v>
      </c>
      <c r="N19" s="27" t="s">
        <v>876</v>
      </c>
      <c r="O19" s="27" t="s">
        <v>406</v>
      </c>
      <c r="P19" s="27" t="s">
        <v>415</v>
      </c>
      <c r="Q19" s="27" t="s">
        <v>424</v>
      </c>
      <c r="R19" s="27" t="s">
        <v>438</v>
      </c>
      <c r="S19" s="27" t="s">
        <v>445</v>
      </c>
      <c r="T19" s="27" t="s">
        <v>460</v>
      </c>
      <c r="U19" s="27" t="s">
        <v>471</v>
      </c>
      <c r="V19" s="27" t="s">
        <v>480</v>
      </c>
      <c r="W19" s="27" t="s">
        <v>479</v>
      </c>
      <c r="X19" s="27" t="s">
        <v>495</v>
      </c>
      <c r="Y19" s="27" t="s">
        <v>510</v>
      </c>
      <c r="Z19" s="27"/>
      <c r="AA19" s="27" t="s">
        <v>521</v>
      </c>
      <c r="AB19" s="27"/>
      <c r="AC19" s="27" t="s">
        <v>536</v>
      </c>
      <c r="AD19" s="27" t="s">
        <v>550</v>
      </c>
      <c r="AE19" s="27" t="s">
        <v>550</v>
      </c>
      <c r="AF19" s="27" t="s">
        <v>563</v>
      </c>
      <c r="AG19" s="27" t="s">
        <v>929</v>
      </c>
      <c r="AH19" s="27" t="s">
        <v>929</v>
      </c>
      <c r="AI19" s="27" t="s">
        <v>596</v>
      </c>
      <c r="AJ19" s="27" t="s">
        <v>605</v>
      </c>
      <c r="AK19" s="27" t="s">
        <v>963</v>
      </c>
      <c r="AL19" s="27" t="s">
        <v>966</v>
      </c>
      <c r="AM19" s="27" t="s">
        <v>666</v>
      </c>
      <c r="AN19" s="27" t="s">
        <v>978</v>
      </c>
      <c r="AO19" s="27" t="s">
        <v>649</v>
      </c>
      <c r="AP19" s="27" t="s">
        <v>694</v>
      </c>
      <c r="AQ19" s="27" t="s">
        <v>965</v>
      </c>
      <c r="AR19" s="27" t="s">
        <v>1075</v>
      </c>
      <c r="AS19" s="27" t="s">
        <v>720</v>
      </c>
      <c r="AT19" s="27" t="s">
        <v>734</v>
      </c>
      <c r="AU19" s="27" t="s">
        <v>1001</v>
      </c>
      <c r="AV19" s="27" t="s">
        <v>996</v>
      </c>
      <c r="AW19" s="27" t="s">
        <v>996</v>
      </c>
      <c r="AX19" s="27" t="s">
        <v>646</v>
      </c>
      <c r="AY19" s="27"/>
      <c r="AZ19" s="26" t="s">
        <v>761</v>
      </c>
      <c r="BA19" s="26" t="s">
        <v>773</v>
      </c>
      <c r="BB19" s="26" t="s">
        <v>952</v>
      </c>
      <c r="BC19" s="26"/>
      <c r="BD19" s="26" t="s">
        <v>795</v>
      </c>
      <c r="BE19" s="26" t="s">
        <v>1024</v>
      </c>
    </row>
    <row r="20" spans="1:57" ht="135" x14ac:dyDescent="0.25">
      <c r="A20" s="27" t="s">
        <v>251</v>
      </c>
      <c r="B20" s="27" t="s">
        <v>254</v>
      </c>
      <c r="C20" s="27" t="s">
        <v>254</v>
      </c>
      <c r="D20" s="27" t="s">
        <v>279</v>
      </c>
      <c r="E20" s="27" t="s">
        <v>814</v>
      </c>
      <c r="F20" s="27" t="s">
        <v>816</v>
      </c>
      <c r="G20" s="27" t="s">
        <v>319</v>
      </c>
      <c r="H20" s="27" t="s">
        <v>834</v>
      </c>
      <c r="I20" s="27" t="s">
        <v>335</v>
      </c>
      <c r="J20" s="27" t="s">
        <v>855</v>
      </c>
      <c r="K20" s="27" t="s">
        <v>360</v>
      </c>
      <c r="L20" s="27" t="s">
        <v>380</v>
      </c>
      <c r="M20" s="27" t="s">
        <v>392</v>
      </c>
      <c r="N20" s="27" t="s">
        <v>877</v>
      </c>
      <c r="O20" s="27" t="s">
        <v>400</v>
      </c>
      <c r="P20" s="27" t="s">
        <v>416</v>
      </c>
      <c r="Q20" s="27" t="s">
        <v>416</v>
      </c>
      <c r="R20" s="27" t="s">
        <v>439</v>
      </c>
      <c r="S20" s="27" t="s">
        <v>892</v>
      </c>
      <c r="T20" s="27" t="s">
        <v>461</v>
      </c>
      <c r="U20" s="27" t="s">
        <v>472</v>
      </c>
      <c r="V20" s="27" t="s">
        <v>461</v>
      </c>
      <c r="W20" s="27" t="s">
        <v>480</v>
      </c>
      <c r="X20" s="27" t="s">
        <v>496</v>
      </c>
      <c r="Y20" s="27" t="s">
        <v>511</v>
      </c>
      <c r="Z20" s="27"/>
      <c r="AA20" s="27" t="s">
        <v>522</v>
      </c>
      <c r="AB20" s="27"/>
      <c r="AC20" s="27" t="s">
        <v>537</v>
      </c>
      <c r="AD20" s="27" t="s">
        <v>918</v>
      </c>
      <c r="AE20" s="27" t="s">
        <v>923</v>
      </c>
      <c r="AF20" s="27" t="s">
        <v>564</v>
      </c>
      <c r="AG20" s="27" t="s">
        <v>930</v>
      </c>
      <c r="AH20" s="27" t="s">
        <v>930</v>
      </c>
      <c r="AI20" s="27" t="s">
        <v>952</v>
      </c>
      <c r="AJ20" s="27" t="s">
        <v>606</v>
      </c>
      <c r="AK20" s="27" t="s">
        <v>624</v>
      </c>
      <c r="AL20" s="27" t="s">
        <v>640</v>
      </c>
      <c r="AM20" s="27" t="s">
        <v>640</v>
      </c>
      <c r="AN20" s="27" t="s">
        <v>650</v>
      </c>
      <c r="AO20" s="27" t="s">
        <v>678</v>
      </c>
      <c r="AP20" s="27" t="s">
        <v>695</v>
      </c>
      <c r="AQ20" s="27" t="s">
        <v>986</v>
      </c>
      <c r="AR20" s="27" t="s">
        <v>1076</v>
      </c>
      <c r="AS20" s="27" t="s">
        <v>721</v>
      </c>
      <c r="AT20" s="27" t="s">
        <v>997</v>
      </c>
      <c r="AU20" s="27" t="s">
        <v>735</v>
      </c>
      <c r="AV20" s="27" t="s">
        <v>1006</v>
      </c>
      <c r="AW20" s="27" t="s">
        <v>1006</v>
      </c>
      <c r="AX20" s="27" t="s">
        <v>756</v>
      </c>
      <c r="AY20" s="27"/>
      <c r="AZ20" s="26" t="s">
        <v>1018</v>
      </c>
      <c r="BA20" s="26" t="s">
        <v>1019</v>
      </c>
      <c r="BB20" s="26" t="s">
        <v>601</v>
      </c>
      <c r="BC20" s="26"/>
      <c r="BD20" s="26" t="s">
        <v>796</v>
      </c>
      <c r="BE20" s="26" t="s">
        <v>1025</v>
      </c>
    </row>
    <row r="21" spans="1:57" ht="75" x14ac:dyDescent="0.25">
      <c r="A21" s="27" t="s">
        <v>222</v>
      </c>
      <c r="B21" s="27" t="s">
        <v>255</v>
      </c>
      <c r="C21" s="27" t="s">
        <v>255</v>
      </c>
      <c r="D21" s="27" t="s">
        <v>809</v>
      </c>
      <c r="E21" s="27" t="s">
        <v>296</v>
      </c>
      <c r="F21" s="27" t="s">
        <v>311</v>
      </c>
      <c r="G21" s="27" t="s">
        <v>320</v>
      </c>
      <c r="H21" s="27" t="s">
        <v>328</v>
      </c>
      <c r="I21" s="27" t="s">
        <v>846</v>
      </c>
      <c r="J21" s="27" t="s">
        <v>846</v>
      </c>
      <c r="K21" s="27" t="s">
        <v>361</v>
      </c>
      <c r="L21" s="27" t="s">
        <v>859</v>
      </c>
      <c r="M21" s="27" t="s">
        <v>328</v>
      </c>
      <c r="N21" s="27" t="s">
        <v>846</v>
      </c>
      <c r="O21" s="27" t="s">
        <v>846</v>
      </c>
      <c r="P21" s="27" t="s">
        <v>846</v>
      </c>
      <c r="Q21" s="27" t="s">
        <v>846</v>
      </c>
      <c r="R21" s="27" t="s">
        <v>440</v>
      </c>
      <c r="S21" s="27" t="s">
        <v>433</v>
      </c>
      <c r="T21" s="27" t="s">
        <v>846</v>
      </c>
      <c r="U21" s="27" t="s">
        <v>846</v>
      </c>
      <c r="V21" s="27" t="s">
        <v>846</v>
      </c>
      <c r="W21" s="27" t="s">
        <v>846</v>
      </c>
      <c r="X21" s="27" t="s">
        <v>859</v>
      </c>
      <c r="Y21" s="27" t="s">
        <v>846</v>
      </c>
      <c r="Z21" s="27"/>
      <c r="AA21" s="27" t="s">
        <v>523</v>
      </c>
      <c r="AB21" s="27"/>
      <c r="AC21" s="27" t="s">
        <v>912</v>
      </c>
      <c r="AD21" s="27" t="s">
        <v>919</v>
      </c>
      <c r="AE21" s="27" t="s">
        <v>558</v>
      </c>
      <c r="AF21" s="27" t="s">
        <v>912</v>
      </c>
      <c r="AG21" s="27" t="s">
        <v>846</v>
      </c>
      <c r="AH21" s="27" t="s">
        <v>950</v>
      </c>
      <c r="AI21" s="27" t="s">
        <v>953</v>
      </c>
      <c r="AJ21" s="27" t="s">
        <v>953</v>
      </c>
      <c r="AK21" s="27" t="s">
        <v>846</v>
      </c>
      <c r="AL21" s="27" t="s">
        <v>846</v>
      </c>
      <c r="AM21" s="27" t="s">
        <v>846</v>
      </c>
      <c r="AN21" s="27" t="s">
        <v>846</v>
      </c>
      <c r="AO21" s="27" t="s">
        <v>846</v>
      </c>
      <c r="AP21" s="27" t="s">
        <v>523</v>
      </c>
      <c r="AQ21" s="27" t="s">
        <v>846</v>
      </c>
      <c r="AR21" s="27" t="s">
        <v>846</v>
      </c>
      <c r="AS21" s="27" t="s">
        <v>846</v>
      </c>
      <c r="AT21" s="27" t="s">
        <v>846</v>
      </c>
      <c r="AU21" s="27" t="s">
        <v>846</v>
      </c>
      <c r="AV21" s="27" t="s">
        <v>846</v>
      </c>
      <c r="AW21" s="27" t="s">
        <v>846</v>
      </c>
      <c r="AX21" s="27" t="s">
        <v>846</v>
      </c>
      <c r="AY21" s="27"/>
      <c r="AZ21" s="26" t="s">
        <v>846</v>
      </c>
      <c r="BA21" s="26" t="s">
        <v>953</v>
      </c>
      <c r="BB21" s="26" t="s">
        <v>953</v>
      </c>
      <c r="BC21" s="26"/>
      <c r="BD21" s="26" t="s">
        <v>933</v>
      </c>
      <c r="BE21" s="26" t="s">
        <v>846</v>
      </c>
    </row>
  </sheetData>
  <sheetProtection selectLockedCells="1"/>
  <dataValidations count="1">
    <dataValidation type="list" allowBlank="1" showInputMessage="1" showErrorMessage="1" promptTitle="SELECCIONE LA ESPECIALIDAD" prompt="Seleccione la especialidad de la lista desplegable" sqref="G1" xr:uid="{00000000-0002-0000-0500-000000000000}">
      <formula1>INDIRECT(#REF!)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Información general</vt:lpstr>
      <vt:lpstr>Evaluación </vt:lpstr>
      <vt:lpstr>Observaciones</vt:lpstr>
      <vt:lpstr>Especialidades</vt:lpstr>
      <vt:lpstr>inst. educ.</vt:lpstr>
      <vt:lpstr>Criterios de Evaluación</vt:lpstr>
      <vt:lpstr>Agropecuaria</vt:lpstr>
      <vt:lpstr>'Evaluación '!Área_de_impresión</vt:lpstr>
      <vt:lpstr>'Información general'!Área_de_impresión</vt:lpstr>
      <vt:lpstr>Comercial_y_Servicios</vt:lpstr>
      <vt:lpstr>Industrial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2022-11-04T22:26:36Z</dcterms:modified>
</cp:coreProperties>
</file>