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9240" tabRatio="749"/>
  </bookViews>
  <sheets>
    <sheet name="INDICE" sheetId="84" r:id="rId1"/>
    <sheet name="PORTADA" sheetId="83" r:id="rId2"/>
    <sheet name="FUNCIONARIOS" sheetId="82" r:id="rId3"/>
    <sheet name="C1" sheetId="5" r:id="rId4"/>
    <sheet name="C2" sheetId="4" r:id="rId5"/>
    <sheet name="C3" sheetId="12" r:id="rId6"/>
    <sheet name="C4" sheetId="9" r:id="rId7"/>
    <sheet name="C5" sheetId="8" r:id="rId8"/>
    <sheet name="C6" sheetId="1" r:id="rId9"/>
    <sheet name="C7" sheetId="11" r:id="rId10"/>
    <sheet name="C8" sheetId="10" r:id="rId11"/>
    <sheet name="C9" sheetId="7" r:id="rId12"/>
    <sheet name="C10" sheetId="6" r:id="rId13"/>
    <sheet name="C11" sheetId="18" r:id="rId14"/>
    <sheet name="C12-15" sheetId="15" r:id="rId15"/>
    <sheet name="C16" sheetId="14" r:id="rId16"/>
    <sheet name="C17-20" sheetId="13" r:id="rId17"/>
    <sheet name="C21" sheetId="19" r:id="rId18"/>
    <sheet name="C22" sheetId="147" r:id="rId19"/>
    <sheet name="C23" sheetId="113" r:id="rId20"/>
    <sheet name="C24" sheetId="112" r:id="rId21"/>
    <sheet name="C25" sheetId="145" r:id="rId22"/>
    <sheet name="C26-C29" sheetId="17" r:id="rId23"/>
    <sheet name="C30" sheetId="21" r:id="rId24"/>
    <sheet name="C31" sheetId="144" r:id="rId25"/>
    <sheet name="C32" sheetId="143" r:id="rId26"/>
    <sheet name="C33" sheetId="146" r:id="rId27"/>
    <sheet name="C34" sheetId="20" r:id="rId28"/>
    <sheet name="C35" sheetId="25" r:id="rId29"/>
    <sheet name="C36" sheetId="27" r:id="rId30"/>
    <sheet name="C37" sheetId="142" r:id="rId31"/>
    <sheet name="C38" sheetId="141" r:id="rId32"/>
    <sheet name="C39" sheetId="140" r:id="rId33"/>
    <sheet name="C40-43" sheetId="22" r:id="rId34"/>
    <sheet name="C44" sheetId="23" r:id="rId35"/>
    <sheet name="C45" sheetId="26" r:id="rId36"/>
    <sheet name="C46" sheetId="139" r:id="rId37"/>
    <sheet name="C47" sheetId="24" r:id="rId38"/>
    <sheet name="C48" sheetId="31" r:id="rId39"/>
    <sheet name="C49" sheetId="34" r:id="rId40"/>
    <sheet name="C50" sheetId="138" r:id="rId41"/>
    <sheet name="C51" sheetId="28" r:id="rId42"/>
    <sheet name="C52" sheetId="29" r:id="rId43"/>
    <sheet name="C53" sheetId="30" r:id="rId44"/>
    <sheet name="C54" sheetId="32" r:id="rId45"/>
    <sheet name="C55" sheetId="136" r:id="rId46"/>
    <sheet name="C56" sheetId="137" r:id="rId47"/>
    <sheet name="C57" sheetId="33" r:id="rId48"/>
    <sheet name="C58" sheetId="37" r:id="rId49"/>
    <sheet name="C59" sheetId="36" r:id="rId50"/>
    <sheet name="C60" sheetId="35" r:id="rId51"/>
    <sheet name="C61" sheetId="87" r:id="rId52"/>
    <sheet name="C62" sheetId="103" r:id="rId53"/>
    <sheet name="C63" sheetId="86" r:id="rId54"/>
    <sheet name="C64" sheetId="133" r:id="rId55"/>
    <sheet name="C65-66" sheetId="129" r:id="rId56"/>
    <sheet name="C67-68" sheetId="151" r:id="rId57"/>
    <sheet name="C69-C70" sheetId="95" r:id="rId58"/>
    <sheet name="C71-72" sheetId="132" r:id="rId59"/>
    <sheet name="C73" sheetId="131" r:id="rId60"/>
    <sheet name="C74" sheetId="104" r:id="rId61"/>
    <sheet name="C75" sheetId="50" r:id="rId62"/>
    <sheet name="C76-80" sheetId="51" r:id="rId63"/>
    <sheet name="C81" sheetId="127" r:id="rId64"/>
    <sheet name="C82" sheetId="126" r:id="rId65"/>
    <sheet name="C83" sheetId="125" r:id="rId66"/>
    <sheet name="C84" sheetId="124" r:id="rId67"/>
    <sheet name="C85" sheetId="128" r:id="rId68"/>
    <sheet name="C86" sheetId="43" r:id="rId69"/>
    <sheet name="C87" sheetId="47" r:id="rId70"/>
    <sheet name="C88" sheetId="122" r:id="rId71"/>
    <sheet name="C89" sheetId="123" r:id="rId72"/>
    <sheet name="C90" sheetId="53" r:id="rId73"/>
    <sheet name="C91" sheetId="54" r:id="rId74"/>
    <sheet name="C92" sheetId="55" r:id="rId75"/>
    <sheet name="C93" sheetId="56" r:id="rId76"/>
    <sheet name="C94" sheetId="96" r:id="rId77"/>
    <sheet name="C95" sheetId="97" r:id="rId78"/>
    <sheet name="C96" sheetId="98" r:id="rId79"/>
    <sheet name="C97" sheetId="99" r:id="rId80"/>
    <sheet name="C98" sheetId="64" r:id="rId81"/>
    <sheet name="C99" sheetId="63" r:id="rId82"/>
    <sheet name="C100" sheetId="61" r:id="rId83"/>
    <sheet name="C101" sheetId="62" r:id="rId84"/>
    <sheet name="C102" sheetId="65" r:id="rId85"/>
    <sheet name="C103" sheetId="66" r:id="rId86"/>
    <sheet name="C104 " sheetId="148" r:id="rId87"/>
    <sheet name="C105" sheetId="149" r:id="rId88"/>
    <sheet name="C106" sheetId="70" r:id="rId89"/>
    <sheet name="C107" sheetId="120" r:id="rId90"/>
    <sheet name="C108" sheetId="69" r:id="rId91"/>
    <sheet name="C109" sheetId="150" r:id="rId92"/>
    <sheet name="C110" sheetId="106" r:id="rId93"/>
    <sheet name="C111" sheetId="121" r:id="rId94"/>
    <sheet name="C112" sheetId="107" r:id="rId95"/>
    <sheet name="C113" sheetId="108" r:id="rId96"/>
    <sheet name="C114" sheetId="117" r:id="rId97"/>
    <sheet name="C115" sheetId="73" r:id="rId98"/>
    <sheet name="C116" sheetId="91" r:id="rId99"/>
    <sheet name="C117" sheetId="119" r:id="rId100"/>
    <sheet name="C118" sheetId="90" r:id="rId101"/>
    <sheet name="C119" sheetId="92" r:id="rId102"/>
    <sheet name="C120" sheetId="116" r:id="rId103"/>
    <sheet name="C121" sheetId="115" r:id="rId104"/>
    <sheet name="C122" sheetId="79" r:id="rId105"/>
    <sheet name="C123" sheetId="114" r:id="rId106"/>
    <sheet name="C124" sheetId="74" r:id="rId107"/>
    <sheet name="C125" sheetId="75" r:id="rId108"/>
    <sheet name="C126" sheetId="76" r:id="rId109"/>
    <sheet name="C127" sheetId="77" r:id="rId110"/>
    <sheet name="C128-129" sheetId="78" r:id="rId111"/>
    <sheet name="C130" sheetId="109" r:id="rId112"/>
    <sheet name="C131" sheetId="110" r:id="rId113"/>
    <sheet name="C132" sheetId="111" r:id="rId114"/>
  </sheets>
  <externalReferences>
    <externalReference r:id="rId115"/>
  </externalReferences>
  <definedNames>
    <definedName name="_Key1" localSheetId="86" hidden="1">'C2'!#REF!</definedName>
    <definedName name="_Key1" localSheetId="87" hidden="1">'C2'!#REF!</definedName>
    <definedName name="_Key1" localSheetId="89" hidden="1">'C2'!#REF!</definedName>
    <definedName name="_Key1" localSheetId="91" hidden="1">'C2'!#REF!</definedName>
    <definedName name="_Key1" localSheetId="93" hidden="1">'C2'!#REF!</definedName>
    <definedName name="_Key1" localSheetId="96" hidden="1">'C2'!#REF!</definedName>
    <definedName name="_Key1" localSheetId="99" hidden="1">'C2'!#REF!</definedName>
    <definedName name="_Key1" localSheetId="102" hidden="1">'C2'!#REF!</definedName>
    <definedName name="_Key1" localSheetId="103" hidden="1">'C2'!#REF!</definedName>
    <definedName name="_Key1" localSheetId="105" hidden="1">'C2'!#REF!</definedName>
    <definedName name="_Key1" localSheetId="19" hidden="1">'C2'!#REF!</definedName>
    <definedName name="_Key1" localSheetId="5" hidden="1">'C3'!#REF!</definedName>
    <definedName name="_Key1" localSheetId="6" hidden="1">'C4'!#REF!</definedName>
    <definedName name="_Key1" localSheetId="7" hidden="1">'C5'!#REF!</definedName>
    <definedName name="_Key1" localSheetId="70" hidden="1">'C2'!#REF!</definedName>
    <definedName name="_Key1" localSheetId="71" hidden="1">'C2'!#REF!</definedName>
    <definedName name="_Key1" hidden="1">'C2'!#REF!</definedName>
    <definedName name="_Order1" hidden="1">255</definedName>
    <definedName name="_Regression_Int" localSheetId="12" hidden="1">1</definedName>
    <definedName name="_Regression_Int" localSheetId="13" hidden="1">1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_Regression_Int" localSheetId="10" hidden="1">1</definedName>
    <definedName name="_Regression_Int" localSheetId="11" hidden="1">1</definedName>
    <definedName name="A_impresión_IM" localSheetId="12">'C10'!$A$1:$O$34</definedName>
    <definedName name="A_impresión_IM" localSheetId="13">'C11'!$A$1:$P$34</definedName>
    <definedName name="A_impresión_IM" localSheetId="4">'C2'!$A$1:$B$62</definedName>
    <definedName name="A_impresión_IM" localSheetId="5">'C3'!$A$1:$B$62</definedName>
    <definedName name="A_impresión_IM" localSheetId="6">'C4'!$A$1:$B$62</definedName>
    <definedName name="A_impresión_IM" localSheetId="7">'C5'!$A$1:$B$62</definedName>
    <definedName name="A_impresión_IM" localSheetId="8">'C6'!$A$1:$B$42</definedName>
    <definedName name="A_impresión_IM" localSheetId="9">'C7'!$A$1:$B$42</definedName>
    <definedName name="A_impresión_IM" localSheetId="10">'C8'!$A$1:$B$29</definedName>
    <definedName name="A_impresión_IM" localSheetId="11">'C9'!$A$1:$A$21</definedName>
    <definedName name="_xlnm.Print_Area" localSheetId="12">'C10'!$A$1:$O$44</definedName>
    <definedName name="_xlnm.Print_Area" localSheetId="82">'C100'!$A$1:$H$40</definedName>
    <definedName name="_xlnm.Print_Area" localSheetId="83">'C101'!$A$1:$H$37</definedName>
    <definedName name="_xlnm.Print_Area" localSheetId="84">'C102'!$A$1:$H$41</definedName>
    <definedName name="_xlnm.Print_Area" localSheetId="13">'C11'!$A$1:$P$35</definedName>
    <definedName name="_xlnm.Print_Area" localSheetId="107">'C125'!$A$1:$P$46</definedName>
    <definedName name="_xlnm.Print_Area" localSheetId="111">'C130'!$A$1:$P$32</definedName>
    <definedName name="_xlnm.Print_Area" localSheetId="33">'C40-43'!$A$1:$V$160</definedName>
    <definedName name="_xlnm.Print_Area" localSheetId="41">'C51'!$A$1:$P$65</definedName>
    <definedName name="_xlnm.Print_Area" localSheetId="50">'C60'!$A$1:$V$38</definedName>
    <definedName name="_xlnm.Print_Area" localSheetId="52">'C62'!$A$1:$P$51</definedName>
    <definedName name="_xlnm.Print_Area" localSheetId="56">'C67-68'!$A$1:$AP$49</definedName>
    <definedName name="_xlnm.Print_Area" localSheetId="61">'C75'!$A$1:$J$36</definedName>
    <definedName name="_xlnm.Print_Area" localSheetId="62">'C76-80'!$A$1:$H$254</definedName>
    <definedName name="_xlnm.Print_Area" localSheetId="68">'C86'!$A$1:$O$55</definedName>
    <definedName name="_xlnm.Print_Area" localSheetId="70">'C88'!$A$1:$I$30</definedName>
    <definedName name="_xlnm.Print_Area" localSheetId="71">'C89'!$A$1:$I$30</definedName>
    <definedName name="_xlnm.Print_Area" localSheetId="72">'C90'!$A$1:$I$30</definedName>
    <definedName name="_xlnm.Print_Area" localSheetId="74">'C92'!$A$1:$P$38</definedName>
    <definedName name="_xlnm.Print_Area" localSheetId="75">'C93'!$A$1:$P$36</definedName>
    <definedName name="_xlnm.Print_Area" localSheetId="81">'C99'!$A$1:$G$40</definedName>
    <definedName name="_xlnm.Database" localSheetId="85">'C103'!#REF!</definedName>
    <definedName name="_xlnm.Database" localSheetId="86">'C104 '!#REF!</definedName>
    <definedName name="_xlnm.Database" localSheetId="87">#REF!</definedName>
    <definedName name="_xlnm.Database" localSheetId="88">#REF!</definedName>
    <definedName name="_xlnm.Database" localSheetId="91">#REF!</definedName>
    <definedName name="_xlnm.Database" localSheetId="92">#REF!</definedName>
    <definedName name="_xlnm.Database" localSheetId="97">'C115'!#REF!</definedName>
    <definedName name="_xlnm.Database" localSheetId="98">'C116'!#REF!</definedName>
    <definedName name="_xlnm.Database" localSheetId="100">'C118'!#REF!</definedName>
    <definedName name="_xlnm.Database" localSheetId="52">#REF!</definedName>
    <definedName name="_xlnm.Database" localSheetId="57">'C69-C70'!$B$8:$L$8</definedName>
    <definedName name="_xlnm.Database">'C51'!$F$7:$CH$7</definedName>
    <definedName name="OLE_LINK1" localSheetId="1">PORTADA!$B$4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51" l="1"/>
  <c r="C48" i="151"/>
  <c r="B48" i="151"/>
  <c r="B36" i="151" s="1"/>
  <c r="AO47" i="151"/>
  <c r="AN47" i="151"/>
  <c r="AM47" i="151"/>
  <c r="AK47" i="151"/>
  <c r="AJ47" i="151"/>
  <c r="AI47" i="151"/>
  <c r="AG47" i="151"/>
  <c r="AF47" i="151"/>
  <c r="AE47" i="151"/>
  <c r="D47" i="151"/>
  <c r="C47" i="151"/>
  <c r="B47" i="151"/>
  <c r="AO46" i="151"/>
  <c r="AN46" i="151"/>
  <c r="AM46" i="151"/>
  <c r="AK46" i="151"/>
  <c r="AJ46" i="151"/>
  <c r="AI46" i="151"/>
  <c r="AG46" i="151"/>
  <c r="AF46" i="151"/>
  <c r="AE46" i="151"/>
  <c r="AC46" i="151"/>
  <c r="D46" i="151"/>
  <c r="C46" i="151"/>
  <c r="B46" i="151"/>
  <c r="X44" i="151"/>
  <c r="W44" i="151"/>
  <c r="V44" i="151"/>
  <c r="T44" i="151"/>
  <c r="S44" i="151"/>
  <c r="R44" i="151"/>
  <c r="P44" i="151"/>
  <c r="O44" i="151"/>
  <c r="N44" i="151"/>
  <c r="L44" i="151"/>
  <c r="K44" i="151"/>
  <c r="J44" i="151"/>
  <c r="H44" i="151"/>
  <c r="D44" i="151" s="1"/>
  <c r="G44" i="151"/>
  <c r="F44" i="151"/>
  <c r="B44" i="151" s="1"/>
  <c r="AO42" i="151"/>
  <c r="AN42" i="151"/>
  <c r="AM42" i="151"/>
  <c r="AK42" i="151"/>
  <c r="AJ42" i="151"/>
  <c r="AI42" i="151"/>
  <c r="AG42" i="151"/>
  <c r="AF42" i="151"/>
  <c r="AE42" i="151"/>
  <c r="D42" i="151"/>
  <c r="D36" i="151" s="1"/>
  <c r="C42" i="151"/>
  <c r="B42" i="151"/>
  <c r="AO41" i="151"/>
  <c r="AN41" i="151"/>
  <c r="AM41" i="151"/>
  <c r="AK41" i="151"/>
  <c r="AJ41" i="151"/>
  <c r="AI41" i="151"/>
  <c r="AG41" i="151"/>
  <c r="AF41" i="151"/>
  <c r="AE41" i="151"/>
  <c r="D41" i="151"/>
  <c r="D35" i="151" s="1"/>
  <c r="C41" i="151"/>
  <c r="C35" i="151" s="1"/>
  <c r="B41" i="151"/>
  <c r="AO40" i="151"/>
  <c r="AN40" i="151"/>
  <c r="AM40" i="151"/>
  <c r="AK40" i="151"/>
  <c r="AJ40" i="151"/>
  <c r="AI40" i="151"/>
  <c r="AG40" i="151"/>
  <c r="AF40" i="151"/>
  <c r="AE40" i="151"/>
  <c r="AB40" i="151"/>
  <c r="V40" i="151"/>
  <c r="B40" i="151" s="1"/>
  <c r="B34" i="151" s="1"/>
  <c r="D40" i="151"/>
  <c r="C40" i="151"/>
  <c r="AN38" i="151"/>
  <c r="AM38" i="151"/>
  <c r="AI38" i="151"/>
  <c r="AG38" i="151"/>
  <c r="X38" i="151"/>
  <c r="W38" i="151"/>
  <c r="V38" i="151"/>
  <c r="V32" i="151" s="1"/>
  <c r="T38" i="151"/>
  <c r="S38" i="151"/>
  <c r="R38" i="151"/>
  <c r="P38" i="151"/>
  <c r="P32" i="151" s="1"/>
  <c r="O38" i="151"/>
  <c r="N38" i="151"/>
  <c r="L38" i="151"/>
  <c r="K38" i="151"/>
  <c r="K32" i="151" s="1"/>
  <c r="J38" i="151"/>
  <c r="H38" i="151"/>
  <c r="G38" i="151"/>
  <c r="F38" i="151"/>
  <c r="B38" i="151" s="1"/>
  <c r="B32" i="151" s="1"/>
  <c r="AE36" i="151"/>
  <c r="X36" i="151"/>
  <c r="W36" i="151"/>
  <c r="V36" i="151"/>
  <c r="T36" i="151"/>
  <c r="S36" i="151"/>
  <c r="R36" i="151"/>
  <c r="P36" i="151"/>
  <c r="O36" i="151"/>
  <c r="N36" i="151"/>
  <c r="L36" i="151"/>
  <c r="K36" i="151"/>
  <c r="J36" i="151"/>
  <c r="H36" i="151"/>
  <c r="G36" i="151"/>
  <c r="F36" i="151"/>
  <c r="C36" i="151"/>
  <c r="AM35" i="151"/>
  <c r="X35" i="151"/>
  <c r="W35" i="151"/>
  <c r="V35" i="151"/>
  <c r="T35" i="151"/>
  <c r="S35" i="151"/>
  <c r="R35" i="151"/>
  <c r="P35" i="151"/>
  <c r="O35" i="151"/>
  <c r="N35" i="151"/>
  <c r="L35" i="151"/>
  <c r="K35" i="151"/>
  <c r="J35" i="151"/>
  <c r="H35" i="151"/>
  <c r="G35" i="151"/>
  <c r="F35" i="151"/>
  <c r="B35" i="151"/>
  <c r="AO34" i="151"/>
  <c r="AK34" i="151"/>
  <c r="AF34" i="151"/>
  <c r="AE34" i="151"/>
  <c r="X34" i="151"/>
  <c r="W34" i="151"/>
  <c r="V34" i="151"/>
  <c r="T34" i="151"/>
  <c r="S34" i="151"/>
  <c r="R34" i="151"/>
  <c r="P34" i="151"/>
  <c r="O34" i="151"/>
  <c r="N34" i="151"/>
  <c r="L34" i="151"/>
  <c r="K34" i="151"/>
  <c r="J34" i="151"/>
  <c r="H34" i="151"/>
  <c r="G34" i="151"/>
  <c r="F34" i="151"/>
  <c r="D34" i="151"/>
  <c r="C34" i="151"/>
  <c r="X32" i="151"/>
  <c r="W32" i="151"/>
  <c r="T32" i="151"/>
  <c r="S32" i="151"/>
  <c r="R32" i="151"/>
  <c r="O32" i="151"/>
  <c r="N32" i="151"/>
  <c r="L32" i="151"/>
  <c r="J32" i="151"/>
  <c r="H32" i="151"/>
  <c r="G32" i="151"/>
  <c r="AC28" i="151"/>
  <c r="AB28" i="151"/>
  <c r="AA28" i="151"/>
  <c r="D28" i="151"/>
  <c r="C28" i="151"/>
  <c r="C16" i="151" s="1"/>
  <c r="B28" i="151"/>
  <c r="BA27" i="151"/>
  <c r="AZ27" i="151"/>
  <c r="AY27" i="151"/>
  <c r="AC27" i="151"/>
  <c r="AC47" i="151" s="1"/>
  <c r="AB27" i="151"/>
  <c r="AB47" i="151" s="1"/>
  <c r="AA27" i="151"/>
  <c r="D27" i="151"/>
  <c r="D15" i="151" s="1"/>
  <c r="C27" i="151"/>
  <c r="B27" i="151"/>
  <c r="BA26" i="151"/>
  <c r="AZ26" i="151"/>
  <c r="AY26" i="151"/>
  <c r="AC26" i="151"/>
  <c r="AB26" i="151"/>
  <c r="AA26" i="151"/>
  <c r="AA46" i="151" s="1"/>
  <c r="D26" i="151"/>
  <c r="C26" i="151"/>
  <c r="B26" i="151"/>
  <c r="BA25" i="151"/>
  <c r="AZ25" i="151"/>
  <c r="AY25" i="151"/>
  <c r="AO24" i="151"/>
  <c r="AO44" i="151" s="1"/>
  <c r="AN24" i="151"/>
  <c r="AN44" i="151" s="1"/>
  <c r="AM24" i="151"/>
  <c r="AM44" i="151" s="1"/>
  <c r="AK24" i="151"/>
  <c r="AJ24" i="151"/>
  <c r="AJ44" i="151" s="1"/>
  <c r="AI24" i="151"/>
  <c r="AI44" i="151" s="1"/>
  <c r="AG24" i="151"/>
  <c r="AC24" i="151" s="1"/>
  <c r="AF24" i="151"/>
  <c r="AE24" i="151"/>
  <c r="AA24" i="151" s="1"/>
  <c r="AB24" i="151"/>
  <c r="AB44" i="151" s="1"/>
  <c r="X24" i="151"/>
  <c r="W24" i="151"/>
  <c r="V24" i="151"/>
  <c r="T24" i="151"/>
  <c r="S24" i="151"/>
  <c r="R24" i="151"/>
  <c r="P24" i="151"/>
  <c r="O24" i="151"/>
  <c r="N24" i="151"/>
  <c r="L24" i="151"/>
  <c r="K24" i="151"/>
  <c r="AZ24" i="151" s="1"/>
  <c r="J24" i="151"/>
  <c r="AY24" i="151" s="1"/>
  <c r="H24" i="151"/>
  <c r="G24" i="151"/>
  <c r="F24" i="151"/>
  <c r="B24" i="151" s="1"/>
  <c r="BA23" i="151"/>
  <c r="AZ23" i="151"/>
  <c r="AY23" i="151"/>
  <c r="BA22" i="151"/>
  <c r="AZ22" i="151"/>
  <c r="AY22" i="151"/>
  <c r="AC22" i="151"/>
  <c r="AC42" i="151" s="1"/>
  <c r="AB22" i="151"/>
  <c r="AA22" i="151"/>
  <c r="AA42" i="151" s="1"/>
  <c r="D22" i="151"/>
  <c r="C22" i="151"/>
  <c r="B22" i="151"/>
  <c r="B16" i="151" s="1"/>
  <c r="BA21" i="151"/>
  <c r="AC41" i="151" s="1"/>
  <c r="AZ21" i="151"/>
  <c r="AY21" i="151"/>
  <c r="AC21" i="151"/>
  <c r="AB21" i="151"/>
  <c r="AB41" i="151" s="1"/>
  <c r="AA21" i="151"/>
  <c r="AA41" i="151" s="1"/>
  <c r="D21" i="151"/>
  <c r="C21" i="151"/>
  <c r="C15" i="151" s="1"/>
  <c r="B21" i="151"/>
  <c r="BA20" i="151"/>
  <c r="AZ20" i="151"/>
  <c r="AY20" i="151"/>
  <c r="AC20" i="151"/>
  <c r="AC40" i="151" s="1"/>
  <c r="AB20" i="151"/>
  <c r="AA20" i="151"/>
  <c r="AA40" i="151" s="1"/>
  <c r="V20" i="151"/>
  <c r="V14" i="151" s="1"/>
  <c r="D20" i="151"/>
  <c r="D14" i="151" s="1"/>
  <c r="C20" i="151"/>
  <c r="BA19" i="151"/>
  <c r="AZ19" i="151"/>
  <c r="AY19" i="151"/>
  <c r="AO18" i="151"/>
  <c r="AN18" i="151"/>
  <c r="AM18" i="151"/>
  <c r="AM12" i="151" s="1"/>
  <c r="AM32" i="151" s="1"/>
  <c r="AK18" i="151"/>
  <c r="AJ18" i="151"/>
  <c r="AI18" i="151"/>
  <c r="AG18" i="151"/>
  <c r="AG12" i="151" s="1"/>
  <c r="AF18" i="151"/>
  <c r="AE18" i="151"/>
  <c r="AA18" i="151"/>
  <c r="X18" i="151"/>
  <c r="W18" i="151"/>
  <c r="V18" i="151"/>
  <c r="T18" i="151"/>
  <c r="T12" i="151" s="1"/>
  <c r="S18" i="151"/>
  <c r="R18" i="151"/>
  <c r="P18" i="151"/>
  <c r="O18" i="151"/>
  <c r="O12" i="151" s="1"/>
  <c r="N18" i="151"/>
  <c r="L18" i="151"/>
  <c r="K18" i="151"/>
  <c r="J18" i="151"/>
  <c r="J12" i="151" s="1"/>
  <c r="AY12" i="151" s="1"/>
  <c r="H18" i="151"/>
  <c r="G18" i="151"/>
  <c r="F18" i="151"/>
  <c r="D18" i="151"/>
  <c r="BA17" i="151"/>
  <c r="AZ17" i="151"/>
  <c r="AY17" i="151"/>
  <c r="AY16" i="151"/>
  <c r="AO16" i="151"/>
  <c r="AN16" i="151"/>
  <c r="AN36" i="151" s="1"/>
  <c r="AM16" i="151"/>
  <c r="AM36" i="151" s="1"/>
  <c r="AK16" i="151"/>
  <c r="AK36" i="151" s="1"/>
  <c r="AJ16" i="151"/>
  <c r="AI16" i="151"/>
  <c r="AI36" i="151" s="1"/>
  <c r="AG16" i="151"/>
  <c r="AG36" i="151" s="1"/>
  <c r="AF16" i="151"/>
  <c r="AE16" i="151"/>
  <c r="AA16" i="151"/>
  <c r="X16" i="151"/>
  <c r="W16" i="151"/>
  <c r="V16" i="151"/>
  <c r="T16" i="151"/>
  <c r="AO36" i="151" s="1"/>
  <c r="S16" i="151"/>
  <c r="R16" i="151"/>
  <c r="P16" i="151"/>
  <c r="O16" i="151"/>
  <c r="AJ36" i="151" s="1"/>
  <c r="N16" i="151"/>
  <c r="L16" i="151"/>
  <c r="BA16" i="151" s="1"/>
  <c r="K16" i="151"/>
  <c r="AZ16" i="151" s="1"/>
  <c r="J16" i="151"/>
  <c r="H16" i="151"/>
  <c r="G16" i="151"/>
  <c r="F16" i="151"/>
  <c r="D16" i="151"/>
  <c r="AO15" i="151"/>
  <c r="AO35" i="151" s="1"/>
  <c r="AN15" i="151"/>
  <c r="AN35" i="151" s="1"/>
  <c r="AM15" i="151"/>
  <c r="AK15" i="151"/>
  <c r="AJ15" i="151"/>
  <c r="AJ35" i="151" s="1"/>
  <c r="AI15" i="151"/>
  <c r="AI35" i="151" s="1"/>
  <c r="AG15" i="151"/>
  <c r="AC15" i="151" s="1"/>
  <c r="AF15" i="151"/>
  <c r="AE15" i="151"/>
  <c r="AA15" i="151" s="1"/>
  <c r="AB15" i="151"/>
  <c r="AB35" i="151" s="1"/>
  <c r="X15" i="151"/>
  <c r="W15" i="151"/>
  <c r="V15" i="151"/>
  <c r="T15" i="151"/>
  <c r="S15" i="151"/>
  <c r="R15" i="151"/>
  <c r="P15" i="151"/>
  <c r="O15" i="151"/>
  <c r="N15" i="151"/>
  <c r="L15" i="151"/>
  <c r="K15" i="151"/>
  <c r="AZ15" i="151" s="1"/>
  <c r="J15" i="151"/>
  <c r="AY15" i="151" s="1"/>
  <c r="H15" i="151"/>
  <c r="G15" i="151"/>
  <c r="F15" i="151"/>
  <c r="B15" i="151"/>
  <c r="AO14" i="151"/>
  <c r="AN14" i="151"/>
  <c r="AM14" i="151"/>
  <c r="AK14" i="151"/>
  <c r="AJ14" i="151"/>
  <c r="AJ34" i="151" s="1"/>
  <c r="AI14" i="151"/>
  <c r="AG14" i="151"/>
  <c r="AF14" i="151"/>
  <c r="AE14" i="151"/>
  <c r="AC14" i="151"/>
  <c r="X14" i="151"/>
  <c r="W14" i="151"/>
  <c r="T14" i="151"/>
  <c r="S14" i="151"/>
  <c r="R14" i="151"/>
  <c r="P14" i="151"/>
  <c r="O14" i="151"/>
  <c r="N14" i="151"/>
  <c r="L14" i="151"/>
  <c r="BA14" i="151" s="1"/>
  <c r="K14" i="151"/>
  <c r="J14" i="151"/>
  <c r="H14" i="151"/>
  <c r="G14" i="151"/>
  <c r="F14" i="151"/>
  <c r="C14" i="151"/>
  <c r="BA13" i="151"/>
  <c r="AZ13" i="151"/>
  <c r="AY13" i="151"/>
  <c r="AO12" i="151"/>
  <c r="AO32" i="151" s="1"/>
  <c r="AN12" i="151"/>
  <c r="AJ12" i="151"/>
  <c r="AI12" i="151"/>
  <c r="AI32" i="151" s="1"/>
  <c r="AE12" i="151"/>
  <c r="X12" i="151"/>
  <c r="W12" i="151"/>
  <c r="S12" i="151"/>
  <c r="R12" i="151"/>
  <c r="N12" i="151"/>
  <c r="L12" i="151"/>
  <c r="H12" i="151"/>
  <c r="G12" i="151"/>
  <c r="AA12" i="151" l="1"/>
  <c r="AA32" i="151" s="1"/>
  <c r="AE32" i="151"/>
  <c r="AG34" i="151"/>
  <c r="AC34" i="151"/>
  <c r="AN34" i="151"/>
  <c r="AA35" i="151"/>
  <c r="AY14" i="151"/>
  <c r="AA14" i="151"/>
  <c r="AA34" i="151" s="1"/>
  <c r="BA15" i="151"/>
  <c r="AF35" i="151"/>
  <c r="AK35" i="151"/>
  <c r="F12" i="151"/>
  <c r="K12" i="151"/>
  <c r="AZ12" i="151" s="1"/>
  <c r="P12" i="151"/>
  <c r="BA12" i="151" s="1"/>
  <c r="V12" i="151"/>
  <c r="AE38" i="151"/>
  <c r="AJ38" i="151"/>
  <c r="AO38" i="151"/>
  <c r="C24" i="151"/>
  <c r="BA24" i="151"/>
  <c r="AC44" i="151" s="1"/>
  <c r="AF44" i="151"/>
  <c r="AK44" i="151"/>
  <c r="AB46" i="151"/>
  <c r="AA47" i="151"/>
  <c r="F32" i="151"/>
  <c r="AG32" i="151"/>
  <c r="D38" i="151"/>
  <c r="D32" i="151" s="1"/>
  <c r="AG44" i="151"/>
  <c r="AM34" i="151"/>
  <c r="AI34" i="151"/>
  <c r="AB16" i="151"/>
  <c r="AB36" i="151" s="1"/>
  <c r="AF36" i="151"/>
  <c r="AB42" i="151"/>
  <c r="AA44" i="151"/>
  <c r="C38" i="151"/>
  <c r="C32" i="151" s="1"/>
  <c r="AJ32" i="151"/>
  <c r="AN32" i="151"/>
  <c r="AZ14" i="151"/>
  <c r="AB14" i="151"/>
  <c r="AB34" i="151" s="1"/>
  <c r="AC35" i="151"/>
  <c r="AA36" i="151"/>
  <c r="C18" i="151"/>
  <c r="BA18" i="151"/>
  <c r="AF38" i="151"/>
  <c r="AF12" i="151"/>
  <c r="AB18" i="151"/>
  <c r="AK38" i="151"/>
  <c r="AK12" i="151"/>
  <c r="AK32" i="151" s="1"/>
  <c r="AY18" i="151"/>
  <c r="AA38" i="151" s="1"/>
  <c r="D24" i="151"/>
  <c r="D12" i="151" s="1"/>
  <c r="AG35" i="151"/>
  <c r="C44" i="151"/>
  <c r="AZ18" i="151"/>
  <c r="AC16" i="151"/>
  <c r="AC36" i="151" s="1"/>
  <c r="B18" i="151"/>
  <c r="B12" i="151" s="1"/>
  <c r="AC18" i="151"/>
  <c r="B20" i="151"/>
  <c r="B14" i="151" s="1"/>
  <c r="AE35" i="151"/>
  <c r="AE44" i="151"/>
  <c r="AB38" i="151" l="1"/>
  <c r="C12" i="151"/>
  <c r="AC12" i="151"/>
  <c r="AC32" i="151" s="1"/>
  <c r="AC38" i="151"/>
  <c r="AF32" i="151"/>
  <c r="AB12" i="151"/>
  <c r="AB32" i="151" s="1"/>
  <c r="B18" i="149" l="1"/>
  <c r="B36" i="111"/>
  <c r="B35" i="111"/>
  <c r="B34" i="111"/>
  <c r="B33" i="111"/>
  <c r="B32" i="111"/>
  <c r="B31" i="111"/>
  <c r="B30" i="111"/>
  <c r="B29" i="111"/>
  <c r="B28" i="111"/>
  <c r="B27" i="111"/>
  <c r="B26" i="111"/>
  <c r="B25" i="111"/>
  <c r="B24" i="111"/>
  <c r="B23" i="111"/>
  <c r="B22" i="111"/>
  <c r="B21" i="111"/>
  <c r="B20" i="111"/>
  <c r="B19" i="111"/>
  <c r="B18" i="111"/>
  <c r="B17" i="111"/>
  <c r="B16" i="111"/>
  <c r="B15" i="111"/>
  <c r="B14" i="111"/>
  <c r="B13" i="111"/>
  <c r="B12" i="111"/>
  <c r="B11" i="111"/>
  <c r="B10" i="111"/>
  <c r="J8" i="111"/>
  <c r="I8" i="111"/>
  <c r="H8" i="111"/>
  <c r="G8" i="111"/>
  <c r="F8" i="111"/>
  <c r="E8" i="111"/>
  <c r="D8" i="111"/>
  <c r="C8" i="111"/>
  <c r="B8" i="111"/>
  <c r="B36" i="110"/>
  <c r="B35" i="110"/>
  <c r="B34" i="110"/>
  <c r="B33" i="110"/>
  <c r="B32" i="110"/>
  <c r="B31" i="110"/>
  <c r="B30" i="110"/>
  <c r="B29" i="110"/>
  <c r="B28" i="110"/>
  <c r="B27" i="110"/>
  <c r="B26" i="110"/>
  <c r="B25" i="110"/>
  <c r="B24" i="110"/>
  <c r="B23" i="110"/>
  <c r="B22" i="110"/>
  <c r="B21" i="110"/>
  <c r="B20" i="110"/>
  <c r="B19" i="110"/>
  <c r="B18" i="110"/>
  <c r="B17" i="110"/>
  <c r="B16" i="110"/>
  <c r="B15" i="110"/>
  <c r="B14" i="110"/>
  <c r="B13" i="110"/>
  <c r="B12" i="110"/>
  <c r="B11" i="110"/>
  <c r="B10" i="110"/>
  <c r="J8" i="110"/>
  <c r="I8" i="110"/>
  <c r="H8" i="110"/>
  <c r="G8" i="110"/>
  <c r="F8" i="110"/>
  <c r="E8" i="110"/>
  <c r="D8" i="110"/>
  <c r="C8" i="110"/>
  <c r="B8" i="110"/>
  <c r="D32" i="109"/>
  <c r="C32" i="109"/>
  <c r="B32" i="109"/>
  <c r="D31" i="109"/>
  <c r="C31" i="109"/>
  <c r="B31" i="109"/>
  <c r="D30" i="109"/>
  <c r="C30" i="109"/>
  <c r="B30" i="109"/>
  <c r="D29" i="109"/>
  <c r="C29" i="109"/>
  <c r="B29" i="109"/>
  <c r="D28" i="109"/>
  <c r="C28" i="109"/>
  <c r="B28" i="109"/>
  <c r="D27" i="109"/>
  <c r="C27" i="109"/>
  <c r="B27" i="109"/>
  <c r="D26" i="109"/>
  <c r="C26" i="109"/>
  <c r="B26" i="109"/>
  <c r="D25" i="109"/>
  <c r="C25" i="109"/>
  <c r="B25" i="109"/>
  <c r="P23" i="109"/>
  <c r="O23" i="109"/>
  <c r="N23" i="109"/>
  <c r="L23" i="109"/>
  <c r="K23" i="109"/>
  <c r="J23" i="109"/>
  <c r="B23" i="109" s="1"/>
  <c r="H23" i="109"/>
  <c r="G23" i="109"/>
  <c r="C23" i="109" s="1"/>
  <c r="F23" i="109"/>
  <c r="D23" i="109"/>
  <c r="D19" i="109"/>
  <c r="C19" i="109"/>
  <c r="B19" i="109"/>
  <c r="D18" i="109"/>
  <c r="C18" i="109"/>
  <c r="B18" i="109"/>
  <c r="D17" i="109"/>
  <c r="C17" i="109"/>
  <c r="B17" i="109"/>
  <c r="D16" i="109"/>
  <c r="C16" i="109"/>
  <c r="B16" i="109"/>
  <c r="D15" i="109"/>
  <c r="C15" i="109"/>
  <c r="B15" i="109"/>
  <c r="D14" i="109"/>
  <c r="C14" i="109"/>
  <c r="B14" i="109"/>
  <c r="D13" i="109"/>
  <c r="C13" i="109"/>
  <c r="B13" i="109"/>
  <c r="D12" i="109"/>
  <c r="C12" i="109"/>
  <c r="B12" i="109"/>
  <c r="P10" i="109"/>
  <c r="O10" i="109"/>
  <c r="N10" i="109"/>
  <c r="L10" i="109"/>
  <c r="K10" i="109"/>
  <c r="J10" i="109"/>
  <c r="B10" i="109" s="1"/>
  <c r="H10" i="109"/>
  <c r="G10" i="109"/>
  <c r="C10" i="109" s="1"/>
  <c r="F10" i="109"/>
  <c r="D10" i="109"/>
  <c r="I79" i="78"/>
  <c r="H79" i="78"/>
  <c r="F79" i="78"/>
  <c r="D79" i="78"/>
  <c r="C79" i="78"/>
  <c r="I78" i="78"/>
  <c r="H78" i="78"/>
  <c r="G78" i="78"/>
  <c r="F78" i="78"/>
  <c r="D78" i="78"/>
  <c r="C78" i="78"/>
  <c r="I77" i="78"/>
  <c r="H77" i="78"/>
  <c r="G77" i="78"/>
  <c r="F77" i="78"/>
  <c r="D77" i="78"/>
  <c r="C77" i="78"/>
  <c r="I76" i="78"/>
  <c r="F76" i="78"/>
  <c r="D76" i="78"/>
  <c r="C76" i="78"/>
  <c r="B76" i="78"/>
  <c r="I75" i="78"/>
  <c r="H75" i="78"/>
  <c r="G75" i="78"/>
  <c r="F75" i="78"/>
  <c r="D75" i="78"/>
  <c r="C75" i="78"/>
  <c r="H74" i="78"/>
  <c r="G74" i="78"/>
  <c r="F74" i="78"/>
  <c r="D74" i="78"/>
  <c r="C74" i="78"/>
  <c r="J73" i="78"/>
  <c r="I73" i="78"/>
  <c r="G73" i="78"/>
  <c r="F73" i="78"/>
  <c r="D73" i="78"/>
  <c r="C73" i="78"/>
  <c r="B73" i="78"/>
  <c r="J72" i="78"/>
  <c r="I72" i="78"/>
  <c r="H72" i="78"/>
  <c r="G72" i="78"/>
  <c r="F72" i="78"/>
  <c r="D72" i="78"/>
  <c r="C72" i="78"/>
  <c r="B72" i="78"/>
  <c r="J71" i="78"/>
  <c r="I71" i="78"/>
  <c r="H71" i="78"/>
  <c r="G71" i="78"/>
  <c r="F71" i="78"/>
  <c r="D71" i="78"/>
  <c r="C71" i="78"/>
  <c r="I70" i="78"/>
  <c r="H70" i="78"/>
  <c r="G70" i="78"/>
  <c r="F70" i="78"/>
  <c r="D70" i="78"/>
  <c r="C70" i="78"/>
  <c r="I69" i="78"/>
  <c r="H69" i="78"/>
  <c r="G69" i="78"/>
  <c r="F69" i="78"/>
  <c r="D69" i="78"/>
  <c r="C69" i="78"/>
  <c r="J68" i="78"/>
  <c r="H68" i="78"/>
  <c r="G68" i="78"/>
  <c r="F68" i="78"/>
  <c r="D68" i="78"/>
  <c r="C68" i="78"/>
  <c r="B68" i="78"/>
  <c r="I67" i="78"/>
  <c r="G67" i="78"/>
  <c r="F67" i="78"/>
  <c r="D67" i="78"/>
  <c r="C67" i="78"/>
  <c r="J66" i="78"/>
  <c r="H66" i="78"/>
  <c r="G66" i="78"/>
  <c r="F66" i="78"/>
  <c r="E66" i="78"/>
  <c r="D66" i="78"/>
  <c r="C66" i="78"/>
  <c r="I65" i="78"/>
  <c r="H65" i="78"/>
  <c r="G65" i="78"/>
  <c r="F65" i="78"/>
  <c r="D65" i="78"/>
  <c r="C65" i="78"/>
  <c r="J64" i="78"/>
  <c r="H64" i="78"/>
  <c r="G64" i="78"/>
  <c r="F64" i="78"/>
  <c r="E64" i="78"/>
  <c r="D64" i="78"/>
  <c r="C64" i="78"/>
  <c r="I63" i="78"/>
  <c r="H63" i="78"/>
  <c r="G63" i="78"/>
  <c r="F63" i="78"/>
  <c r="D63" i="78"/>
  <c r="C63" i="78"/>
  <c r="B63" i="78"/>
  <c r="I62" i="78"/>
  <c r="H62" i="78"/>
  <c r="G62" i="78"/>
  <c r="F62" i="78"/>
  <c r="D62" i="78"/>
  <c r="C62" i="78"/>
  <c r="I61" i="78"/>
  <c r="H61" i="78"/>
  <c r="G61" i="78"/>
  <c r="F61" i="78"/>
  <c r="D61" i="78"/>
  <c r="C61" i="78"/>
  <c r="B61" i="78"/>
  <c r="J60" i="78"/>
  <c r="I60" i="78"/>
  <c r="H60" i="78"/>
  <c r="G60" i="78"/>
  <c r="F60" i="78"/>
  <c r="D60" i="78"/>
  <c r="C60" i="78"/>
  <c r="H59" i="78"/>
  <c r="G59" i="78"/>
  <c r="F59" i="78"/>
  <c r="D59" i="78"/>
  <c r="C59" i="78"/>
  <c r="B59" i="78"/>
  <c r="I58" i="78"/>
  <c r="H58" i="78"/>
  <c r="G58" i="78"/>
  <c r="F58" i="78"/>
  <c r="D58" i="78"/>
  <c r="C58" i="78"/>
  <c r="I57" i="78"/>
  <c r="H57" i="78"/>
  <c r="G57" i="78"/>
  <c r="F57" i="78"/>
  <c r="D57" i="78"/>
  <c r="C57" i="78"/>
  <c r="B57" i="78"/>
  <c r="I56" i="78"/>
  <c r="H56" i="78"/>
  <c r="G56" i="78"/>
  <c r="F56" i="78"/>
  <c r="D56" i="78"/>
  <c r="C56" i="78"/>
  <c r="J55" i="78"/>
  <c r="I55" i="78"/>
  <c r="H55" i="78"/>
  <c r="G55" i="78"/>
  <c r="F55" i="78"/>
  <c r="E55" i="78"/>
  <c r="D55" i="78"/>
  <c r="C55" i="78"/>
  <c r="I54" i="78"/>
  <c r="H54" i="78"/>
  <c r="G54" i="78"/>
  <c r="F54" i="78"/>
  <c r="D54" i="78"/>
  <c r="C54" i="78"/>
  <c r="J53" i="78"/>
  <c r="I53" i="78"/>
  <c r="H53" i="78"/>
  <c r="G53" i="78"/>
  <c r="F53" i="78"/>
  <c r="D53" i="78"/>
  <c r="C53" i="78"/>
  <c r="B36" i="78"/>
  <c r="B79" i="78" s="1"/>
  <c r="B35" i="78"/>
  <c r="B78" i="78" s="1"/>
  <c r="B34" i="78"/>
  <c r="B77" i="78" s="1"/>
  <c r="B33" i="78"/>
  <c r="B32" i="78"/>
  <c r="B75" i="78" s="1"/>
  <c r="B31" i="78"/>
  <c r="B74" i="78" s="1"/>
  <c r="B30" i="78"/>
  <c r="B29" i="78"/>
  <c r="B28" i="78"/>
  <c r="B71" i="78" s="1"/>
  <c r="B27" i="78"/>
  <c r="B70" i="78" s="1"/>
  <c r="B26" i="78"/>
  <c r="B69" i="78" s="1"/>
  <c r="B25" i="78"/>
  <c r="B24" i="78"/>
  <c r="B67" i="78" s="1"/>
  <c r="B23" i="78"/>
  <c r="B66" i="78" s="1"/>
  <c r="B22" i="78"/>
  <c r="B65" i="78" s="1"/>
  <c r="B21" i="78"/>
  <c r="B64" i="78" s="1"/>
  <c r="B20" i="78"/>
  <c r="B19" i="78"/>
  <c r="B62" i="78" s="1"/>
  <c r="B18" i="78"/>
  <c r="B17" i="78"/>
  <c r="B60" i="78" s="1"/>
  <c r="B16" i="78"/>
  <c r="B15" i="78"/>
  <c r="B58" i="78" s="1"/>
  <c r="B14" i="78"/>
  <c r="B13" i="78"/>
  <c r="B56" i="78" s="1"/>
  <c r="B12" i="78"/>
  <c r="B55" i="78" s="1"/>
  <c r="B11" i="78"/>
  <c r="B54" i="78" s="1"/>
  <c r="B10" i="78"/>
  <c r="B53" i="78" s="1"/>
  <c r="J8" i="78"/>
  <c r="J51" i="78" s="1"/>
  <c r="I8" i="78"/>
  <c r="I51" i="78" s="1"/>
  <c r="H8" i="78"/>
  <c r="H51" i="78" s="1"/>
  <c r="G8" i="78"/>
  <c r="G51" i="78" s="1"/>
  <c r="F8" i="78"/>
  <c r="F51" i="78" s="1"/>
  <c r="E8" i="78"/>
  <c r="E51" i="78" s="1"/>
  <c r="D8" i="78"/>
  <c r="B8" i="78" s="1"/>
  <c r="B51" i="78" s="1"/>
  <c r="C8" i="78"/>
  <c r="C51" i="78" s="1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J8" i="77"/>
  <c r="I8" i="77"/>
  <c r="H8" i="77"/>
  <c r="G8" i="77"/>
  <c r="F8" i="77"/>
  <c r="E8" i="77"/>
  <c r="D8" i="77"/>
  <c r="C8" i="77"/>
  <c r="B8" i="77"/>
  <c r="B38" i="76"/>
  <c r="B37" i="76"/>
  <c r="B36" i="76"/>
  <c r="B35" i="76"/>
  <c r="B34" i="76"/>
  <c r="B33" i="76"/>
  <c r="B32" i="76"/>
  <c r="B31" i="76"/>
  <c r="B30" i="76"/>
  <c r="B29" i="76"/>
  <c r="B28" i="76"/>
  <c r="B27" i="76"/>
  <c r="B26" i="76"/>
  <c r="B25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8" i="76" s="1"/>
  <c r="B10" i="76"/>
  <c r="J8" i="76"/>
  <c r="I8" i="76"/>
  <c r="H8" i="76"/>
  <c r="G8" i="76"/>
  <c r="F8" i="76"/>
  <c r="E8" i="76"/>
  <c r="D8" i="76"/>
  <c r="C8" i="76"/>
  <c r="N81" i="75"/>
  <c r="J81" i="75"/>
  <c r="F81" i="75"/>
  <c r="D81" i="75"/>
  <c r="C81" i="75"/>
  <c r="B81" i="75"/>
  <c r="N79" i="75"/>
  <c r="J79" i="75"/>
  <c r="F79" i="75"/>
  <c r="D79" i="75"/>
  <c r="C79" i="75"/>
  <c r="B79" i="75"/>
  <c r="N77" i="75"/>
  <c r="J77" i="75"/>
  <c r="F77" i="75"/>
  <c r="D77" i="75"/>
  <c r="C77" i="75"/>
  <c r="B77" i="75"/>
  <c r="N75" i="75"/>
  <c r="J75" i="75"/>
  <c r="F75" i="75"/>
  <c r="D75" i="75"/>
  <c r="C75" i="75"/>
  <c r="B75" i="75"/>
  <c r="N73" i="75"/>
  <c r="J73" i="75"/>
  <c r="F73" i="75"/>
  <c r="D73" i="75"/>
  <c r="C73" i="75"/>
  <c r="B73" i="75"/>
  <c r="N71" i="75"/>
  <c r="J71" i="75"/>
  <c r="F71" i="75"/>
  <c r="D71" i="75"/>
  <c r="C71" i="75"/>
  <c r="B71" i="75"/>
  <c r="N69" i="75"/>
  <c r="J69" i="75"/>
  <c r="F69" i="75"/>
  <c r="F65" i="75" s="1"/>
  <c r="D69" i="75"/>
  <c r="D65" i="75" s="1"/>
  <c r="C69" i="75"/>
  <c r="B69" i="75"/>
  <c r="N67" i="75"/>
  <c r="J67" i="75"/>
  <c r="J65" i="75" s="1"/>
  <c r="J30" i="75" s="1"/>
  <c r="F67" i="75"/>
  <c r="D67" i="75"/>
  <c r="C67" i="75"/>
  <c r="B67" i="75"/>
  <c r="P65" i="75"/>
  <c r="O65" i="75"/>
  <c r="N65" i="75"/>
  <c r="L65" i="75"/>
  <c r="K65" i="75"/>
  <c r="H65" i="75"/>
  <c r="G65" i="75"/>
  <c r="C65" i="75"/>
  <c r="B65" i="75"/>
  <c r="G46" i="75"/>
  <c r="F46" i="75"/>
  <c r="G44" i="75"/>
  <c r="F44" i="75"/>
  <c r="B44" i="75"/>
  <c r="G42" i="75"/>
  <c r="F42" i="75"/>
  <c r="B42" i="75"/>
  <c r="O40" i="75"/>
  <c r="N40" i="75"/>
  <c r="L40" i="75"/>
  <c r="K40" i="75"/>
  <c r="J40" i="75"/>
  <c r="G40" i="75"/>
  <c r="F40" i="75"/>
  <c r="B40" i="75"/>
  <c r="O38" i="75"/>
  <c r="N38" i="75"/>
  <c r="L38" i="75"/>
  <c r="K38" i="75"/>
  <c r="J38" i="75"/>
  <c r="G38" i="75"/>
  <c r="F38" i="75"/>
  <c r="B38" i="75"/>
  <c r="G36" i="75"/>
  <c r="F36" i="75"/>
  <c r="B36" i="75"/>
  <c r="O34" i="75"/>
  <c r="N34" i="75"/>
  <c r="L34" i="75"/>
  <c r="K34" i="75"/>
  <c r="J34" i="75"/>
  <c r="G34" i="75"/>
  <c r="F34" i="75"/>
  <c r="B34" i="75"/>
  <c r="O32" i="75"/>
  <c r="N32" i="75"/>
  <c r="L32" i="75"/>
  <c r="K32" i="75"/>
  <c r="J32" i="75"/>
  <c r="G32" i="75"/>
  <c r="F32" i="75"/>
  <c r="B32" i="75"/>
  <c r="O30" i="75"/>
  <c r="G30" i="75"/>
  <c r="H26" i="75"/>
  <c r="H46" i="75" s="1"/>
  <c r="D26" i="75"/>
  <c r="D46" i="75" s="1"/>
  <c r="C26" i="75"/>
  <c r="C46" i="75" s="1"/>
  <c r="B26" i="75"/>
  <c r="B46" i="75" s="1"/>
  <c r="L24" i="75"/>
  <c r="H24" i="75"/>
  <c r="H44" i="75" s="1"/>
  <c r="C24" i="75"/>
  <c r="C44" i="75" s="1"/>
  <c r="B24" i="75"/>
  <c r="H22" i="75"/>
  <c r="H42" i="75" s="1"/>
  <c r="C22" i="75"/>
  <c r="C42" i="75" s="1"/>
  <c r="B22" i="75"/>
  <c r="P20" i="75"/>
  <c r="P40" i="75" s="1"/>
  <c r="L20" i="75"/>
  <c r="H20" i="75"/>
  <c r="H40" i="75" s="1"/>
  <c r="C20" i="75"/>
  <c r="C40" i="75" s="1"/>
  <c r="B20" i="75"/>
  <c r="P18" i="75"/>
  <c r="P38" i="75" s="1"/>
  <c r="L18" i="75"/>
  <c r="H18" i="75"/>
  <c r="H38" i="75" s="1"/>
  <c r="C18" i="75"/>
  <c r="C38" i="75" s="1"/>
  <c r="B18" i="75"/>
  <c r="H16" i="75"/>
  <c r="H36" i="75" s="1"/>
  <c r="C16" i="75"/>
  <c r="C36" i="75" s="1"/>
  <c r="B16" i="75"/>
  <c r="P14" i="75"/>
  <c r="P34" i="75" s="1"/>
  <c r="L14" i="75"/>
  <c r="L10" i="75" s="1"/>
  <c r="L30" i="75" s="1"/>
  <c r="H14" i="75"/>
  <c r="D14" i="75" s="1"/>
  <c r="D34" i="75" s="1"/>
  <c r="C14" i="75"/>
  <c r="C34" i="75" s="1"/>
  <c r="B14" i="75"/>
  <c r="P12" i="75"/>
  <c r="P32" i="75" s="1"/>
  <c r="L12" i="75"/>
  <c r="H12" i="75"/>
  <c r="H32" i="75" s="1"/>
  <c r="C12" i="75"/>
  <c r="C32" i="75" s="1"/>
  <c r="B12" i="75"/>
  <c r="O10" i="75"/>
  <c r="N10" i="75"/>
  <c r="N30" i="75" s="1"/>
  <c r="K10" i="75"/>
  <c r="K30" i="75" s="1"/>
  <c r="J10" i="75"/>
  <c r="H10" i="75"/>
  <c r="H30" i="75" s="1"/>
  <c r="G10" i="75"/>
  <c r="F10" i="75"/>
  <c r="F30" i="75" s="1"/>
  <c r="C10" i="75"/>
  <c r="C30" i="75" s="1"/>
  <c r="T9" i="74"/>
  <c r="S9" i="74"/>
  <c r="R9" i="74"/>
  <c r="Q9" i="74"/>
  <c r="P9" i="74"/>
  <c r="O9" i="74"/>
  <c r="N9" i="74"/>
  <c r="K9" i="74"/>
  <c r="F9" i="74"/>
  <c r="E9" i="74"/>
  <c r="D9" i="74"/>
  <c r="C9" i="74"/>
  <c r="B9" i="74"/>
  <c r="X12" i="79"/>
  <c r="W12" i="79"/>
  <c r="V12" i="79"/>
  <c r="T12" i="79"/>
  <c r="S12" i="79"/>
  <c r="R12" i="79"/>
  <c r="P12" i="79"/>
  <c r="O12" i="79"/>
  <c r="N12" i="79"/>
  <c r="L12" i="79"/>
  <c r="K12" i="79"/>
  <c r="J12" i="79"/>
  <c r="H12" i="79"/>
  <c r="G12" i="79"/>
  <c r="F12" i="79"/>
  <c r="D12" i="79"/>
  <c r="C12" i="79"/>
  <c r="B12" i="79"/>
  <c r="X17" i="115"/>
  <c r="T17" i="115"/>
  <c r="P17" i="115"/>
  <c r="L17" i="115"/>
  <c r="H17" i="115"/>
  <c r="P10" i="92"/>
  <c r="O10" i="92"/>
  <c r="N10" i="92"/>
  <c r="L10" i="92"/>
  <c r="K10" i="92"/>
  <c r="J10" i="92"/>
  <c r="H10" i="92"/>
  <c r="G10" i="92"/>
  <c r="F10" i="92"/>
  <c r="D10" i="92"/>
  <c r="C10" i="92"/>
  <c r="B10" i="92"/>
  <c r="P23" i="90"/>
  <c r="L23" i="90"/>
  <c r="H23" i="90"/>
  <c r="D23" i="90"/>
  <c r="C23" i="90"/>
  <c r="B23" i="90"/>
  <c r="P22" i="90"/>
  <c r="L22" i="90"/>
  <c r="H22" i="90"/>
  <c r="P20" i="90"/>
  <c r="L20" i="90"/>
  <c r="H20" i="90"/>
  <c r="B15" i="90"/>
  <c r="B14" i="90"/>
  <c r="B13" i="90"/>
  <c r="B11" i="90"/>
  <c r="B10" i="90"/>
  <c r="P11" i="91"/>
  <c r="O11" i="91"/>
  <c r="N11" i="91"/>
  <c r="L11" i="91"/>
  <c r="K11" i="91"/>
  <c r="J11" i="91"/>
  <c r="H11" i="91"/>
  <c r="G11" i="91"/>
  <c r="F11" i="91"/>
  <c r="D11" i="91"/>
  <c r="C11" i="91"/>
  <c r="B11" i="91"/>
  <c r="D51" i="78" l="1"/>
  <c r="D10" i="75"/>
  <c r="D30" i="75" s="1"/>
  <c r="D12" i="75"/>
  <c r="D32" i="75" s="1"/>
  <c r="D16" i="75"/>
  <c r="D36" i="75" s="1"/>
  <c r="D18" i="75"/>
  <c r="D38" i="75" s="1"/>
  <c r="D22" i="75"/>
  <c r="D42" i="75" s="1"/>
  <c r="D24" i="75"/>
  <c r="D44" i="75" s="1"/>
  <c r="H34" i="75"/>
  <c r="P10" i="75"/>
  <c r="P30" i="75" s="1"/>
  <c r="B10" i="75"/>
  <c r="B30" i="75" s="1"/>
  <c r="D20" i="75"/>
  <c r="D40" i="75" s="1"/>
  <c r="X11" i="108" l="1"/>
  <c r="W11" i="108"/>
  <c r="V11" i="108"/>
  <c r="T11" i="108"/>
  <c r="S11" i="108"/>
  <c r="R11" i="108"/>
  <c r="P11" i="108"/>
  <c r="O11" i="108"/>
  <c r="N11" i="108"/>
  <c r="L11" i="108"/>
  <c r="K11" i="108"/>
  <c r="J11" i="108"/>
  <c r="H11" i="108"/>
  <c r="G11" i="108"/>
  <c r="F11" i="108"/>
  <c r="D11" i="108"/>
  <c r="C11" i="108"/>
  <c r="B11" i="108"/>
  <c r="X22" i="107"/>
  <c r="T22" i="107"/>
  <c r="P22" i="107"/>
  <c r="L22" i="107"/>
  <c r="H22" i="107"/>
  <c r="X21" i="107"/>
  <c r="T21" i="107"/>
  <c r="P21" i="107"/>
  <c r="D21" i="107" s="1"/>
  <c r="L21" i="107"/>
  <c r="H21" i="107"/>
  <c r="C21" i="107"/>
  <c r="B21" i="107"/>
  <c r="X20" i="107"/>
  <c r="T20" i="107"/>
  <c r="P20" i="107"/>
  <c r="D20" i="107" s="1"/>
  <c r="L20" i="107"/>
  <c r="H20" i="107"/>
  <c r="C20" i="107"/>
  <c r="B20" i="107"/>
  <c r="X19" i="107"/>
  <c r="T19" i="107"/>
  <c r="P19" i="107"/>
  <c r="L19" i="107"/>
  <c r="H19" i="107"/>
  <c r="X18" i="107"/>
  <c r="T18" i="107"/>
  <c r="P18" i="107"/>
  <c r="L18" i="107"/>
  <c r="H18" i="107"/>
  <c r="X17" i="107"/>
  <c r="T17" i="107"/>
  <c r="P17" i="107"/>
  <c r="L17" i="107"/>
  <c r="H17" i="107"/>
  <c r="D17" i="107" s="1"/>
  <c r="C17" i="107"/>
  <c r="B17" i="107"/>
  <c r="X16" i="107"/>
  <c r="T16" i="107"/>
  <c r="P16" i="107"/>
  <c r="L16" i="107"/>
  <c r="H16" i="107"/>
  <c r="D16" i="107" s="1"/>
  <c r="C16" i="107"/>
  <c r="B16" i="107"/>
  <c r="X15" i="107"/>
  <c r="T15" i="107"/>
  <c r="P15" i="107"/>
  <c r="L15" i="107"/>
  <c r="H15" i="107"/>
  <c r="D15" i="107" s="1"/>
  <c r="C15" i="107"/>
  <c r="B15" i="107"/>
  <c r="X14" i="107"/>
  <c r="T14" i="107"/>
  <c r="P14" i="107"/>
  <c r="L14" i="107"/>
  <c r="H14" i="107"/>
  <c r="X13" i="107"/>
  <c r="T13" i="107"/>
  <c r="P13" i="107"/>
  <c r="L13" i="107"/>
  <c r="D13" i="107" s="1"/>
  <c r="H13" i="107"/>
  <c r="C13" i="107"/>
  <c r="B13" i="107"/>
  <c r="X12" i="107"/>
  <c r="T12" i="107"/>
  <c r="P12" i="107"/>
  <c r="L12" i="107"/>
  <c r="D12" i="107" s="1"/>
  <c r="H12" i="107"/>
  <c r="C12" i="107"/>
  <c r="B12" i="107"/>
  <c r="D35" i="121"/>
  <c r="C35" i="121"/>
  <c r="B35" i="121"/>
  <c r="D34" i="121"/>
  <c r="C34" i="121"/>
  <c r="B34" i="121"/>
  <c r="D33" i="121"/>
  <c r="C33" i="121"/>
  <c r="B33" i="121"/>
  <c r="D32" i="121"/>
  <c r="C32" i="121"/>
  <c r="B32" i="121"/>
  <c r="D31" i="121"/>
  <c r="C31" i="121"/>
  <c r="B31" i="121"/>
  <c r="D30" i="121"/>
  <c r="C30" i="121"/>
  <c r="B30" i="121"/>
  <c r="D29" i="121"/>
  <c r="C29" i="121"/>
  <c r="B29" i="121"/>
  <c r="D28" i="121"/>
  <c r="C28" i="121"/>
  <c r="B28" i="121"/>
  <c r="D27" i="121"/>
  <c r="C27" i="121"/>
  <c r="B27" i="121"/>
  <c r="D26" i="121"/>
  <c r="C26" i="121"/>
  <c r="B26" i="121"/>
  <c r="D25" i="121"/>
  <c r="C25" i="121"/>
  <c r="B25" i="121"/>
  <c r="D24" i="121"/>
  <c r="C24" i="121"/>
  <c r="B24" i="121"/>
  <c r="D23" i="121"/>
  <c r="C23" i="121"/>
  <c r="B23" i="121"/>
  <c r="D22" i="121"/>
  <c r="C22" i="121"/>
  <c r="B22" i="121"/>
  <c r="D21" i="121"/>
  <c r="C21" i="121"/>
  <c r="B21" i="121"/>
  <c r="D20" i="121"/>
  <c r="C20" i="121"/>
  <c r="B20" i="121"/>
  <c r="D19" i="121"/>
  <c r="C19" i="121"/>
  <c r="B19" i="121"/>
  <c r="D18" i="121"/>
  <c r="C18" i="121"/>
  <c r="B18" i="121"/>
  <c r="D17" i="121"/>
  <c r="C17" i="121"/>
  <c r="B17" i="121"/>
  <c r="D16" i="121"/>
  <c r="C16" i="121"/>
  <c r="B16" i="121"/>
  <c r="D15" i="121"/>
  <c r="C15" i="121"/>
  <c r="B15" i="121"/>
  <c r="D14" i="121"/>
  <c r="C14" i="121"/>
  <c r="B14" i="121"/>
  <c r="D13" i="121"/>
  <c r="C13" i="121"/>
  <c r="B13" i="121"/>
  <c r="D11" i="121"/>
  <c r="C11" i="121"/>
  <c r="B11" i="121"/>
  <c r="T11" i="106"/>
  <c r="S11" i="106"/>
  <c r="R11" i="106"/>
  <c r="P11" i="106"/>
  <c r="O11" i="106"/>
  <c r="N11" i="106"/>
  <c r="L11" i="106"/>
  <c r="K11" i="106"/>
  <c r="J11" i="106"/>
  <c r="H11" i="106"/>
  <c r="G11" i="106"/>
  <c r="F11" i="106"/>
  <c r="D11" i="106"/>
  <c r="C11" i="106"/>
  <c r="B11" i="106"/>
  <c r="D20" i="150"/>
  <c r="C20" i="150"/>
  <c r="C17" i="150" s="1"/>
  <c r="C11" i="150" s="1"/>
  <c r="B20" i="150"/>
  <c r="D17" i="150"/>
  <c r="D11" i="150" s="1"/>
  <c r="B17" i="150"/>
  <c r="B15" i="150"/>
  <c r="B13" i="150"/>
  <c r="B11" i="150" s="1"/>
  <c r="D28" i="69"/>
  <c r="C28" i="69"/>
  <c r="B28" i="69"/>
  <c r="V27" i="69"/>
  <c r="R27" i="69"/>
  <c r="N27" i="69"/>
  <c r="J27" i="69"/>
  <c r="F27" i="69"/>
  <c r="B27" i="69" s="1"/>
  <c r="D27" i="69"/>
  <c r="C27" i="69"/>
  <c r="V25" i="69"/>
  <c r="R25" i="69"/>
  <c r="N25" i="69"/>
  <c r="J25" i="69"/>
  <c r="F25" i="69"/>
  <c r="B25" i="69" s="1"/>
  <c r="D25" i="69"/>
  <c r="C25" i="69"/>
  <c r="V24" i="69"/>
  <c r="R24" i="69"/>
  <c r="N24" i="69"/>
  <c r="J24" i="69"/>
  <c r="F24" i="69"/>
  <c r="B24" i="69" s="1"/>
  <c r="D24" i="69"/>
  <c r="C24" i="69"/>
  <c r="V23" i="69"/>
  <c r="R23" i="69"/>
  <c r="P23" i="69"/>
  <c r="O23" i="69"/>
  <c r="N23" i="69"/>
  <c r="B23" i="69" s="1"/>
  <c r="J23" i="69"/>
  <c r="F23" i="69"/>
  <c r="D23" i="69"/>
  <c r="C23" i="69"/>
  <c r="R22" i="69"/>
  <c r="N22" i="69"/>
  <c r="J22" i="69"/>
  <c r="F22" i="69"/>
  <c r="D22" i="69"/>
  <c r="C22" i="69"/>
  <c r="B22" i="69"/>
  <c r="D19" i="69"/>
  <c r="C19" i="69"/>
  <c r="B19" i="69"/>
  <c r="D18" i="69"/>
  <c r="C18" i="69"/>
  <c r="B18" i="69"/>
  <c r="V17" i="69"/>
  <c r="R17" i="69"/>
  <c r="N17" i="69"/>
  <c r="J17" i="69"/>
  <c r="F17" i="69"/>
  <c r="B17" i="69" s="1"/>
  <c r="D17" i="69"/>
  <c r="C17" i="69"/>
  <c r="D16" i="69"/>
  <c r="C16" i="69"/>
  <c r="B16" i="69"/>
  <c r="D15" i="69"/>
  <c r="C15" i="69"/>
  <c r="B15" i="69"/>
  <c r="D14" i="69"/>
  <c r="C14" i="69"/>
  <c r="B14" i="69"/>
  <c r="X13" i="69"/>
  <c r="T13" i="69"/>
  <c r="P13" i="69"/>
  <c r="L13" i="69"/>
  <c r="H13" i="69"/>
  <c r="D13" i="69" s="1"/>
  <c r="C13" i="69"/>
  <c r="B13" i="69"/>
  <c r="X12" i="69"/>
  <c r="T12" i="69"/>
  <c r="P12" i="69"/>
  <c r="L12" i="69"/>
  <c r="H12" i="69"/>
  <c r="D12" i="69" s="1"/>
  <c r="C12" i="69"/>
  <c r="B12" i="69"/>
  <c r="V11" i="69"/>
  <c r="R11" i="69"/>
  <c r="N11" i="69"/>
  <c r="J11" i="69"/>
  <c r="F11" i="69"/>
  <c r="B11" i="69" s="1"/>
  <c r="D11" i="69"/>
  <c r="C11" i="69"/>
  <c r="D35" i="120"/>
  <c r="C35" i="120"/>
  <c r="B35" i="120"/>
  <c r="D34" i="120"/>
  <c r="C34" i="120"/>
  <c r="B34" i="120"/>
  <c r="D33" i="120"/>
  <c r="C33" i="120"/>
  <c r="B33" i="120"/>
  <c r="D32" i="120"/>
  <c r="C32" i="120"/>
  <c r="B32" i="120"/>
  <c r="D31" i="120"/>
  <c r="C31" i="120"/>
  <c r="B31" i="120"/>
  <c r="D30" i="120"/>
  <c r="C30" i="120"/>
  <c r="B30" i="120"/>
  <c r="D29" i="120"/>
  <c r="C29" i="120"/>
  <c r="B29" i="120"/>
  <c r="D28" i="120"/>
  <c r="C28" i="120"/>
  <c r="B28" i="120"/>
  <c r="D27" i="120"/>
  <c r="C27" i="120"/>
  <c r="B27" i="120"/>
  <c r="D26" i="120"/>
  <c r="C26" i="120"/>
  <c r="B26" i="120"/>
  <c r="D25" i="120"/>
  <c r="C25" i="120"/>
  <c r="B25" i="120"/>
  <c r="D24" i="120"/>
  <c r="C24" i="120"/>
  <c r="B24" i="120"/>
  <c r="D23" i="120"/>
  <c r="C23" i="120"/>
  <c r="B23" i="120"/>
  <c r="D22" i="120"/>
  <c r="C22" i="120"/>
  <c r="B22" i="120"/>
  <c r="D21" i="120"/>
  <c r="C21" i="120"/>
  <c r="B21" i="120"/>
  <c r="D20" i="120"/>
  <c r="C20" i="120"/>
  <c r="B20" i="120"/>
  <c r="D19" i="120"/>
  <c r="C19" i="120"/>
  <c r="B19" i="120"/>
  <c r="D18" i="120"/>
  <c r="C18" i="120"/>
  <c r="B18" i="120"/>
  <c r="D17" i="120"/>
  <c r="C17" i="120"/>
  <c r="B17" i="120"/>
  <c r="D16" i="120"/>
  <c r="C16" i="120"/>
  <c r="B16" i="120"/>
  <c r="D15" i="120"/>
  <c r="C15" i="120"/>
  <c r="B15" i="120"/>
  <c r="D14" i="120"/>
  <c r="C14" i="120"/>
  <c r="B14" i="120"/>
  <c r="D13" i="120"/>
  <c r="C13" i="120"/>
  <c r="B13" i="120"/>
  <c r="D11" i="120"/>
  <c r="C11" i="120"/>
  <c r="B11" i="120"/>
  <c r="T13" i="70"/>
  <c r="S13" i="70"/>
  <c r="R13" i="70"/>
  <c r="P13" i="70"/>
  <c r="O13" i="70"/>
  <c r="N13" i="70"/>
  <c r="L13" i="70"/>
  <c r="K13" i="70"/>
  <c r="J13" i="70"/>
  <c r="H13" i="70"/>
  <c r="G13" i="70"/>
  <c r="F13" i="70"/>
  <c r="D13" i="70"/>
  <c r="C13" i="70"/>
  <c r="B13" i="70"/>
  <c r="V28" i="66"/>
  <c r="R28" i="66"/>
  <c r="N28" i="66"/>
  <c r="B28" i="66" s="1"/>
  <c r="D28" i="66"/>
  <c r="C28" i="66"/>
  <c r="D27" i="66"/>
  <c r="C27" i="66"/>
  <c r="B27" i="66"/>
  <c r="H52" i="65"/>
  <c r="G52" i="65"/>
  <c r="F52" i="65"/>
  <c r="E52" i="65"/>
  <c r="D52" i="65"/>
  <c r="C52" i="65"/>
  <c r="B52" i="65"/>
  <c r="H47" i="65"/>
  <c r="H32" i="65" s="1"/>
  <c r="G47" i="65"/>
  <c r="F47" i="65"/>
  <c r="E47" i="65"/>
  <c r="E32" i="65" s="1"/>
  <c r="D47" i="65"/>
  <c r="D32" i="65" s="1"/>
  <c r="C47" i="65"/>
  <c r="B47" i="65"/>
  <c r="H45" i="65"/>
  <c r="H30" i="65" s="1"/>
  <c r="G45" i="65"/>
  <c r="G30" i="65" s="1"/>
  <c r="F45" i="65"/>
  <c r="E45" i="65"/>
  <c r="D45" i="65"/>
  <c r="C45" i="65"/>
  <c r="B45" i="65"/>
  <c r="H44" i="65"/>
  <c r="G44" i="65"/>
  <c r="G29" i="65" s="1"/>
  <c r="F44" i="65"/>
  <c r="F29" i="65" s="1"/>
  <c r="E44" i="65"/>
  <c r="D44" i="65"/>
  <c r="C44" i="65"/>
  <c r="C29" i="65" s="1"/>
  <c r="B44" i="65"/>
  <c r="B29" i="65" s="1"/>
  <c r="H43" i="65"/>
  <c r="G43" i="65"/>
  <c r="F43" i="65"/>
  <c r="F28" i="65" s="1"/>
  <c r="E43" i="65"/>
  <c r="E28" i="65" s="1"/>
  <c r="D43" i="65"/>
  <c r="C43" i="65"/>
  <c r="B43" i="65"/>
  <c r="B28" i="65" s="1"/>
  <c r="H42" i="65"/>
  <c r="G42" i="65"/>
  <c r="D42" i="65"/>
  <c r="C42" i="65"/>
  <c r="H40" i="65"/>
  <c r="G40" i="65"/>
  <c r="F40" i="65" s="1"/>
  <c r="E40" i="65" s="1"/>
  <c r="D40" i="65" s="1"/>
  <c r="C40" i="65" s="1"/>
  <c r="B40" i="65" s="1"/>
  <c r="G39" i="65"/>
  <c r="F39" i="65"/>
  <c r="E39" i="65"/>
  <c r="D39" i="65"/>
  <c r="C39" i="65"/>
  <c r="B39" i="65"/>
  <c r="H38" i="65"/>
  <c r="G38" i="65"/>
  <c r="F38" i="65"/>
  <c r="E38" i="65"/>
  <c r="D38" i="65"/>
  <c r="C38" i="65"/>
  <c r="B38" i="65"/>
  <c r="H35" i="65"/>
  <c r="G35" i="65"/>
  <c r="F35" i="65"/>
  <c r="E35" i="65"/>
  <c r="D35" i="65"/>
  <c r="C35" i="65"/>
  <c r="B35" i="65"/>
  <c r="H34" i="65"/>
  <c r="G34" i="65"/>
  <c r="F34" i="65"/>
  <c r="E34" i="65"/>
  <c r="D34" i="65"/>
  <c r="C34" i="65"/>
  <c r="B34" i="65"/>
  <c r="H33" i="65"/>
  <c r="G33" i="65"/>
  <c r="F33" i="65"/>
  <c r="E33" i="65"/>
  <c r="D33" i="65"/>
  <c r="C33" i="65"/>
  <c r="B33" i="65"/>
  <c r="G32" i="65"/>
  <c r="C32" i="65"/>
  <c r="E29" i="65"/>
  <c r="H28" i="65"/>
  <c r="D28" i="65"/>
  <c r="H24" i="65"/>
  <c r="H21" i="65" s="1"/>
  <c r="G24" i="65"/>
  <c r="G21" i="65" s="1"/>
  <c r="F24" i="65"/>
  <c r="E24" i="65" s="1"/>
  <c r="H16" i="65"/>
  <c r="G16" i="65"/>
  <c r="F16" i="65"/>
  <c r="F32" i="65" s="1"/>
  <c r="E16" i="65"/>
  <c r="D16" i="65"/>
  <c r="C16" i="65"/>
  <c r="B16" i="65"/>
  <c r="B32" i="65" s="1"/>
  <c r="H14" i="65"/>
  <c r="G14" i="65"/>
  <c r="H13" i="65"/>
  <c r="H29" i="65" s="1"/>
  <c r="G13" i="65"/>
  <c r="F13" i="65"/>
  <c r="E13" i="65"/>
  <c r="D13" i="65"/>
  <c r="D29" i="65" s="1"/>
  <c r="C13" i="65"/>
  <c r="B13" i="65"/>
  <c r="H12" i="65"/>
  <c r="G12" i="65"/>
  <c r="G28" i="65" s="1"/>
  <c r="F12" i="65"/>
  <c r="E12" i="65"/>
  <c r="D12" i="65"/>
  <c r="C12" i="65"/>
  <c r="C28" i="65" s="1"/>
  <c r="B12" i="65"/>
  <c r="H46" i="62"/>
  <c r="G46" i="62"/>
  <c r="F46" i="62"/>
  <c r="E46" i="62"/>
  <c r="E22" i="62" s="1"/>
  <c r="D46" i="62"/>
  <c r="C46" i="62"/>
  <c r="B46" i="62"/>
  <c r="H29" i="62"/>
  <c r="G29" i="62"/>
  <c r="F29" i="62"/>
  <c r="E29" i="62"/>
  <c r="D29" i="62"/>
  <c r="C29" i="62"/>
  <c r="B29" i="62"/>
  <c r="H28" i="62"/>
  <c r="G28" i="62"/>
  <c r="F28" i="62"/>
  <c r="E28" i="62"/>
  <c r="D28" i="62"/>
  <c r="C28" i="62"/>
  <c r="B28" i="62"/>
  <c r="H27" i="62"/>
  <c r="G27" i="62"/>
  <c r="F27" i="62"/>
  <c r="E27" i="62"/>
  <c r="D27" i="62"/>
  <c r="C27" i="62"/>
  <c r="B27" i="62"/>
  <c r="H26" i="62"/>
  <c r="G26" i="62"/>
  <c r="F26" i="62"/>
  <c r="E26" i="62"/>
  <c r="D26" i="62"/>
  <c r="C26" i="62"/>
  <c r="B26" i="62"/>
  <c r="H25" i="62"/>
  <c r="G25" i="62"/>
  <c r="F25" i="62"/>
  <c r="E25" i="62"/>
  <c r="D25" i="62"/>
  <c r="C25" i="62"/>
  <c r="B25" i="62"/>
  <c r="H24" i="62"/>
  <c r="G24" i="62"/>
  <c r="F24" i="62"/>
  <c r="E24" i="62"/>
  <c r="D24" i="62"/>
  <c r="C24" i="62"/>
  <c r="F22" i="62"/>
  <c r="B22" i="62"/>
  <c r="B16" i="62"/>
  <c r="B14" i="62"/>
  <c r="B24" i="62" s="1"/>
  <c r="H12" i="62"/>
  <c r="H22" i="62" s="1"/>
  <c r="G12" i="62"/>
  <c r="G22" i="62" s="1"/>
  <c r="F12" i="62"/>
  <c r="E12" i="62"/>
  <c r="D12" i="62"/>
  <c r="D22" i="62" s="1"/>
  <c r="C12" i="62"/>
  <c r="C22" i="62" s="1"/>
  <c r="B12" i="62"/>
  <c r="E14" i="65" l="1"/>
  <c r="E30" i="65" s="1"/>
  <c r="D24" i="65"/>
  <c r="E21" i="65"/>
  <c r="E11" i="65" s="1"/>
  <c r="G11" i="65"/>
  <c r="G27" i="65" s="1"/>
  <c r="G37" i="65"/>
  <c r="E37" i="65"/>
  <c r="H37" i="65"/>
  <c r="H11" i="65"/>
  <c r="H27" i="65" s="1"/>
  <c r="F21" i="65"/>
  <c r="F11" i="65" s="1"/>
  <c r="E42" i="65"/>
  <c r="E27" i="65" s="1"/>
  <c r="B42" i="65"/>
  <c r="F42" i="65"/>
  <c r="F14" i="65"/>
  <c r="F30" i="65" s="1"/>
  <c r="F37" i="65" l="1"/>
  <c r="D21" i="65"/>
  <c r="C24" i="65"/>
  <c r="D14" i="65"/>
  <c r="D30" i="65" s="1"/>
  <c r="F27" i="65"/>
  <c r="B24" i="65" l="1"/>
  <c r="C21" i="65"/>
  <c r="C14" i="65"/>
  <c r="C30" i="65" s="1"/>
  <c r="D37" i="65"/>
  <c r="D11" i="65"/>
  <c r="D27" i="65" s="1"/>
  <c r="C11" i="65" l="1"/>
  <c r="C27" i="65" s="1"/>
  <c r="C37" i="65"/>
  <c r="B14" i="65"/>
  <c r="B30" i="65" s="1"/>
  <c r="B21" i="65"/>
  <c r="B11" i="65" l="1"/>
  <c r="B27" i="65" s="1"/>
  <c r="B37" i="65"/>
  <c r="B23" i="149" l="1"/>
  <c r="B22" i="149"/>
  <c r="D21" i="149"/>
  <c r="C21" i="149"/>
  <c r="B21" i="149" s="1"/>
  <c r="B20" i="149"/>
  <c r="B19" i="149"/>
  <c r="D18" i="149"/>
  <c r="D12" i="149" s="1"/>
  <c r="B14" i="149"/>
  <c r="R27" i="148"/>
  <c r="N27" i="148"/>
  <c r="J27" i="148"/>
  <c r="F27" i="148"/>
  <c r="B27" i="148" s="1"/>
  <c r="D27" i="148"/>
  <c r="C27" i="148"/>
  <c r="C18" i="149" l="1"/>
  <c r="C12" i="149" l="1"/>
  <c r="B12" i="149"/>
  <c r="H52" i="61" l="1"/>
  <c r="G52" i="61"/>
  <c r="F52" i="61"/>
  <c r="F42" i="61" s="1"/>
  <c r="F27" i="61" s="1"/>
  <c r="E52" i="61"/>
  <c r="E42" i="61" s="1"/>
  <c r="E27" i="61" s="1"/>
  <c r="D52" i="61"/>
  <c r="C52" i="61"/>
  <c r="B52" i="61"/>
  <c r="B42" i="61" s="1"/>
  <c r="H47" i="61"/>
  <c r="H32" i="61" s="1"/>
  <c r="G47" i="61"/>
  <c r="F47" i="61"/>
  <c r="E47" i="61"/>
  <c r="D47" i="61"/>
  <c r="D32" i="61" s="1"/>
  <c r="C47" i="61"/>
  <c r="B47" i="61"/>
  <c r="H45" i="61"/>
  <c r="G45" i="61"/>
  <c r="G30" i="61" s="1"/>
  <c r="F45" i="61"/>
  <c r="E45" i="61"/>
  <c r="D45" i="61"/>
  <c r="C45" i="61"/>
  <c r="C30" i="61" s="1"/>
  <c r="B45" i="61"/>
  <c r="H44" i="61"/>
  <c r="G44" i="61"/>
  <c r="F44" i="61"/>
  <c r="F29" i="61" s="1"/>
  <c r="E44" i="61"/>
  <c r="D44" i="61"/>
  <c r="C44" i="61"/>
  <c r="B44" i="61"/>
  <c r="B29" i="61" s="1"/>
  <c r="H43" i="61"/>
  <c r="G43" i="61"/>
  <c r="F43" i="61"/>
  <c r="E43" i="61"/>
  <c r="E28" i="61" s="1"/>
  <c r="D43" i="61"/>
  <c r="C43" i="61"/>
  <c r="B43" i="61"/>
  <c r="H42" i="61"/>
  <c r="H27" i="61" s="1"/>
  <c r="G42" i="61"/>
  <c r="D42" i="61"/>
  <c r="D27" i="61" s="1"/>
  <c r="C42" i="61"/>
  <c r="H39" i="61"/>
  <c r="G39" i="61"/>
  <c r="F39" i="61"/>
  <c r="E39" i="61"/>
  <c r="D39" i="61"/>
  <c r="C39" i="61"/>
  <c r="B39" i="61"/>
  <c r="H38" i="61"/>
  <c r="G38" i="61"/>
  <c r="F38" i="61"/>
  <c r="E38" i="61"/>
  <c r="D38" i="61"/>
  <c r="C38" i="61"/>
  <c r="B38" i="61"/>
  <c r="F37" i="61"/>
  <c r="E37" i="61"/>
  <c r="B37" i="61"/>
  <c r="H35" i="61"/>
  <c r="G35" i="61"/>
  <c r="F35" i="61"/>
  <c r="E35" i="61"/>
  <c r="D35" i="61"/>
  <c r="C35" i="61"/>
  <c r="B35" i="61"/>
  <c r="H34" i="61"/>
  <c r="G34" i="61"/>
  <c r="F34" i="61"/>
  <c r="E34" i="61"/>
  <c r="D34" i="61"/>
  <c r="C34" i="61"/>
  <c r="B34" i="61"/>
  <c r="H33" i="61"/>
  <c r="G33" i="61"/>
  <c r="F33" i="61"/>
  <c r="E33" i="61"/>
  <c r="D33" i="61"/>
  <c r="C33" i="61"/>
  <c r="B33" i="61"/>
  <c r="F32" i="61"/>
  <c r="E32" i="61"/>
  <c r="H30" i="61"/>
  <c r="E30" i="61"/>
  <c r="D30" i="61"/>
  <c r="H29" i="61"/>
  <c r="G29" i="61"/>
  <c r="D29" i="61"/>
  <c r="C29" i="61"/>
  <c r="G28" i="61"/>
  <c r="F28" i="61"/>
  <c r="C28" i="61"/>
  <c r="B28" i="61"/>
  <c r="H21" i="61"/>
  <c r="H37" i="61" s="1"/>
  <c r="G21" i="61"/>
  <c r="G37" i="61" s="1"/>
  <c r="F21" i="61"/>
  <c r="E21" i="61"/>
  <c r="D21" i="61"/>
  <c r="D37" i="61" s="1"/>
  <c r="C21" i="61"/>
  <c r="C37" i="61" s="1"/>
  <c r="B21" i="61"/>
  <c r="B17" i="61"/>
  <c r="B16" i="61" s="1"/>
  <c r="H16" i="61"/>
  <c r="G16" i="61"/>
  <c r="G32" i="61" s="1"/>
  <c r="F16" i="61"/>
  <c r="E16" i="61"/>
  <c r="D16" i="61"/>
  <c r="C16" i="61"/>
  <c r="C32" i="61" s="1"/>
  <c r="H14" i="61"/>
  <c r="G14" i="61"/>
  <c r="F14" i="61"/>
  <c r="F30" i="61" s="1"/>
  <c r="E14" i="61"/>
  <c r="D14" i="61"/>
  <c r="C14" i="61"/>
  <c r="B14" i="61"/>
  <c r="B30" i="61" s="1"/>
  <c r="H13" i="61"/>
  <c r="G13" i="61"/>
  <c r="F13" i="61"/>
  <c r="E13" i="61"/>
  <c r="E29" i="61" s="1"/>
  <c r="D13" i="61"/>
  <c r="C13" i="61"/>
  <c r="B13" i="61"/>
  <c r="H12" i="61"/>
  <c r="H28" i="61" s="1"/>
  <c r="G12" i="61"/>
  <c r="F12" i="61"/>
  <c r="E12" i="61"/>
  <c r="D12" i="61"/>
  <c r="D28" i="61" s="1"/>
  <c r="C12" i="61"/>
  <c r="B12" i="61"/>
  <c r="H11" i="61"/>
  <c r="G11" i="61"/>
  <c r="G27" i="61" s="1"/>
  <c r="F11" i="61"/>
  <c r="E11" i="61"/>
  <c r="D11" i="61"/>
  <c r="C11" i="61"/>
  <c r="C27" i="61" s="1"/>
  <c r="G39" i="63"/>
  <c r="F39" i="63"/>
  <c r="E39" i="63"/>
  <c r="D39" i="63"/>
  <c r="C39" i="63"/>
  <c r="G38" i="63"/>
  <c r="F38" i="63"/>
  <c r="E37" i="63"/>
  <c r="G35" i="63"/>
  <c r="F35" i="63"/>
  <c r="E35" i="63"/>
  <c r="D35" i="63"/>
  <c r="B35" i="63"/>
  <c r="G34" i="63"/>
  <c r="F34" i="63"/>
  <c r="E34" i="63"/>
  <c r="D34" i="63"/>
  <c r="C34" i="63"/>
  <c r="G33" i="63"/>
  <c r="F33" i="63"/>
  <c r="B33" i="63"/>
  <c r="D29" i="63"/>
  <c r="F28" i="63"/>
  <c r="B24" i="63"/>
  <c r="B14" i="63" s="1"/>
  <c r="B30" i="63" s="1"/>
  <c r="B23" i="63"/>
  <c r="B39" i="63" s="1"/>
  <c r="B22" i="63"/>
  <c r="B38" i="63" s="1"/>
  <c r="G21" i="63"/>
  <c r="G37" i="63" s="1"/>
  <c r="F21" i="63"/>
  <c r="F37" i="63" s="1"/>
  <c r="E21" i="63"/>
  <c r="D21" i="63"/>
  <c r="D37" i="63" s="1"/>
  <c r="C21" i="63"/>
  <c r="C37" i="63" s="1"/>
  <c r="B18" i="63"/>
  <c r="B34" i="63" s="1"/>
  <c r="G16" i="63"/>
  <c r="G32" i="63" s="1"/>
  <c r="F16" i="63"/>
  <c r="F32" i="63" s="1"/>
  <c r="E16" i="63"/>
  <c r="E32" i="63" s="1"/>
  <c r="D16" i="63"/>
  <c r="D32" i="63" s="1"/>
  <c r="C16" i="63"/>
  <c r="C32" i="63" s="1"/>
  <c r="B16" i="63"/>
  <c r="B32" i="63" s="1"/>
  <c r="G14" i="63"/>
  <c r="G30" i="63" s="1"/>
  <c r="F14" i="63"/>
  <c r="F30" i="63" s="1"/>
  <c r="E14" i="63"/>
  <c r="E30" i="63" s="1"/>
  <c r="D14" i="63"/>
  <c r="D30" i="63" s="1"/>
  <c r="C14" i="63"/>
  <c r="G13" i="63"/>
  <c r="G29" i="63" s="1"/>
  <c r="F13" i="63"/>
  <c r="F29" i="63" s="1"/>
  <c r="E13" i="63"/>
  <c r="E29" i="63" s="1"/>
  <c r="D13" i="63"/>
  <c r="C13" i="63"/>
  <c r="C29" i="63" s="1"/>
  <c r="B13" i="63"/>
  <c r="B29" i="63" s="1"/>
  <c r="G12" i="63"/>
  <c r="G28" i="63" s="1"/>
  <c r="F12" i="63"/>
  <c r="E12" i="63"/>
  <c r="D12" i="63"/>
  <c r="C12" i="63"/>
  <c r="B12" i="63"/>
  <c r="B28" i="63" s="1"/>
  <c r="E11" i="63"/>
  <c r="E27" i="63" s="1"/>
  <c r="D11" i="63"/>
  <c r="D27" i="63" s="1"/>
  <c r="F26" i="54"/>
  <c r="B26" i="54"/>
  <c r="F25" i="54"/>
  <c r="B25" i="54"/>
  <c r="F24" i="54"/>
  <c r="B24" i="54"/>
  <c r="F23" i="54"/>
  <c r="B23" i="54"/>
  <c r="F22" i="54"/>
  <c r="B22" i="54"/>
  <c r="F21" i="54"/>
  <c r="B21" i="54"/>
  <c r="F20" i="54"/>
  <c r="B20" i="54"/>
  <c r="F19" i="54"/>
  <c r="B19" i="54"/>
  <c r="F18" i="54"/>
  <c r="B18" i="54"/>
  <c r="F17" i="54"/>
  <c r="B17" i="54"/>
  <c r="F16" i="54"/>
  <c r="B16" i="54"/>
  <c r="F15" i="54"/>
  <c r="B15" i="54"/>
  <c r="F14" i="54"/>
  <c r="B14" i="54"/>
  <c r="F13" i="54"/>
  <c r="B13" i="54"/>
  <c r="F12" i="54"/>
  <c r="B12" i="54"/>
  <c r="F11" i="54"/>
  <c r="B11" i="54"/>
  <c r="F10" i="54"/>
  <c r="B10" i="54"/>
  <c r="F9" i="54"/>
  <c r="B9" i="54"/>
  <c r="B11" i="61" l="1"/>
  <c r="B27" i="61" s="1"/>
  <c r="B32" i="61"/>
  <c r="B21" i="63"/>
  <c r="C11" i="63"/>
  <c r="C27" i="63" s="1"/>
  <c r="G11" i="63"/>
  <c r="G27" i="63" s="1"/>
  <c r="F11" i="63"/>
  <c r="F27" i="63" s="1"/>
  <c r="B37" i="63" l="1"/>
  <c r="B11" i="63"/>
  <c r="B27" i="63" s="1"/>
  <c r="L42" i="5" l="1"/>
  <c r="K42" i="5"/>
  <c r="J42" i="5"/>
  <c r="I42" i="5"/>
  <c r="H42" i="5"/>
  <c r="G42" i="5"/>
  <c r="F42" i="5"/>
  <c r="E42" i="5"/>
  <c r="D42" i="5"/>
  <c r="C42" i="5"/>
  <c r="B42" i="5"/>
  <c r="K33" i="5"/>
  <c r="F33" i="5"/>
  <c r="E33" i="5"/>
  <c r="D33" i="5"/>
  <c r="C33" i="5"/>
  <c r="B33" i="5"/>
  <c r="L29" i="5"/>
  <c r="K29" i="5"/>
  <c r="J29" i="5"/>
  <c r="I29" i="5"/>
  <c r="H29" i="5"/>
  <c r="G29" i="5"/>
  <c r="F29" i="5"/>
  <c r="E29" i="5"/>
  <c r="D29" i="5"/>
  <c r="C29" i="5"/>
  <c r="B29" i="5"/>
  <c r="J27" i="5"/>
  <c r="J26" i="5" s="1"/>
  <c r="I27" i="5"/>
  <c r="I26" i="5" s="1"/>
  <c r="H27" i="5"/>
  <c r="H26" i="5" s="1"/>
  <c r="G27" i="5"/>
  <c r="G26" i="5" s="1"/>
  <c r="G25" i="5" s="1"/>
  <c r="G24" i="5" s="1"/>
  <c r="L26" i="5"/>
  <c r="K26" i="5"/>
  <c r="F26" i="5"/>
  <c r="F25" i="5" s="1"/>
  <c r="F24" i="5" s="1"/>
  <c r="E26" i="5"/>
  <c r="D26" i="5"/>
  <c r="D25" i="5" s="1"/>
  <c r="D24" i="5" s="1"/>
  <c r="C26" i="5"/>
  <c r="C25" i="5" s="1"/>
  <c r="B26" i="5"/>
  <c r="B25" i="5" s="1"/>
  <c r="B24" i="5" s="1"/>
  <c r="L15" i="5"/>
  <c r="K15" i="5"/>
  <c r="J15" i="5"/>
  <c r="I15" i="5"/>
  <c r="H15" i="5"/>
  <c r="G15" i="5"/>
  <c r="F15" i="5"/>
  <c r="E15" i="5"/>
  <c r="D15" i="5"/>
  <c r="C15" i="5"/>
  <c r="B15" i="5"/>
  <c r="L10" i="5"/>
  <c r="K10" i="5"/>
  <c r="J10" i="5"/>
  <c r="I10" i="5"/>
  <c r="H10" i="5"/>
  <c r="G10" i="5"/>
  <c r="F10" i="5"/>
  <c r="E10" i="5"/>
  <c r="D10" i="5"/>
  <c r="C10" i="5"/>
  <c r="B10" i="5"/>
  <c r="B8" i="5" l="1"/>
  <c r="F8" i="5"/>
  <c r="C24" i="5"/>
  <c r="H25" i="5"/>
  <c r="H24" i="5" s="1"/>
  <c r="L25" i="5"/>
  <c r="L24" i="5" s="1"/>
  <c r="L8" i="5" s="1"/>
  <c r="J25" i="5"/>
  <c r="J24" i="5" s="1"/>
  <c r="J8" i="5" s="1"/>
  <c r="C8" i="5"/>
  <c r="G8" i="5"/>
  <c r="I25" i="5"/>
  <c r="I24" i="5" s="1"/>
  <c r="I8" i="5" s="1"/>
  <c r="D8" i="5"/>
  <c r="H8" i="5"/>
  <c r="E25" i="5"/>
  <c r="E24" i="5" s="1"/>
  <c r="E8" i="5" s="1"/>
  <c r="K25" i="5"/>
  <c r="K24" i="5" s="1"/>
  <c r="K8" i="5" s="1"/>
</calcChain>
</file>

<file path=xl/sharedStrings.xml><?xml version="1.0" encoding="utf-8"?>
<sst xmlns="http://schemas.openxmlformats.org/spreadsheetml/2006/main" count="7602" uniqueCount="1247">
  <si>
    <t>CUADRO Nº:  6</t>
  </si>
  <si>
    <t>SEGÚN:  NIVEL DE ENSEÑANZA, CICLO Y AÑO CURSADO</t>
  </si>
  <si>
    <t>HORARIO:  NOCTURNO</t>
  </si>
  <si>
    <t>Nivel, Ciclo y</t>
  </si>
  <si>
    <t>Año Cursado</t>
  </si>
  <si>
    <t>Total</t>
  </si>
  <si>
    <t>Escuelas Nocturnas</t>
  </si>
  <si>
    <t>I</t>
  </si>
  <si>
    <t>II</t>
  </si>
  <si>
    <t>III</t>
  </si>
  <si>
    <t>IV</t>
  </si>
  <si>
    <t>III Ciclo y Educ.</t>
  </si>
  <si>
    <t>Diversificada</t>
  </si>
  <si>
    <t xml:space="preserve">     III Ciclo</t>
  </si>
  <si>
    <t>7º</t>
  </si>
  <si>
    <t>8º</t>
  </si>
  <si>
    <t>9º</t>
  </si>
  <si>
    <t xml:space="preserve">     Educ. Diver.</t>
  </si>
  <si>
    <t>10º</t>
  </si>
  <si>
    <t>11º</t>
  </si>
  <si>
    <t>12º</t>
  </si>
  <si>
    <t>Acad. Nocturna</t>
  </si>
  <si>
    <t>Técnica Nocturna</t>
  </si>
  <si>
    <t>MATRICULA INICIAL EN EDUCACIÓN TRADICIONAL</t>
  </si>
  <si>
    <t>CUADRO Nº:  2</t>
  </si>
  <si>
    <t>HORARIO:  DIURNO</t>
  </si>
  <si>
    <t>Preescolar</t>
  </si>
  <si>
    <t xml:space="preserve">     Otros niveles</t>
  </si>
  <si>
    <t xml:space="preserve">     Maternal II</t>
  </si>
  <si>
    <t xml:space="preserve">     Interactivo I</t>
  </si>
  <si>
    <t xml:space="preserve">     Interactivo II</t>
  </si>
  <si>
    <t xml:space="preserve">     Transición </t>
  </si>
  <si>
    <t>I y II Ciclos</t>
  </si>
  <si>
    <t xml:space="preserve">     I Ciclo</t>
  </si>
  <si>
    <t>1º</t>
  </si>
  <si>
    <t>2º</t>
  </si>
  <si>
    <t>3º</t>
  </si>
  <si>
    <t xml:space="preserve">     II Ciclo</t>
  </si>
  <si>
    <t>4º</t>
  </si>
  <si>
    <t>5º</t>
  </si>
  <si>
    <t>6º</t>
  </si>
  <si>
    <r>
      <t xml:space="preserve">Acad.  Diurna  </t>
    </r>
    <r>
      <rPr>
        <b/>
        <vertAlign val="superscript"/>
        <sz val="11"/>
        <rFont val="Times New Roman"/>
        <family val="1"/>
      </rPr>
      <t>1/</t>
    </r>
    <r>
      <rPr>
        <b/>
        <i/>
        <sz val="11"/>
        <rFont val="Times New Roman"/>
        <family val="1"/>
      </rPr>
      <t xml:space="preserve"> </t>
    </r>
  </si>
  <si>
    <t>Técnica Diurna</t>
  </si>
  <si>
    <t>Educac. Especial</t>
  </si>
  <si>
    <t>1/  Incluye Colegio Artístico.</t>
  </si>
  <si>
    <t>CUADRO Nº:  1</t>
  </si>
  <si>
    <t xml:space="preserve">MATRICULA INICIAL EN EL SISTEMA EDUCATIVO </t>
  </si>
  <si>
    <t>SEGÚN:  NIVEL DE ENSEÑANZA</t>
  </si>
  <si>
    <t>DEPENDENCIA:  PUBLICA, PRIVADA Y SUBVENCIONADA</t>
  </si>
  <si>
    <t>Nivel</t>
  </si>
  <si>
    <t>TOTAL</t>
  </si>
  <si>
    <t>Educación Preescolar</t>
  </si>
  <si>
    <t>Educación Tradicional</t>
  </si>
  <si>
    <t xml:space="preserve">Educación Especial </t>
  </si>
  <si>
    <t>Educación Primaria</t>
  </si>
  <si>
    <t>I y II Ciclos (Tradicional)</t>
  </si>
  <si>
    <t>Primaria por suficiencia -MEP</t>
  </si>
  <si>
    <t>Aula Edad</t>
  </si>
  <si>
    <t>CINDEA  I Nivel</t>
  </si>
  <si>
    <t>IPEC   I Nivel</t>
  </si>
  <si>
    <t>Educación Secundaria</t>
  </si>
  <si>
    <t>III Ciclo-Educ.Diver. (Tradicional)</t>
  </si>
  <si>
    <t>Diurna</t>
  </si>
  <si>
    <t>Académica</t>
  </si>
  <si>
    <t>Técnica</t>
  </si>
  <si>
    <t>Nocturna</t>
  </si>
  <si>
    <t xml:space="preserve">                   Secciones Ténicas Nocturnas</t>
  </si>
  <si>
    <t>Secundaria por suficiencia -MEP-</t>
  </si>
  <si>
    <t>Colegio a distancia   -CONED-</t>
  </si>
  <si>
    <t>Coleg. Nac. Virtual Marco Tulio Salazar</t>
  </si>
  <si>
    <t>IPEC (Plan 125)</t>
  </si>
  <si>
    <t>CINDEA  II Nivel</t>
  </si>
  <si>
    <t>IPEC   II Nivel</t>
  </si>
  <si>
    <t>CINDEA  III Nivel</t>
  </si>
  <si>
    <t>IPEC   III Nivel</t>
  </si>
  <si>
    <t>Educación Especial</t>
  </si>
  <si>
    <t>Educación para el Trabajo</t>
  </si>
  <si>
    <t>IPEC (Educación social)</t>
  </si>
  <si>
    <t>CINDEA (Educación Emergente)</t>
  </si>
  <si>
    <t>CAIPAD</t>
  </si>
  <si>
    <t>CUADRO Nº:  10</t>
  </si>
  <si>
    <t>MATRICULA INICIAL EN EL SISTEMA EDUCATIVO</t>
  </si>
  <si>
    <t>POR:  DEPENDENCIA Y SEXO</t>
  </si>
  <si>
    <t>SEGÚN:  NIVEL DE ENSEÑANZA Y RAMA</t>
  </si>
  <si>
    <t>Pública</t>
  </si>
  <si>
    <t>Privada</t>
  </si>
  <si>
    <t>Nivel y Rama</t>
  </si>
  <si>
    <t>T</t>
  </si>
  <si>
    <t>H</t>
  </si>
  <si>
    <t>M</t>
  </si>
  <si>
    <t>.</t>
  </si>
  <si>
    <t>IPEC  (I Nivel)</t>
  </si>
  <si>
    <t>CINDEA  (I Nivel)</t>
  </si>
  <si>
    <t>Artística</t>
  </si>
  <si>
    <t>Sección Técnica</t>
  </si>
  <si>
    <t>IPEC  (II-III Nivel)</t>
  </si>
  <si>
    <t>CINDEA  (II-III Nivel)</t>
  </si>
  <si>
    <t>IPEC (Educacion Social)</t>
  </si>
  <si>
    <t>CINDEA (Educ. Emergente)</t>
  </si>
  <si>
    <t>CUADRO Nº:  9</t>
  </si>
  <si>
    <t>CUADRO Nº:  5</t>
  </si>
  <si>
    <t>CUADRO Nº:  4</t>
  </si>
  <si>
    <t>DEPENDENCIA:  PRIVADA</t>
  </si>
  <si>
    <t xml:space="preserve">     Transición</t>
  </si>
  <si>
    <t>CUADRO Nº:  8</t>
  </si>
  <si>
    <t>DEPENDENCIA: PRIVADA</t>
  </si>
  <si>
    <t>CUADRO Nº:  7</t>
  </si>
  <si>
    <t>DEPENDENCIA: PUBLICA</t>
  </si>
  <si>
    <t>CUADRO Nº:  3</t>
  </si>
  <si>
    <t>DEPENDENCIA:  PÚBLICA</t>
  </si>
  <si>
    <t xml:space="preserve"> -</t>
  </si>
  <si>
    <t>CUADRO Nº:  21</t>
  </si>
  <si>
    <t>MATRICULA INICIAL EN EDUCACION PREESCOLAR</t>
  </si>
  <si>
    <t>POR: NIVEL CURSADO Y SEXO</t>
  </si>
  <si>
    <t>SEGÚN:  DIRECCION REGIONAL</t>
  </si>
  <si>
    <t>Ciclo Materno Infantil</t>
  </si>
  <si>
    <t>Ciclo de</t>
  </si>
  <si>
    <t>Dirección</t>
  </si>
  <si>
    <t>Otros niveles</t>
  </si>
  <si>
    <t>Maternal II</t>
  </si>
  <si>
    <t>Interactivo I</t>
  </si>
  <si>
    <t>Interactivo II</t>
  </si>
  <si>
    <t>Transición</t>
  </si>
  <si>
    <t>Regional</t>
  </si>
  <si>
    <t>Hom-
bres</t>
  </si>
  <si>
    <t>Mu-
jeres</t>
  </si>
  <si>
    <t>Costa Rica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</si>
  <si>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</si>
  <si>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</si>
  <si>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</si>
  <si>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</si>
  <si>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</si>
  <si>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</si>
  <si>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</si>
  <si>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</si>
  <si>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</si>
  <si>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</si>
  <si>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</si>
  <si>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</si>
  <si>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</si>
  <si>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</si>
  <si>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</si>
  <si>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</si>
  <si>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</si>
  <si>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</si>
  <si>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</si>
  <si>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</si>
  <si>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</si>
  <si>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</si>
  <si>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</si>
  <si>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</si>
  <si>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</si>
  <si>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</si>
  <si>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</si>
  <si>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CUADRO Nº:  22</t>
  </si>
  <si>
    <t>CUADRO Nº:  23</t>
  </si>
  <si>
    <t>CUADRO Nº:  24</t>
  </si>
  <si>
    <t>DEPENDENCIA: SUBVENCIONADA</t>
  </si>
  <si>
    <t>CUADRO Nº:  16</t>
  </si>
  <si>
    <t>MATRICULA INICIAL EN EDUCACIÓN PREESCOLAR</t>
  </si>
  <si>
    <t>SEGÚN:  ZONA Y DEPENDENCIA</t>
  </si>
  <si>
    <t>Zona y</t>
  </si>
  <si>
    <t>Otros Niveles</t>
  </si>
  <si>
    <t>Dependencia</t>
  </si>
  <si>
    <t xml:space="preserve">    Pública</t>
  </si>
  <si>
    <t xml:space="preserve">    Privada</t>
  </si>
  <si>
    <t>Urbana</t>
  </si>
  <si>
    <t>Rural</t>
  </si>
  <si>
    <t>CUADRO Nº:  12</t>
  </si>
  <si>
    <t>POR:  NIVEL EDUCATIVO</t>
  </si>
  <si>
    <t>SEGÚN:  DIRECCIÓN REGIONAL</t>
  </si>
  <si>
    <t>DEPENDENCIA:  PUBLICA, PRIVADA Y PRIVADA-SUBVENCIONADA</t>
  </si>
  <si>
    <t>III Ciclo y Educación Diversificada</t>
  </si>
  <si>
    <t>Prees-</t>
  </si>
  <si>
    <t>I y II</t>
  </si>
  <si>
    <t>Escuelas</t>
  </si>
  <si>
    <t>Educ.</t>
  </si>
  <si>
    <t>colar</t>
  </si>
  <si>
    <t>Ciclos</t>
  </si>
  <si>
    <t>Nocturnas</t>
  </si>
  <si>
    <t xml:space="preserve">Diurna </t>
  </si>
  <si>
    <t>Especial</t>
  </si>
  <si>
    <t>-</t>
  </si>
  <si>
    <t>CUADRO Nº:  13</t>
  </si>
  <si>
    <t>DEPENDENCIA:  PUBLICA</t>
  </si>
  <si>
    <t>CUADRO Nº:  14</t>
  </si>
  <si>
    <t>Penisular</t>
  </si>
  <si>
    <t>CUADRO Nº:  15</t>
  </si>
  <si>
    <t>MATRICULA INICIAL EN I Y II CICLOS</t>
  </si>
  <si>
    <t>POR:  AÑO CURSADO Y SEXO</t>
  </si>
  <si>
    <t>CUADRO Nº:  31</t>
  </si>
  <si>
    <t xml:space="preserve">SEGÚN:  DIRECCIÓN REGIONAL </t>
  </si>
  <si>
    <t>CUADRO Nº:  32</t>
  </si>
  <si>
    <t>CUADRO Nº:  33</t>
  </si>
  <si>
    <t>DEPENDENCIA:  SUBVENCIONADA</t>
  </si>
  <si>
    <t>CUADRO Nº:  11</t>
  </si>
  <si>
    <t xml:space="preserve">     Transición  </t>
  </si>
  <si>
    <t>Escuelas  Nocturnas</t>
  </si>
  <si>
    <t>III Ciclo y</t>
  </si>
  <si>
    <t>Educación Diversificada</t>
  </si>
  <si>
    <t xml:space="preserve">     Académica</t>
  </si>
  <si>
    <t xml:space="preserve">     Técnica</t>
  </si>
  <si>
    <t xml:space="preserve">     Artística</t>
  </si>
  <si>
    <t xml:space="preserve">     Sección Técnica</t>
  </si>
  <si>
    <t>Educación  Especial 1/</t>
  </si>
  <si>
    <t>1/ Incluye matrícula en Atención Directa.</t>
  </si>
  <si>
    <t>POR:  NIVEL CURSADO Y SEXO</t>
  </si>
  <si>
    <t>SEGÚN:  ZONA Y PROVINCIA</t>
  </si>
  <si>
    <t xml:space="preserve">    San José</t>
  </si>
  <si>
    <t xml:space="preserve">    Alajuela</t>
  </si>
  <si>
    <t xml:space="preserve">    Cartago</t>
  </si>
  <si>
    <t xml:space="preserve">    Heredia</t>
  </si>
  <si>
    <t xml:space="preserve">    Guanacaste</t>
  </si>
  <si>
    <t xml:space="preserve">    Puntarenas</t>
  </si>
  <si>
    <t xml:space="preserve">    Limón</t>
  </si>
  <si>
    <t>MATRICULA INICIAL EN ESCUELAS NOCTURNAS</t>
  </si>
  <si>
    <t>POR : NIVEL CURSADO Y SEXO</t>
  </si>
  <si>
    <t>SEGÚN : EDAD EN AÑOS CUMPLIDOS</t>
  </si>
  <si>
    <t>DEPENDENCIA : PUBLICA</t>
  </si>
  <si>
    <t>Edad en Años</t>
  </si>
  <si>
    <t>Cumplidos</t>
  </si>
  <si>
    <t>25 - 29</t>
  </si>
  <si>
    <t>30 - 34</t>
  </si>
  <si>
    <t>35 - 39</t>
  </si>
  <si>
    <t>40 - 44</t>
  </si>
  <si>
    <t>45 - 49</t>
  </si>
  <si>
    <t>50 y más</t>
  </si>
  <si>
    <t>Provincia</t>
  </si>
  <si>
    <t>CUADRO Nº:  43</t>
  </si>
  <si>
    <t xml:space="preserve">MATRICULA INICIAL EN III CICLO Y </t>
  </si>
  <si>
    <t>EDUCACIÓN DIVERSIFICADA,  DIURNA Y NOCTURNA</t>
  </si>
  <si>
    <t>CUADRO Nº:  44</t>
  </si>
  <si>
    <t>CUADRO Nº:  45</t>
  </si>
  <si>
    <t>CUADRO Nº:  47</t>
  </si>
  <si>
    <t>MATRICULA INICIAL EN III CICLO Y</t>
  </si>
  <si>
    <t>EDUCACIÓN DIVERSIFICADA, DIURNA Y NOCTURNA</t>
  </si>
  <si>
    <t>EDUCACION DIVERSIFICADA, ACADEMICA DIURNA</t>
  </si>
  <si>
    <t>SEGÚN : DIRECCION REGIONAL</t>
  </si>
  <si>
    <t>CUADRO Nº:  48</t>
  </si>
  <si>
    <t xml:space="preserve">EDUCACIÓN DIVERSIFICADA,  ACADEMICA DIURNA </t>
  </si>
  <si>
    <t xml:space="preserve">    MATRICULA INICIAL EN EDUCACION DIVERSIFICADA, TECNICA DIURNA Y NOCTURNA</t>
  </si>
  <si>
    <t xml:space="preserve">   POR MODALIDAD Y ESPECIALIDAD</t>
  </si>
  <si>
    <t>Modalidad y</t>
  </si>
  <si>
    <t>Especialidad</t>
  </si>
  <si>
    <t>Comercial y de Servicios</t>
  </si>
  <si>
    <t>Acoounting</t>
  </si>
  <si>
    <t>Administración y Operación Aduanera</t>
  </si>
  <si>
    <t>Banca y Finanzas</t>
  </si>
  <si>
    <t>Contabilidad</t>
  </si>
  <si>
    <t>Contabilidad y Auditoría</t>
  </si>
  <si>
    <t>Contabilidad y Costos</t>
  </si>
  <si>
    <t>Contabilidad y Finanzas</t>
  </si>
  <si>
    <t>Diseño y Desarrollo Digital</t>
  </si>
  <si>
    <t>Ejecutivo para Centros de Servicios</t>
  </si>
  <si>
    <t>Executive Service Center</t>
  </si>
  <si>
    <t>Informática en Desarrollo de Software</t>
  </si>
  <si>
    <t>Informática en Redes de Computadoras</t>
  </si>
  <si>
    <t>Informática en Soporte</t>
  </si>
  <si>
    <t>Informática Empresarial</t>
  </si>
  <si>
    <t>Computer Science in Software Development</t>
  </si>
  <si>
    <t>Salud Ocupacional</t>
  </si>
  <si>
    <t>Secretariado Ejecutivo</t>
  </si>
  <si>
    <t>Bilingual Secretary</t>
  </si>
  <si>
    <t>Turismo Ecológico</t>
  </si>
  <si>
    <t>Turismo Rural</t>
  </si>
  <si>
    <t>Turismo en Alimentos y Bebidas</t>
  </si>
  <si>
    <t>Turismo en Hotelería y Eventos Especiales</t>
  </si>
  <si>
    <t>Industrial</t>
  </si>
  <si>
    <t>Administración, Logística y Distribución</t>
  </si>
  <si>
    <t>Automotriz</t>
  </si>
  <si>
    <t>Autorremodelado</t>
  </si>
  <si>
    <t>Construcción Civil</t>
  </si>
  <si>
    <t>Dibujo Arquitectónico</t>
  </si>
  <si>
    <t>Dibujo Técnico</t>
  </si>
  <si>
    <t>Diseño Gráfico</t>
  </si>
  <si>
    <t>Diseño Publicitario</t>
  </si>
  <si>
    <t>Diseño y Confección de la Moda</t>
  </si>
  <si>
    <t>Electromecánica</t>
  </si>
  <si>
    <t>Electrónica en Mantenimiento de Equipo de Cómputo</t>
  </si>
  <si>
    <t>Electrónica en Telecomunicaciones</t>
  </si>
  <si>
    <t>Electrónica Industrial</t>
  </si>
  <si>
    <t>Electrotecnia</t>
  </si>
  <si>
    <t>Mantenimiento Industrial</t>
  </si>
  <si>
    <t>Mecánica General</t>
  </si>
  <si>
    <t>Mecánica de Precisión</t>
  </si>
  <si>
    <t>Productividad y Calidad</t>
  </si>
  <si>
    <t>Refrigeración y Aire Acondicionado</t>
  </si>
  <si>
    <t>Agropecuaria</t>
  </si>
  <si>
    <t>Agro Jardinería</t>
  </si>
  <si>
    <t>Agroecología</t>
  </si>
  <si>
    <t>Agroindustria Alimentaria con Tecnología Agrícola</t>
  </si>
  <si>
    <t>Agroindustria Alimentaria con Tecnología Pecuaria</t>
  </si>
  <si>
    <t>Agropecuario en Producción Agrícola</t>
  </si>
  <si>
    <t>Agropecuario en Producción Pecuaria</t>
  </si>
  <si>
    <t>Riego y Drenaje</t>
  </si>
  <si>
    <t>EDUCACION DIVERSIFICADA, TECNICA DIURNA</t>
  </si>
  <si>
    <t>EDUCACIÓN DIVERSIFICADA, TECNICA DIURNA</t>
  </si>
  <si>
    <t>EDUCACIÓN DIVERSIFICADA, ACADEMICA DIURNA</t>
  </si>
  <si>
    <t>EDUCACIÓN DIVERSIFICADA, NOCTURNA</t>
  </si>
  <si>
    <t>SEGÚN:  RAMA, ZONA Y DEPENDENCIA</t>
  </si>
  <si>
    <t>ACADEMICA</t>
  </si>
  <si>
    <t>TECNICA</t>
  </si>
  <si>
    <t>CUADRO Nº:  60</t>
  </si>
  <si>
    <t>EDUCACION DIVERSIFICADA, ACADEMICA NOCTURNA</t>
  </si>
  <si>
    <t>Sula</t>
  </si>
  <si>
    <t>CUADRO Nº:  52</t>
  </si>
  <si>
    <t xml:space="preserve">EDUCACIÓN DIVERSIFICADA,  TECNICA DIURNA </t>
  </si>
  <si>
    <t>CUADRO Nº:  63</t>
  </si>
  <si>
    <t>EDUCACIÓN DIVERSIFICADA, TECNICA NOCTURNA</t>
  </si>
  <si>
    <t>EDUCACIÓN DIVERSIFICADA, ACADEMICA NOCTURNA</t>
  </si>
  <si>
    <t>CUADRO Nº:  61</t>
  </si>
  <si>
    <t>EDUCACION DIVERSIFICADA, TECNICA NOCTURNA</t>
  </si>
  <si>
    <t>San José  Oeste</t>
  </si>
  <si>
    <t>zona Norte-Norte</t>
  </si>
  <si>
    <t>CUADRO Nº:  64</t>
  </si>
  <si>
    <t>ATENCION DIRECTA</t>
  </si>
  <si>
    <t>Estimulación</t>
  </si>
  <si>
    <t>Educac.</t>
  </si>
  <si>
    <t>Temprana</t>
  </si>
  <si>
    <t>Maternal</t>
  </si>
  <si>
    <t>Pre-Kinder</t>
  </si>
  <si>
    <t>Kinder</t>
  </si>
  <si>
    <t>Preparatoria</t>
  </si>
  <si>
    <t>I ciclo</t>
  </si>
  <si>
    <t>II ciclo</t>
  </si>
  <si>
    <t>III ciclo</t>
  </si>
  <si>
    <t>Diversif.</t>
  </si>
  <si>
    <t>Otros</t>
  </si>
  <si>
    <t>Interactivo</t>
  </si>
  <si>
    <t>niveles Prees.</t>
  </si>
  <si>
    <t>CUADRO Nº:  69</t>
  </si>
  <si>
    <t>SERVICIO DE APOYO</t>
  </si>
  <si>
    <t>En Educación</t>
  </si>
  <si>
    <t xml:space="preserve">En </t>
  </si>
  <si>
    <t>III Ciclo</t>
  </si>
  <si>
    <t>Educ. Diversifi.</t>
  </si>
  <si>
    <t>hospitales</t>
  </si>
  <si>
    <t>Con Discapacidad o Condición</t>
  </si>
  <si>
    <t>Con Discapacidad o Condición ATENDIDOS</t>
  </si>
  <si>
    <t>CUADRO Nº:  80</t>
  </si>
  <si>
    <t xml:space="preserve">TASA BRUTA DE ESCOLARIDAD EN EL SISTEMA EDUCATIVO </t>
  </si>
  <si>
    <t>INTERACTIVO II</t>
  </si>
  <si>
    <t>CICLO DE TRANSICION</t>
  </si>
  <si>
    <t>EDUCACION PRIMARIA</t>
  </si>
  <si>
    <t>I y II Ciclos Tradicional</t>
  </si>
  <si>
    <t>Primaria por suficiencia     -MEP-</t>
  </si>
  <si>
    <t>CINDEA (I Nivel)</t>
  </si>
  <si>
    <t>EDUCACION SECUNDARIA</t>
  </si>
  <si>
    <t>III Ciclo y Educ. Diver. (Tradicional)</t>
  </si>
  <si>
    <t>Secundaria  por suficiencia     -MEP-</t>
  </si>
  <si>
    <t>Colegio a distancia -CONED-</t>
  </si>
  <si>
    <t>Colegio Nac. Virtual Marco T. Salazar</t>
  </si>
  <si>
    <t>CINDEA (II-III Nivel)</t>
  </si>
  <si>
    <t>III CICLO EN  SECUNDARIA</t>
  </si>
  <si>
    <t>III Ciclo  (Tradicional)</t>
  </si>
  <si>
    <t>III ciclo   por suficiencia     -MEP-</t>
  </si>
  <si>
    <t>CINDEA (II Nivel)</t>
  </si>
  <si>
    <t>EDUC. DIVERSIFICADA SECUNDARIA</t>
  </si>
  <si>
    <t>Educación Diversificada (Tradicional)</t>
  </si>
  <si>
    <t>Educ. Diver.   por suficiencia     -MEP-</t>
  </si>
  <si>
    <t>CINDEA (III Nivel)</t>
  </si>
  <si>
    <t>NOTA:</t>
  </si>
  <si>
    <t xml:space="preserve">  1.  Incluye Proyectos de Educación Abierta financiados por el MEP.</t>
  </si>
  <si>
    <t xml:space="preserve">  2. Las edades consideradas son las siguientes:  Interactivo II -4 años-, Ciclo de Transición -5 años-, Primaria -de 6 </t>
  </si>
  <si>
    <t xml:space="preserve">      a 11 años y Secundaria de 12 a 16 años.</t>
  </si>
  <si>
    <t xml:space="preserve">  3.  La tasa en el nivel de Transición del 2007, es estimada.</t>
  </si>
  <si>
    <t>FUENTES:</t>
  </si>
  <si>
    <t xml:space="preserve">   1-  Departamento de Estadística, M.E.P.</t>
  </si>
  <si>
    <t xml:space="preserve">   2-  Centro Centroamericano de Población, Estimaciones marzo, 2013.</t>
  </si>
  <si>
    <t>Modalidades</t>
  </si>
  <si>
    <t xml:space="preserve"> EN INTERACTIVO II Y CICLO DE TRANSICIÓN,</t>
  </si>
  <si>
    <t>EN EDUCACIÓN TRADICIONAL</t>
  </si>
  <si>
    <t>Interactivo II y Ciclo de Transición</t>
  </si>
  <si>
    <t>Ciclo de Transición</t>
  </si>
  <si>
    <t>Años</t>
  </si>
  <si>
    <t xml:space="preserve">     La población para el Ciclo de Transición es de 5 años.</t>
  </si>
  <si>
    <t xml:space="preserve">     La población para el Ciclo de Interactivo II es de 4 años.</t>
  </si>
  <si>
    <t>POR DISCAPACIDAD</t>
  </si>
  <si>
    <t>I y II ciclos</t>
  </si>
  <si>
    <t>Educ. Diversificada</t>
  </si>
  <si>
    <t>En Hospitales</t>
  </si>
  <si>
    <t>Discapacidad o condición</t>
  </si>
  <si>
    <t xml:space="preserve">       Total</t>
  </si>
  <si>
    <t>Enfermedades Neurodegenerativas</t>
  </si>
  <si>
    <t>Discapacidad Motora</t>
  </si>
  <si>
    <t>Discapacidad Múltiple</t>
  </si>
  <si>
    <t>Sordo Ceguera</t>
  </si>
  <si>
    <t>CUADRO Nº 73</t>
  </si>
  <si>
    <t>USUARIOS EN CENTROS DE ATENCION INTEGRAL A PERSONAS</t>
  </si>
  <si>
    <t>TIPO DE DISCAPACIDAD</t>
  </si>
  <si>
    <t>Hombres</t>
  </si>
  <si>
    <t>Mujeres</t>
  </si>
  <si>
    <t xml:space="preserve">          TOTAL</t>
  </si>
  <si>
    <t>NUMERO DE INSTITUCIONES</t>
  </si>
  <si>
    <t>POR:  TIPO DE DIRECCIÓN</t>
  </si>
  <si>
    <t>Aboluto</t>
  </si>
  <si>
    <t>Porcentaje</t>
  </si>
  <si>
    <t>Educación</t>
  </si>
  <si>
    <t>Colegios</t>
  </si>
  <si>
    <t>Académicos</t>
  </si>
  <si>
    <t>Técnicos</t>
  </si>
  <si>
    <t>Unidocente</t>
  </si>
  <si>
    <t>Dirección 1</t>
  </si>
  <si>
    <t>Dirección 2</t>
  </si>
  <si>
    <t>Dirección 3</t>
  </si>
  <si>
    <t>Dirección 4</t>
  </si>
  <si>
    <t>Dirección 5</t>
  </si>
  <si>
    <t>Notas:  1.  Para el Tipo de Dirección se considera la matrícula total de la institución</t>
  </si>
  <si>
    <t xml:space="preserve">              2. En I y II ciclos se consideran las matrículas en Preescolar, Educ. Especial (Atención Directa), Aula </t>
  </si>
  <si>
    <t xml:space="preserve">                  Abierta,  Unidades Pedagógicas y las IEGB</t>
  </si>
  <si>
    <r>
      <t xml:space="preserve">              3. En Colegios</t>
    </r>
    <r>
      <rPr>
        <b/>
        <u/>
        <sz val="10"/>
        <rFont val="Times New Roman"/>
        <family val="1"/>
      </rPr>
      <t xml:space="preserve"> NO SE</t>
    </r>
    <r>
      <rPr>
        <b/>
        <sz val="10"/>
        <rFont val="Times New Roman"/>
        <family val="1"/>
      </rPr>
      <t xml:space="preserve"> se considera las Telesecundarias, los colegios Científicos, las Unidades Pedagógicas, </t>
    </r>
  </si>
  <si>
    <t xml:space="preserve">                   los Institutos de Educación General Básica (IEGB) y Liceos Rurales</t>
  </si>
  <si>
    <t>Rangos de matrícula:</t>
  </si>
  <si>
    <t xml:space="preserve">          Educación Preescolar</t>
  </si>
  <si>
    <t>III ciclo y Educación Diversificada  - Académica-</t>
  </si>
  <si>
    <t>Dirección 1 hasta 89 alumnos</t>
  </si>
  <si>
    <t>Dirección 1 hasta 500 alumnos</t>
  </si>
  <si>
    <t>Dirección 2 de 90 a 200 alumnos</t>
  </si>
  <si>
    <t>Dirección 2 de 501 a 1000 alumnos</t>
  </si>
  <si>
    <t>Dirección 3 más de 200 alumnos</t>
  </si>
  <si>
    <t>Dirección 3 más de 1000 alumnos</t>
  </si>
  <si>
    <t xml:space="preserve">          I y II ciclos</t>
  </si>
  <si>
    <t>III ciclo y Educación Diversificada  - Técnicos-</t>
  </si>
  <si>
    <t>Unidocente hasta 30 alumnos</t>
  </si>
  <si>
    <t>Dirección 1 hasta 350 alumnos</t>
  </si>
  <si>
    <t>Dirección 1 de 31 a 90 alumnos</t>
  </si>
  <si>
    <t>Dirección 2 de 351 a 500 alumnos</t>
  </si>
  <si>
    <t>Dirección 2 de 91 a 200 alumnos</t>
  </si>
  <si>
    <t>Dirección 3 más de 500 alumnos</t>
  </si>
  <si>
    <t>Dirección 3 de 201 a 400 alumnos</t>
  </si>
  <si>
    <t>Dirección 4 de 401 a 800 alumnos</t>
  </si>
  <si>
    <t>Dirección 5 más de 800 alumnos</t>
  </si>
  <si>
    <t>Dirección de Enseñanza General Básica</t>
  </si>
  <si>
    <t>Nota: Para el Tipo de Dirección se considera unicamente la matrícula en I y II ciclos</t>
  </si>
  <si>
    <t>CUADRO Nº:  77</t>
  </si>
  <si>
    <t>INSTITUCIONES EN I Y II CICLOS</t>
  </si>
  <si>
    <t>CUADRO Nº:  76</t>
  </si>
  <si>
    <t>(Cifras Relativas)</t>
  </si>
  <si>
    <t>CUADRO Nº:  78</t>
  </si>
  <si>
    <t>CUADRO Nº:  79</t>
  </si>
  <si>
    <t>PROMEDIO DE ALUMNOS POR INSTITUCION EN I Y II CICLOS</t>
  </si>
  <si>
    <t>CUADRO Nº 85</t>
  </si>
  <si>
    <t>I CICLO</t>
  </si>
  <si>
    <t>II CICLO</t>
  </si>
  <si>
    <t>NOTAS:</t>
  </si>
  <si>
    <t xml:space="preserve">     La población para I Ciclo es de 6 a  8 años.</t>
  </si>
  <si>
    <t xml:space="preserve">     La población para II Ciclo es  de 9 a  11 años.</t>
  </si>
  <si>
    <t>CUADRO Nº 86</t>
  </si>
  <si>
    <t xml:space="preserve">EDUCACION DIVERSIFICADA, DIURNA Y NOCTURNA, </t>
  </si>
  <si>
    <t>III CICLO</t>
  </si>
  <si>
    <t>EDUC. DIVER.</t>
  </si>
  <si>
    <t xml:space="preserve">     La población para III Ciclo es  la de 12 a  14 años.</t>
  </si>
  <si>
    <t xml:space="preserve">     La población para Educación Diversificada es  la de 15  y  16 años.</t>
  </si>
  <si>
    <t xml:space="preserve">   2-  Centro Centroamericano de Población, Estimaciones marzo, 2013</t>
  </si>
  <si>
    <t>INSTITUCIONES Y SERVICIOS EN EDUCACIÓN REGULAR</t>
  </si>
  <si>
    <t>Año</t>
  </si>
  <si>
    <r>
      <t>Preescolar</t>
    </r>
    <r>
      <rPr>
        <b/>
        <vertAlign val="superscript"/>
        <sz val="10"/>
        <rFont val="Times New Roman"/>
        <family val="1"/>
      </rPr>
      <t xml:space="preserve"> 1/</t>
    </r>
  </si>
  <si>
    <r>
      <t xml:space="preserve">Total </t>
    </r>
    <r>
      <rPr>
        <b/>
        <vertAlign val="superscript"/>
        <sz val="10"/>
        <rFont val="Times New Roman"/>
        <family val="1"/>
      </rPr>
      <t>2/</t>
    </r>
  </si>
  <si>
    <t>Diurno</t>
  </si>
  <si>
    <t>Nocturno</t>
  </si>
  <si>
    <r>
      <t xml:space="preserve">Especial </t>
    </r>
    <r>
      <rPr>
        <b/>
        <vertAlign val="superscript"/>
        <sz val="10"/>
        <rFont val="Times New Roman"/>
        <family val="1"/>
      </rPr>
      <t>3/</t>
    </r>
  </si>
  <si>
    <r>
      <rPr>
        <b/>
        <vertAlign val="superscript"/>
        <sz val="10"/>
        <rFont val="Times New Roman"/>
        <family val="1"/>
      </rPr>
      <t>1/</t>
    </r>
    <r>
      <rPr>
        <b/>
        <sz val="10"/>
        <rFont val="Times New Roman"/>
        <family val="1"/>
      </rPr>
      <t xml:space="preserve"> Incluye Preescolar Independiente y Dependiente.</t>
    </r>
  </si>
  <si>
    <r>
      <rPr>
        <b/>
        <vertAlign val="superscript"/>
        <sz val="10"/>
        <rFont val="Times New Roman"/>
        <family val="1"/>
      </rPr>
      <t>2/</t>
    </r>
    <r>
      <rPr>
        <b/>
        <sz val="10"/>
        <rFont val="Times New Roman"/>
        <family val="1"/>
      </rPr>
      <t xml:space="preserve"> Incluye los servicios educativos de Sección Técnica Nocturna.</t>
    </r>
  </si>
  <si>
    <r>
      <rPr>
        <b/>
        <vertAlign val="superscript"/>
        <sz val="10"/>
        <rFont val="Times New Roman"/>
        <family val="1"/>
      </rPr>
      <t>3/</t>
    </r>
    <r>
      <rPr>
        <b/>
        <sz val="10"/>
        <rFont val="Times New Roman"/>
        <family val="1"/>
      </rPr>
      <t xml:space="preserve"> Inlcuye  servicios de Atención Directa </t>
    </r>
  </si>
  <si>
    <t>INSTITUCIONES EN EDUCACIÓN REGULAR</t>
  </si>
  <si>
    <r>
      <t xml:space="preserve">Preescolar </t>
    </r>
    <r>
      <rPr>
        <vertAlign val="superscript"/>
        <sz val="10"/>
        <rFont val="Times New Roman"/>
        <family val="1"/>
      </rPr>
      <t>1/</t>
    </r>
  </si>
  <si>
    <r>
      <t>Especial</t>
    </r>
    <r>
      <rPr>
        <b/>
        <vertAlign val="superscript"/>
        <sz val="10"/>
        <rFont val="Times New Roman"/>
        <family val="1"/>
      </rPr>
      <t xml:space="preserve"> 2/</t>
    </r>
  </si>
  <si>
    <r>
      <rPr>
        <b/>
        <vertAlign val="superscript"/>
        <sz val="10"/>
        <rFont val="Times New Roman"/>
        <family val="1"/>
      </rPr>
      <t>1/</t>
    </r>
    <r>
      <rPr>
        <b/>
        <sz val="10"/>
        <rFont val="Times New Roman"/>
        <family val="1"/>
      </rPr>
      <t xml:space="preserve"> Preescolar Independiente.</t>
    </r>
  </si>
  <si>
    <r>
      <rPr>
        <b/>
        <vertAlign val="superscript"/>
        <sz val="10"/>
        <rFont val="Times New Roman"/>
        <family val="1"/>
      </rPr>
      <t xml:space="preserve">2/ </t>
    </r>
    <r>
      <rPr>
        <b/>
        <sz val="10"/>
        <rFont val="Times New Roman"/>
        <family val="1"/>
      </rPr>
      <t>Incluye Centros de Enseñanza Especial y CAIPAD.</t>
    </r>
  </si>
  <si>
    <t>POR:  DEPENDENCIA Y ZONA</t>
  </si>
  <si>
    <t xml:space="preserve">SEGÚN:  NIVEL DE ENSEÑANZA, RAMA Y HORARIO DE TRABAJO </t>
  </si>
  <si>
    <t>Nivel, Rama</t>
  </si>
  <si>
    <t>y Horario</t>
  </si>
  <si>
    <t>U</t>
  </si>
  <si>
    <t>R</t>
  </si>
  <si>
    <t>Esc.  Nocturnas</t>
  </si>
  <si>
    <r>
      <t xml:space="preserve">Educ.  Diversif. </t>
    </r>
    <r>
      <rPr>
        <b/>
        <vertAlign val="superscript"/>
        <sz val="10"/>
        <rFont val="Times New Roman"/>
        <family val="1"/>
      </rPr>
      <t>2/</t>
    </r>
  </si>
  <si>
    <r>
      <t xml:space="preserve">Educ. Especial </t>
    </r>
    <r>
      <rPr>
        <b/>
        <vertAlign val="superscript"/>
        <sz val="10"/>
        <rFont val="Times New Roman"/>
        <family val="1"/>
      </rPr>
      <t>3/</t>
    </r>
  </si>
  <si>
    <r>
      <rPr>
        <b/>
        <vertAlign val="superscript"/>
        <sz val="10"/>
        <rFont val="Times New Roman"/>
        <family val="1"/>
      </rPr>
      <t>3/</t>
    </r>
    <r>
      <rPr>
        <b/>
        <sz val="10"/>
        <rFont val="Times New Roman"/>
        <family val="1"/>
      </rPr>
      <t xml:space="preserve"> Inlcuye todos los servicios de Educación Especial.</t>
    </r>
  </si>
  <si>
    <t>Educ.  Diversif.</t>
  </si>
  <si>
    <r>
      <t>Educ. Especial</t>
    </r>
    <r>
      <rPr>
        <b/>
        <vertAlign val="superscript"/>
        <sz val="10"/>
        <rFont val="Times New Roman"/>
        <family val="1"/>
      </rPr>
      <t xml:space="preserve"> 2/</t>
    </r>
  </si>
  <si>
    <t>NUMERO DE INSTITUCIONES Y SERVICIOS EDUCATIVOS EN EDUCACION REGULAR</t>
  </si>
  <si>
    <t>Esc.</t>
  </si>
  <si>
    <t>Acad.</t>
  </si>
  <si>
    <t xml:space="preserve">Educ. </t>
  </si>
  <si>
    <t>I-II ciclos</t>
  </si>
  <si>
    <t>Noct.</t>
  </si>
  <si>
    <t>COSTA RICA</t>
  </si>
  <si>
    <t>CUADRO Nº 94</t>
  </si>
  <si>
    <t>SECCIONES  Y PROMEDIO DE ALUMNOS POR</t>
  </si>
  <si>
    <t>SECCIÓN EN I Y II CICLOS</t>
  </si>
  <si>
    <t>POR:  AÑO CURSADO</t>
  </si>
  <si>
    <t>Número de Secciones</t>
  </si>
  <si>
    <t xml:space="preserve">     Pública</t>
  </si>
  <si>
    <t xml:space="preserve">     Privada</t>
  </si>
  <si>
    <t>Promedio de Alumnos por Sección</t>
  </si>
  <si>
    <t>CUADRO Nº:  98</t>
  </si>
  <si>
    <t>SEGÚN:  TIPO DE DIRECCIÓN</t>
  </si>
  <si>
    <t xml:space="preserve">Tipo de </t>
  </si>
  <si>
    <t>C94</t>
  </si>
  <si>
    <t>SECCIÓN EN EDUCACIÓN PREESCOLAR</t>
  </si>
  <si>
    <t>niveles</t>
  </si>
  <si>
    <t>SECCIONES EN EDUCACIÓN REGULAR</t>
  </si>
  <si>
    <t>SEGÚN:  NIVEL DE ENSEÑANZA Y AÑO CURSADO</t>
  </si>
  <si>
    <t>Nivel de Enseñanza</t>
  </si>
  <si>
    <t xml:space="preserve">     Maternal</t>
  </si>
  <si>
    <r>
      <t xml:space="preserve">     Transición  </t>
    </r>
    <r>
      <rPr>
        <b/>
        <vertAlign val="superscript"/>
        <sz val="10"/>
        <rFont val="Times New Roman"/>
        <family val="1"/>
      </rPr>
      <t>1/</t>
    </r>
  </si>
  <si>
    <t>I Ciclo</t>
  </si>
  <si>
    <t>II Ciclo</t>
  </si>
  <si>
    <t>III Ciclo y Edu. Diversif.</t>
  </si>
  <si>
    <t>1/ Ciclo inmediatamente anterior al primer año de I Ciclo.</t>
  </si>
  <si>
    <t>CUADRO Nº:  99</t>
  </si>
  <si>
    <t>SECCIONES  Y PROMEDIO DE ALUMNOS POR SECCION EN</t>
  </si>
  <si>
    <t>III CICLO Y EDUC. DIVERSIFICADA, DIURNA Y NOCTURNA</t>
  </si>
  <si>
    <t>MATRICULA INICIAL EN IPEC</t>
  </si>
  <si>
    <t>POR:  TIPO DE ENSEÑANZA Y SEXO</t>
  </si>
  <si>
    <t>Cursos</t>
  </si>
  <si>
    <t>Plan 125</t>
  </si>
  <si>
    <t>Abierta</t>
  </si>
  <si>
    <t>Libres</t>
  </si>
  <si>
    <t xml:space="preserve">Convencial </t>
  </si>
  <si>
    <t>MATRICULA INICIAL EN EDUCACION CONVENCIONAL EN IPEC</t>
  </si>
  <si>
    <t>Nivel I</t>
  </si>
  <si>
    <t>Nivel II</t>
  </si>
  <si>
    <t>Nivel III (Académico)</t>
  </si>
  <si>
    <t>Nivel III (Técnico)</t>
  </si>
  <si>
    <t xml:space="preserve">MATRICULA INICIAL EN INSTITUTO </t>
  </si>
  <si>
    <t>PROFESIONAL DE EDUCACION COMUNITARIA -IPEC-</t>
  </si>
  <si>
    <t>SEGÚN:  EDAD EN AÑOS CUMPLIDOS</t>
  </si>
  <si>
    <t>Cursos Libres</t>
  </si>
  <si>
    <t>Plan Nacional</t>
  </si>
  <si>
    <t>Educación Convencional</t>
  </si>
  <si>
    <t xml:space="preserve">            - I nivel</t>
  </si>
  <si>
    <t xml:space="preserve">            - II nivel</t>
  </si>
  <si>
    <t xml:space="preserve">            - III nivel</t>
  </si>
  <si>
    <t xml:space="preserve">                  Académica</t>
  </si>
  <si>
    <t xml:space="preserve">                  Técnica</t>
  </si>
  <si>
    <t xml:space="preserve">MATRICULA INICIAL EN EDUCACION CONVENCIONAL EN INSTITUTO </t>
  </si>
  <si>
    <t>POR:  NIVEL Y SEXO</t>
  </si>
  <si>
    <t>I nivel</t>
  </si>
  <si>
    <t>II nivel</t>
  </si>
  <si>
    <t>III nivel (Acad.)</t>
  </si>
  <si>
    <t>III nivel (Técnico)</t>
  </si>
  <si>
    <t>Fuente: Departamento de Análisis Estadístico</t>
  </si>
  <si>
    <t>DEPENDENCIA:  PÚBLICA, PRIVADA Y SUBVENCIONADA</t>
  </si>
  <si>
    <t>DEPENDENCIA: PUBLICA, PRIVADA Y SUBVENCIONADA</t>
  </si>
  <si>
    <t xml:space="preserve">
Subvencionada</t>
  </si>
  <si>
    <t xml:space="preserve">    Subvencionada</t>
  </si>
  <si>
    <t>Subvencionada</t>
  </si>
  <si>
    <t xml:space="preserve">   DEPENDENCIA: PUBLICA, PRIVADA Y SUBVENCIONADA</t>
  </si>
  <si>
    <t>DEPENDENCIA PUB LICA, PRIVADA Y SUBVENCIONADA</t>
  </si>
  <si>
    <t>DEPENDENCIA PUBLICA, PRIVADA Y SUBVENCIONADA</t>
  </si>
  <si>
    <t xml:space="preserve">     Subvencionada</t>
  </si>
  <si>
    <t>MATRICULA INICIAL EN PROYECTOS DE EDUCACION ABIERTA</t>
  </si>
  <si>
    <t>POR:  PROGRAMA Y SEXO</t>
  </si>
  <si>
    <t>Primaria</t>
  </si>
  <si>
    <t>Bachillerato</t>
  </si>
  <si>
    <t>Suficiencia</t>
  </si>
  <si>
    <t>Madurez</t>
  </si>
  <si>
    <t>a Distancia</t>
  </si>
  <si>
    <t>Dirección Regional</t>
  </si>
  <si>
    <t>Simbologia: T = Total, H = Hombres, M = Mujeres</t>
  </si>
  <si>
    <t>MATRICULA INICIAL EN COLEGIO NACIONAL VIRTUAL MARCO TULIO SALAZAR</t>
  </si>
  <si>
    <t xml:space="preserve">Años </t>
  </si>
  <si>
    <t>Fuente: Departamento de Estadística</t>
  </si>
  <si>
    <t>MATRICULA INICIAL EN CENTRO</t>
  </si>
  <si>
    <t>INTEGRADO DE EDUCACION DE ADULTOS -CINDEA-</t>
  </si>
  <si>
    <t>Educación Emergente</t>
  </si>
  <si>
    <t>Educación Abierta</t>
  </si>
  <si>
    <t>MATRICULA INICIAL  EN EDUCACION CONVENCIONAL</t>
  </si>
  <si>
    <t>EN EL CENTRO INTEGRADO DE EDUCACION DE ADULTOS -CINDEA-</t>
  </si>
  <si>
    <t>MATRICULA INICIAL EN EL COLEGIO NACIONAL VIRTUAL</t>
  </si>
  <si>
    <t>MARCO TULIO SALAZAR</t>
  </si>
  <si>
    <t>MATRICULA INICIAL EN CINDEA</t>
  </si>
  <si>
    <t>Nivel III</t>
  </si>
  <si>
    <t>Emergente</t>
  </si>
  <si>
    <t xml:space="preserve">MATRICULA INICIAL EN PROYECTOS DE EDUCACION ABIERTA </t>
  </si>
  <si>
    <t>ALUMNOS EXTRANJEROS EN EDUCACIÓN REGULAR</t>
  </si>
  <si>
    <t>SEGÚN : PAÍS DE PROCEDENCIA</t>
  </si>
  <si>
    <t>País de</t>
  </si>
  <si>
    <t>Procedencia</t>
  </si>
  <si>
    <t>…</t>
  </si>
  <si>
    <t>Canadá</t>
  </si>
  <si>
    <t>Estados Unidos</t>
  </si>
  <si>
    <t>México</t>
  </si>
  <si>
    <t>Belice</t>
  </si>
  <si>
    <t>Guatemala</t>
  </si>
  <si>
    <t>Honduras</t>
  </si>
  <si>
    <t>El Salvador</t>
  </si>
  <si>
    <t>Nicaragua</t>
  </si>
  <si>
    <t>Panamá</t>
  </si>
  <si>
    <t>Cuba</t>
  </si>
  <si>
    <t>Haití</t>
  </si>
  <si>
    <t>República Dominicana</t>
  </si>
  <si>
    <t>Otros países de América</t>
  </si>
  <si>
    <t>Colombia</t>
  </si>
  <si>
    <t>Ecuador</t>
  </si>
  <si>
    <t>Perú</t>
  </si>
  <si>
    <t>Bolivia</t>
  </si>
  <si>
    <t>Chile</t>
  </si>
  <si>
    <t>Argentina</t>
  </si>
  <si>
    <t>Paraguay</t>
  </si>
  <si>
    <t>Uruguay</t>
  </si>
  <si>
    <t>Brasil</t>
  </si>
  <si>
    <t>Venezuela</t>
  </si>
  <si>
    <t>Guyana</t>
  </si>
  <si>
    <t>Europa</t>
  </si>
  <si>
    <t>África</t>
  </si>
  <si>
    <t>Asia</t>
  </si>
  <si>
    <t>Oceanía</t>
  </si>
  <si>
    <t>Antártida</t>
  </si>
  <si>
    <t>POR: DEPENDENCIA Y SEXO</t>
  </si>
  <si>
    <t>SEGÚN: NIVEL DE ENSEÑANZA</t>
  </si>
  <si>
    <t xml:space="preserve">Nivel de </t>
  </si>
  <si>
    <t>Enseñanza</t>
  </si>
  <si>
    <t>Cifras Absolutas</t>
  </si>
  <si>
    <t xml:space="preserve">    Preescolar</t>
  </si>
  <si>
    <t xml:space="preserve">    I y II Ciclos</t>
  </si>
  <si>
    <t xml:space="preserve">    Escuelas Nocturnas</t>
  </si>
  <si>
    <t xml:space="preserve">    III Ciclo y Educ. Diversif.</t>
  </si>
  <si>
    <t xml:space="preserve">    Educación Especial</t>
  </si>
  <si>
    <t xml:space="preserve">    Colegio Nacional Virtual</t>
  </si>
  <si>
    <t xml:space="preserve">    CINDEA a/</t>
  </si>
  <si>
    <t xml:space="preserve">    IPEC  a/</t>
  </si>
  <si>
    <t>Cifras Relativas</t>
  </si>
  <si>
    <t xml:space="preserve">    CINDEA</t>
  </si>
  <si>
    <t xml:space="preserve">    IPEC</t>
  </si>
  <si>
    <t>a/ Considera solamente Educación Convencional</t>
  </si>
  <si>
    <t>POR:  NIVEL DE ENSEÑANZA Y SEXO</t>
  </si>
  <si>
    <t>SEGÚN:  PAÍS DE PROCEDENCIA</t>
  </si>
  <si>
    <t>País de procedencia</t>
  </si>
  <si>
    <t>III ciclo y Educ. Diversificada</t>
  </si>
  <si>
    <t>Colegio Nacional Virtual</t>
  </si>
  <si>
    <t>CINDEA a/</t>
  </si>
  <si>
    <t>IEPC  a/</t>
  </si>
  <si>
    <t>Otras países de América</t>
  </si>
  <si>
    <t>ALUMNOS EXTRANJEROS EN EDUCACION REGULAR</t>
  </si>
  <si>
    <t>POR: NIVEL DE ENSEÑANZA</t>
  </si>
  <si>
    <t>SEGUN:  DIRECCION REGIONAL</t>
  </si>
  <si>
    <t>ALUMNOS NICARAGÜENSES EN EDUCACIÓN REGULAR</t>
  </si>
  <si>
    <t>IPEC  a/</t>
  </si>
  <si>
    <t>PORCENTAJE ALUMNOS NICARAGÜENSES EN EDUCACIÓN REGULAR</t>
  </si>
  <si>
    <t>Nota: Respecto al total de extranjeros</t>
  </si>
  <si>
    <t>MATRICULA INICIAL EN COLEGIO NACIONAL DE EDUCACION A DISTANCIA -CONED</t>
  </si>
  <si>
    <t>MATRÍCULA INICIAL EN AULA EDAD</t>
  </si>
  <si>
    <t>POR:  NIVEL  Y SEXO</t>
  </si>
  <si>
    <t>I Nivel</t>
  </si>
  <si>
    <t>II Nivel</t>
  </si>
  <si>
    <t>III Nivel</t>
  </si>
  <si>
    <t>CONTENIDO</t>
  </si>
  <si>
    <t>INDICE</t>
  </si>
  <si>
    <t>Portada</t>
  </si>
  <si>
    <t>Para ir al cuadro dar clik en la celda</t>
  </si>
  <si>
    <t>Funcionarios que participaron en la publicación</t>
  </si>
  <si>
    <t>PORTADA</t>
  </si>
  <si>
    <t>Cuadros Estadísticos:</t>
  </si>
  <si>
    <t>FUNCIONARIOS QUE PARTICIPARON EN LA PUBLICACIÓN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</si>
  <si>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</si>
  <si>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</si>
  <si>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</si>
  <si>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</si>
  <si>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</si>
  <si>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</si>
  <si>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</si>
  <si>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</si>
  <si>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</si>
  <si>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</si>
  <si>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</si>
  <si>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</si>
  <si>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</si>
  <si>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</si>
  <si>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</si>
  <si>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</si>
  <si>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</si>
  <si>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</si>
  <si>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</si>
  <si>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</si>
  <si>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</si>
  <si>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</si>
  <si>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</si>
  <si>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</si>
  <si>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</si>
  <si>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</si>
  <si>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</si>
  <si>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</si>
  <si>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</si>
  <si>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</si>
  <si>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</si>
  <si>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</si>
  <si>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</si>
  <si>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</si>
  <si>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</si>
  <si>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</si>
  <si>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</si>
  <si>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</si>
  <si>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</si>
  <si>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</si>
  <si>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</si>
  <si>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</si>
  <si>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</si>
  <si>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</si>
  <si>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</si>
  <si>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</si>
  <si>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</si>
  <si>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</si>
  <si>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</si>
  <si>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</si>
  <si>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</si>
  <si>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</si>
  <si>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</si>
  <si>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</si>
  <si>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</si>
  <si>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</si>
  <si>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</si>
  <si>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</si>
  <si>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</si>
  <si>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C87</t>
  </si>
  <si>
    <t>C88</t>
  </si>
  <si>
    <t>C89</t>
  </si>
  <si>
    <t>C90</t>
  </si>
  <si>
    <t>C91</t>
  </si>
  <si>
    <t>C92</t>
  </si>
  <si>
    <t>C93</t>
  </si>
  <si>
    <t>C95</t>
  </si>
  <si>
    <t>C96</t>
  </si>
  <si>
    <t>C97</t>
  </si>
  <si>
    <t>C98</t>
  </si>
  <si>
    <t>C99</t>
  </si>
  <si>
    <t>C100</t>
  </si>
  <si>
    <t>MATRICULA INICIAL EN EDUCACION  ESPECIAL</t>
  </si>
  <si>
    <t>MATRICULA INICIAL EN EDUCACION ESPECIAL</t>
  </si>
  <si>
    <t>SEGÚN:  DISCAPACIDAD</t>
  </si>
  <si>
    <t>Tipo de
Discapacidad</t>
  </si>
  <si>
    <t>POR: NIVEL EDUCATIVO</t>
  </si>
  <si>
    <t>DEPENDENCIA: PÚBLICA</t>
  </si>
  <si>
    <t>MATRICULA INICIAL EN EDUCACION  ESPECIAL CON DISCAPACIDAD O CONDICION</t>
  </si>
  <si>
    <r>
      <t xml:space="preserve">ATENDIDOS Y NO ATENDIDOS, </t>
    </r>
    <r>
      <rPr>
        <b/>
        <u/>
        <sz val="11"/>
        <rFont val="Times New Roman"/>
        <family val="1"/>
      </rPr>
      <t>SERVICIO DE APOYO</t>
    </r>
  </si>
  <si>
    <t>POR: TIPO DE SERVICIO Y SEXO</t>
  </si>
  <si>
    <t>SEGÚN: TIPO DE DISCAPACIDAD Y POR SEXO.</t>
  </si>
  <si>
    <t>SEGÚN: DIRECCIÓN REGIONAL</t>
  </si>
  <si>
    <t>CUADRO Nº:  26</t>
  </si>
  <si>
    <t>SEGÚN:  NIVEL CURSADO</t>
  </si>
  <si>
    <t>Centro Ense. Especial</t>
  </si>
  <si>
    <t>Aula Integrada</t>
  </si>
  <si>
    <t>En Colegios</t>
  </si>
  <si>
    <t>Educ. Preescolar</t>
  </si>
  <si>
    <t xml:space="preserve">   Otros niveles</t>
  </si>
  <si>
    <t xml:space="preserve">   Maternal II</t>
  </si>
  <si>
    <t xml:space="preserve">   Interactivo I</t>
  </si>
  <si>
    <t xml:space="preserve">   Interactivo II</t>
  </si>
  <si>
    <t xml:space="preserve">   Transición</t>
  </si>
  <si>
    <t>I-II Ciclos</t>
  </si>
  <si>
    <t xml:space="preserve">   I Ciclo</t>
  </si>
  <si>
    <t xml:space="preserve">   II Ciclo</t>
  </si>
  <si>
    <t>III Ciclo y Diversif.</t>
  </si>
  <si>
    <t xml:space="preserve">   III Ciclo</t>
  </si>
  <si>
    <t xml:space="preserve">   Educ. Diversif.</t>
  </si>
  <si>
    <t xml:space="preserve">Serie Histórica de Matrícula Inicial </t>
  </si>
  <si>
    <t>Matrícula Inicial en Educación Preescolar</t>
  </si>
  <si>
    <t>Matrícula Inicial en I y II Ciclos</t>
  </si>
  <si>
    <t xml:space="preserve">Matrícula Inicial en Escuelas Nocturnas </t>
  </si>
  <si>
    <t xml:space="preserve">Matrícula Inicial en III Ciclo y Educación Diversificada,  Diurna y Nocturna </t>
  </si>
  <si>
    <t xml:space="preserve">Matrícula Inicial en III Ciclo y Educación Diversificada, Académica Diurna </t>
  </si>
  <si>
    <t xml:space="preserve">Matrícula Inicial en III Ciclo y Educación Diversificada Nocturna </t>
  </si>
  <si>
    <t xml:space="preserve">Indicadores en I y II Ciclos por Tipo de Dirección  </t>
  </si>
  <si>
    <t>Tasas Brutas y Netas de Escolaridad</t>
  </si>
  <si>
    <t>Secciones</t>
  </si>
  <si>
    <t xml:space="preserve">Matrícula Inicial en Otras Modalidades Educativas </t>
  </si>
  <si>
    <t>Matrícula Inicial según País de Procedencia</t>
  </si>
  <si>
    <t xml:space="preserve"> Instituciones y Servicios Educativos</t>
  </si>
  <si>
    <t xml:space="preserve"> Matrícula Inicial en III Ciclo y Educación Diversificada, Técnica Diurna</t>
  </si>
  <si>
    <t xml:space="preserve">Matrícula Inicial en Educación Especial </t>
  </si>
  <si>
    <t>C1-C9</t>
  </si>
  <si>
    <t>C10-C15</t>
  </si>
  <si>
    <t>CUADRO Nº:  17</t>
  </si>
  <si>
    <t>CUADRO Nº:  18</t>
  </si>
  <si>
    <t>CUADRO Nº:  19</t>
  </si>
  <si>
    <t>CUADRO Nº:  20</t>
  </si>
  <si>
    <t>CUADRO Nº:  27</t>
  </si>
  <si>
    <t>CUADRO Nº:  30</t>
  </si>
  <si>
    <t>CUADRO Nº:  36</t>
  </si>
  <si>
    <t>CUADRO Nº:  41</t>
  </si>
  <si>
    <t>CUADRO Nº:  42</t>
  </si>
  <si>
    <t>CUADRO Nº:  53</t>
  </si>
  <si>
    <t>POR: TIPO DE SERVICIO  Y SEXO</t>
  </si>
  <si>
    <t>CUADRO Nº:  54</t>
  </si>
  <si>
    <t>CUADRO Nº:  58</t>
  </si>
  <si>
    <t>CUADRO Nº:  59</t>
  </si>
  <si>
    <t xml:space="preserve">   1-  Departamento de Análisis Estadístico, M.E.P.</t>
  </si>
  <si>
    <t>CUADRO Nº:  68</t>
  </si>
  <si>
    <t>CUADRO Nº:  70</t>
  </si>
  <si>
    <t>CUADRO Nº 74</t>
  </si>
  <si>
    <t xml:space="preserve">     Privada-Subvencionada</t>
  </si>
  <si>
    <t>CUADRO Nº 87</t>
  </si>
  <si>
    <t>CUADRO Nº 89</t>
  </si>
  <si>
    <t>CUADRO Nº:  100</t>
  </si>
  <si>
    <t>C23</t>
  </si>
  <si>
    <t>C24</t>
  </si>
  <si>
    <t>C25</t>
  </si>
  <si>
    <t>C26</t>
  </si>
  <si>
    <t>C27</t>
  </si>
  <si>
    <t>C28</t>
  </si>
  <si>
    <t>C29</t>
  </si>
  <si>
    <t>C30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</si>
  <si>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</si>
  <si>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</si>
  <si>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</si>
  <si>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</si>
  <si>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</si>
  <si>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</si>
  <si>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</si>
  <si>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</si>
  <si>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</si>
  <si>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</si>
  <si>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</si>
  <si>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</si>
  <si>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</si>
  <si>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</si>
  <si>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</si>
  <si>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</si>
  <si>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</si>
  <si>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</si>
  <si>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</si>
  <si>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Red de cuido</t>
  </si>
  <si>
    <r>
      <rPr>
        <vertAlign val="superscript"/>
        <sz val="9"/>
        <rFont val="Times New Roman"/>
        <family val="1"/>
      </rPr>
      <t>1/</t>
    </r>
    <r>
      <rPr>
        <sz val="9"/>
        <rFont val="Times New Roman"/>
        <family val="1"/>
      </rPr>
      <t xml:space="preserve"> Incluye Colegio Artístico.</t>
    </r>
  </si>
  <si>
    <r>
      <t>MATRICULA INCIAL EN EDUCACION  ESPECIAL</t>
    </r>
    <r>
      <rPr>
        <b/>
        <i/>
        <u/>
        <sz val="11"/>
        <rFont val="Times New Roman"/>
        <family val="1"/>
      </rPr>
      <t xml:space="preserve"> CON DISCAPACIDAD O CONDICION</t>
    </r>
  </si>
  <si>
    <r>
      <t xml:space="preserve">MATRICULA INICIAL EN EDUCACION  ESPECIAL </t>
    </r>
    <r>
      <rPr>
        <b/>
        <i/>
        <u/>
        <sz val="11"/>
        <rFont val="Times New Roman"/>
        <family val="1"/>
      </rPr>
      <t>CON DISCAPACIDAD O CONDICION ATENDIDOS</t>
    </r>
  </si>
  <si>
    <r>
      <t xml:space="preserve">MATRICULA INICIAL EN EDUCACION ESPECIAL </t>
    </r>
    <r>
      <rPr>
        <b/>
        <i/>
        <u/>
        <sz val="11"/>
        <rFont val="Times New Roman"/>
        <family val="1"/>
      </rPr>
      <t>CON DISCAPACIDAD O CONDICION</t>
    </r>
  </si>
  <si>
    <r>
      <t xml:space="preserve">MATRICULA INICIAL EN EDUCACION ESPECIAL </t>
    </r>
    <r>
      <rPr>
        <b/>
        <i/>
        <u/>
        <sz val="11"/>
        <rFont val="Times New Roman"/>
        <family val="1"/>
      </rPr>
      <t>CON DISCAPACIDAD O CONDICION ATENDIDOS</t>
    </r>
  </si>
  <si>
    <t>TASAS BRUTAS Y NETAS DE ESCOLARIDAD</t>
  </si>
  <si>
    <t>CUADRO Nº:  101</t>
  </si>
  <si>
    <t>ALUMNOS REFUGIADOS  Y SOLICITANTE DE ASILO EN EDUCACIÓN REGULAR</t>
  </si>
  <si>
    <t>Refugiados</t>
  </si>
  <si>
    <t>Solicitante de Asilo</t>
  </si>
  <si>
    <t>Refugiado</t>
  </si>
  <si>
    <t>Una persona refugiada es aquella que se ha visto obligada a abandonar su país debido a fundados temores de persecución por motivos de su raza, religión, nacionalidad, pertenencia a un determinado grupo social, opiniones políticas o género y no quieren o no pueden acogerse a la protección de su país de origen. Las personas refugiadas han sido víctimas de graves violaciones de derechos humanos por situaciones de violencia y conflicto, por lo cual deben buscar en un país extranjero la protección que no tuvieron en su propio país.</t>
  </si>
  <si>
    <t>Persona solicitante de la condición de refugiado</t>
  </si>
  <si>
    <t>Una persona solicitante de la condición de refugiado o también llamado solicitante de asilo, es aquella que ha presentado una solicitud para que se le reconozca como refugiada en un país diferente al de su origen y se encuentra a la espera de que dicha solicitud sea aceptada o rechazada. Es importante tomar en cuenta que cuando una persona es solicitante de la condición de refugiado, tiene un estatus migratorio regular y está autorizada a permanecer en el país mientras se resuelve su solicitud.</t>
  </si>
  <si>
    <t>CUADRO Nº:  102</t>
  </si>
  <si>
    <t>ALUMNOS REFUGIADOS EN EDUCACION REGULAR</t>
  </si>
  <si>
    <t>ALUMNOS SOLICITANTE DE ASILO EN EDUCACION REGULAR</t>
  </si>
  <si>
    <t>C101</t>
  </si>
  <si>
    <t>C102</t>
  </si>
  <si>
    <t>C103</t>
  </si>
  <si>
    <t>Matrícula Inicial Alumnos Refugiados y Solicitantes de Asilo</t>
  </si>
  <si>
    <t>SEGÚN:  EDAD</t>
  </si>
  <si>
    <t>Edades</t>
  </si>
  <si>
    <t>CUADRO Nº:  132</t>
  </si>
  <si>
    <t>CUADRO Nº:  131</t>
  </si>
  <si>
    <t>CUADRO Nº:  130</t>
  </si>
  <si>
    <t>CUADRO Nº : 124</t>
  </si>
  <si>
    <t>CUADRO Nº:  125</t>
  </si>
  <si>
    <t>CUADRO Nº:  126</t>
  </si>
  <si>
    <t>CUADRO Nº:  127</t>
  </si>
  <si>
    <t>CUADRO Nº:  128</t>
  </si>
  <si>
    <t>CUADRO Nº:  129</t>
  </si>
  <si>
    <t>CUADRO Nº:  123</t>
  </si>
  <si>
    <t>MATRICULA INICIAL EN COLEGIO NACIONAL DE EDUCACION A DISTANCIA -CONED-</t>
  </si>
  <si>
    <t>Edad</t>
  </si>
  <si>
    <t>CUADRO Nº 122</t>
  </si>
  <si>
    <t>CUADRO Nº 121</t>
  </si>
  <si>
    <t>CUADRO Nº 119</t>
  </si>
  <si>
    <t>CUADRO Nº 118</t>
  </si>
  <si>
    <t>CUADRO Nº 120</t>
  </si>
  <si>
    <t xml:space="preserve">Nota:  Dato estimado según la matrícula reportada por los directores de centros educativos, </t>
  </si>
  <si>
    <t xml:space="preserve">             utilizando el "Sistema de Reporte de Estudiantes Matriculados", donde se indica  la </t>
  </si>
  <si>
    <t xml:space="preserve">             matrícula por estudiante, es decir, de manera nominal.</t>
  </si>
  <si>
    <t xml:space="preserve">             reportada en dicho Sistema.</t>
  </si>
  <si>
    <t>CUADRO Nº 116</t>
  </si>
  <si>
    <t>CUADROS Nº 115</t>
  </si>
  <si>
    <t>CUADRO Nº 113</t>
  </si>
  <si>
    <t>CUADRO Nº 112</t>
  </si>
  <si>
    <t>CUADRO Nº 114</t>
  </si>
  <si>
    <t>30-34</t>
  </si>
  <si>
    <t>35-39</t>
  </si>
  <si>
    <t>40-44</t>
  </si>
  <si>
    <t>45-49</t>
  </si>
  <si>
    <t>CUADRO Nº 117</t>
  </si>
  <si>
    <t>De 50 y más</t>
  </si>
  <si>
    <t xml:space="preserve">          Éste cuadro se elaboró utilizando la estructura porcentual de la matrícula reportada en dicho Sistema:</t>
  </si>
  <si>
    <t>CUADRO Nº 110</t>
  </si>
  <si>
    <t>CUADRO Nº 109</t>
  </si>
  <si>
    <t>CUADRO Nº 108</t>
  </si>
  <si>
    <t>CUADRO Nº 106</t>
  </si>
  <si>
    <t>CUADRO Nº 105</t>
  </si>
  <si>
    <t>CUADRO Nº 104</t>
  </si>
  <si>
    <t>CUADRO Nº 103</t>
  </si>
  <si>
    <t>CUADRO Nº 97</t>
  </si>
  <si>
    <t>CUADRO Nº 96</t>
  </si>
  <si>
    <t>CUADRO Nº 95</t>
  </si>
  <si>
    <t>CUADRO Nº 107</t>
  </si>
  <si>
    <t>CUADRO Nº 111</t>
  </si>
  <si>
    <t>MATRICULA INICIAL EN EDUCACION CONVENCIONAL</t>
  </si>
  <si>
    <t>CUADRO Nº:  93</t>
  </si>
  <si>
    <t>CUADRO Nº:  92</t>
  </si>
  <si>
    <t>CUADRO Nº:  91</t>
  </si>
  <si>
    <t>CUADRO Nº:  90</t>
  </si>
  <si>
    <t>Bruta</t>
  </si>
  <si>
    <t>Neta</t>
  </si>
  <si>
    <t>TASA ESPECIFICA DE ESCOLARIDAD  POR EDADES SIMPLES</t>
  </si>
  <si>
    <t xml:space="preserve">EN EL SISTEMA EDUCATIVO </t>
  </si>
  <si>
    <t>Niveles y</t>
  </si>
  <si>
    <t>POBLACION</t>
  </si>
  <si>
    <t>MATRICULA</t>
  </si>
  <si>
    <t xml:space="preserve">  Preescolar</t>
  </si>
  <si>
    <t xml:space="preserve">  I y II Ciclos (Tradicional)</t>
  </si>
  <si>
    <t xml:space="preserve">  III Ciclo y Educ. Diver. (Tradiconal)</t>
  </si>
  <si>
    <t xml:space="preserve">  Educ. Especial  (Atención directa)</t>
  </si>
  <si>
    <t xml:space="preserve">  Escuelas Nocturnas</t>
  </si>
  <si>
    <t xml:space="preserve">  IPEC/CINDEA (I, II y III Nivel)</t>
  </si>
  <si>
    <t xml:space="preserve">  Aula Edad</t>
  </si>
  <si>
    <t xml:space="preserve">  Primaria por Suficiencia</t>
  </si>
  <si>
    <t xml:space="preserve">  III Ciclo por Suficiencia</t>
  </si>
  <si>
    <t xml:space="preserve">  Educ. Diver. por Suficiencia</t>
  </si>
  <si>
    <t xml:space="preserve">  Colegio Nac. Virtual Marco T. Salazar</t>
  </si>
  <si>
    <t xml:space="preserve">  Colegio a distancia -CONED-</t>
  </si>
  <si>
    <t>TASA DE ESCOLARIDAD</t>
  </si>
  <si>
    <t xml:space="preserve">  Educación Especial </t>
  </si>
  <si>
    <t xml:space="preserve">  CINDEA (I, II y III Nivel)</t>
  </si>
  <si>
    <t>CUADRO Nº 88</t>
  </si>
  <si>
    <t>TASAS BRUTAS Y NETAS DE ESCOLARIDAD EN I Y II CICLOS,</t>
  </si>
  <si>
    <t xml:space="preserve">TASA BRUTA Y NETA DE ESCOLARIDAD EN III CICLO Y </t>
  </si>
  <si>
    <t>CUADRO Nº:  81</t>
  </si>
  <si>
    <t>EDUC. DIVERSIF.  SECUNDARIA</t>
  </si>
  <si>
    <t>CUADRO Nº:  82</t>
  </si>
  <si>
    <t xml:space="preserve">TASAS BRUTAS DE ESCOLARIDAD EN EL SISTEMA EDUCATIVO </t>
  </si>
  <si>
    <t>Hombre</t>
  </si>
  <si>
    <t>Mujer</t>
  </si>
  <si>
    <t>Educación Especial -Atención Directa-</t>
  </si>
  <si>
    <r>
      <t xml:space="preserve">Primaria por suficiencia  </t>
    </r>
    <r>
      <rPr>
        <vertAlign val="superscript"/>
        <sz val="10"/>
        <rFont val="Times New Roman"/>
        <family val="1"/>
      </rPr>
      <t xml:space="preserve">1/ </t>
    </r>
  </si>
  <si>
    <t>IPEC/CINDEA (I Nivel)</t>
  </si>
  <si>
    <r>
      <t xml:space="preserve">Secundaria por suficiencia  </t>
    </r>
    <r>
      <rPr>
        <vertAlign val="superscript"/>
        <sz val="10"/>
        <rFont val="Times New Roman"/>
        <family val="1"/>
      </rPr>
      <t xml:space="preserve">1/ </t>
    </r>
  </si>
  <si>
    <t>Colegio a distancia  -CONED-</t>
  </si>
  <si>
    <t>Nuevas Oportunidades</t>
  </si>
  <si>
    <t>IPEC/CINDEA (II-III Nivel)</t>
  </si>
  <si>
    <r>
      <t xml:space="preserve">III ciclo por suficiencia  </t>
    </r>
    <r>
      <rPr>
        <vertAlign val="superscript"/>
        <sz val="10"/>
        <rFont val="Times New Roman"/>
        <family val="1"/>
      </rPr>
      <t xml:space="preserve">1/ </t>
    </r>
  </si>
  <si>
    <t>IPEC /CINDEA (II Nivel)</t>
  </si>
  <si>
    <r>
      <t xml:space="preserve">Bachillerato por Madurez  </t>
    </r>
    <r>
      <rPr>
        <vertAlign val="superscript"/>
        <sz val="10"/>
        <rFont val="Times New Roman"/>
        <family val="1"/>
      </rPr>
      <t xml:space="preserve">1/ </t>
    </r>
  </si>
  <si>
    <t>IPEC/CINDEA (III Nivel)</t>
  </si>
  <si>
    <t xml:space="preserve">  2. Las edades consideradas son las siguientes:  Interactivo II -4 años-, Ciclo de Transición -5 años-, Primaria -de 6 a 11 años- y Secundaria -de 12 a 16 años-.</t>
  </si>
  <si>
    <t>CUADRO Nº:  83</t>
  </si>
  <si>
    <t xml:space="preserve">TASA NETA DE ESCOLARIDAD EN EL SISTEMA EDUCATIVO </t>
  </si>
  <si>
    <t>CUADRO Nº:  84</t>
  </si>
  <si>
    <t xml:space="preserve">TASAS NETAS DE ESCOLARIDAD EN EL SISTEMA EDUCATIVO </t>
  </si>
  <si>
    <t xml:space="preserve">TASA  DE COBERTURA  POR EDAD Y GRUPOS DE EDAD </t>
  </si>
  <si>
    <t>Edad y Grupos de edad</t>
  </si>
  <si>
    <t>Grupos de edad</t>
  </si>
  <si>
    <t>6 - 8</t>
  </si>
  <si>
    <t>9 - 11</t>
  </si>
  <si>
    <t>12 - 14</t>
  </si>
  <si>
    <t>15 - 16</t>
  </si>
  <si>
    <r>
      <t xml:space="preserve">Nota: </t>
    </r>
    <r>
      <rPr>
        <sz val="9"/>
        <rFont val="Times New Roman"/>
        <family val="1"/>
      </rPr>
      <t>La matrícula se refiere al grupo de edad correspondiente, independiente del nivel educativo al que asista.</t>
    </r>
  </si>
  <si>
    <r>
      <t xml:space="preserve">ADULTAS CON DISCAPACIDAD,  ( </t>
    </r>
    <r>
      <rPr>
        <b/>
        <u/>
        <sz val="10"/>
        <rFont val="Times New Roman"/>
        <family val="1"/>
      </rPr>
      <t>CAIPAD )</t>
    </r>
  </si>
  <si>
    <t>Matrícula Inicial</t>
  </si>
  <si>
    <t>Alfabetizados</t>
  </si>
  <si>
    <t>Ceguera</t>
  </si>
  <si>
    <t>Baja Visión</t>
  </si>
  <si>
    <t xml:space="preserve">Discapacidad Intelectual (Retraso Mental) </t>
  </si>
  <si>
    <t>Síndrome de Down</t>
  </si>
  <si>
    <t>Sordera</t>
  </si>
  <si>
    <t>UTILIZAN prótesis auditivas (audífonos)</t>
  </si>
  <si>
    <t>UTILIZAN implante coclear</t>
  </si>
  <si>
    <t>NO UTILIZAN prótesis auditivas (audífonos), implante coclear u otro dispositivo</t>
  </si>
  <si>
    <t>Pérdida Auditiva</t>
  </si>
  <si>
    <t xml:space="preserve">Trastorno del Espectro Autista (TEA) </t>
  </si>
  <si>
    <t>Síndrome de Asperger</t>
  </si>
  <si>
    <t xml:space="preserve">Otro tipo de Condición </t>
  </si>
  <si>
    <t>CUADRO Nº:  75</t>
  </si>
  <si>
    <t>CUADRO Nº: 71</t>
  </si>
  <si>
    <t>Situación Conductual Problemática</t>
  </si>
  <si>
    <t>Trastorno Específico de Aprendizaje</t>
  </si>
  <si>
    <t>Trastorno del Lenguaje</t>
  </si>
  <si>
    <t>Hospitalizados sin Discapacidad</t>
  </si>
  <si>
    <t>CUADRO Nº: 72</t>
  </si>
  <si>
    <t>MATRICULA INCIAL EN CENTROS DE ATENCION INTEGRAL A</t>
  </si>
  <si>
    <r>
      <t xml:space="preserve">PERSONAS ADULTAS CON DISCAPACIDAD,  ( </t>
    </r>
    <r>
      <rPr>
        <b/>
        <u/>
        <sz val="9"/>
        <rFont val="Times New Roman"/>
        <family val="1"/>
      </rPr>
      <t>CAIPAD )</t>
    </r>
    <r>
      <rPr>
        <b/>
        <sz val="9"/>
        <rFont val="Times New Roman"/>
        <family val="1"/>
      </rPr>
      <t xml:space="preserve"> SEGÚN EDAD</t>
    </r>
  </si>
  <si>
    <t>DEPENDENCIA SUBVENCIONADA</t>
  </si>
  <si>
    <t>Total general</t>
  </si>
  <si>
    <t>CUADRO Nº:  67</t>
  </si>
  <si>
    <t>ALFABETIZADOS EN EDUCACION  ESPECIAL CON DISCAPACIDAD O CONDICION</t>
  </si>
  <si>
    <t>EN SERVICIO DE APOYO</t>
  </si>
  <si>
    <t>Absoluto</t>
  </si>
  <si>
    <t>Porcentaje 1/</t>
  </si>
  <si>
    <t>1/ Calculado respecto a los estudiantes que tienen alguna discapacidad o condición</t>
  </si>
  <si>
    <t>CUADRO Nº: 65</t>
  </si>
  <si>
    <t>CUADRO Nº: 66</t>
  </si>
  <si>
    <t>MATRICULA INICIAL Y ALFABETIZADOS EN EDUCACION ESPECIAL EN AULA INTEGRADA Y PLAN NACIONAL</t>
  </si>
  <si>
    <t>Aula Integrada (I-II ciclos)</t>
  </si>
  <si>
    <t>MATRICULA INICIAL EN EDUCACIÓN ESPECIAL POR EDAD</t>
  </si>
  <si>
    <t>Diversif</t>
  </si>
  <si>
    <t>CUADRO Nº 62</t>
  </si>
  <si>
    <t>CUADRO Nº:  57</t>
  </si>
  <si>
    <t>CUADRO Nº 55</t>
  </si>
  <si>
    <t>MATRICULA INICIAL EN III CICLO Y EDUCACIÓN DIVERSIFICADA,</t>
  </si>
  <si>
    <t>ACADEMICA  NOCTURNA</t>
  </si>
  <si>
    <t>DEPENDENCIA:  PÚBLICA, PRIVADA Y PRIVADA-SUBVENCIONADA</t>
  </si>
  <si>
    <t>44 - 49</t>
  </si>
  <si>
    <t>CUADRO Nº 56</t>
  </si>
  <si>
    <t>TECNICA NOCTURNA</t>
  </si>
  <si>
    <t xml:space="preserve">    CUADRO Nº 51</t>
  </si>
  <si>
    <t>CUADRO Nº:  49</t>
  </si>
  <si>
    <t>CUADRO Nº 50</t>
  </si>
  <si>
    <t>TECNICA DIURNA</t>
  </si>
  <si>
    <t>CUADRO Nº 46</t>
  </si>
  <si>
    <t xml:space="preserve">ACADEMICA DIURNA </t>
  </si>
  <si>
    <t>CUADRO Nº:  40</t>
  </si>
  <si>
    <t>CUADRO Nº 37</t>
  </si>
  <si>
    <t>DIURNA Y NOCTURNA</t>
  </si>
  <si>
    <t>CUADRO Nº 38</t>
  </si>
  <si>
    <t>CUADRO Nº 39</t>
  </si>
  <si>
    <t>DEPENDENCIA:  PRIVADA Y PRIVADA-SUBVENCIONADA</t>
  </si>
  <si>
    <t>CUADRO N°:  35</t>
  </si>
  <si>
    <t>CUADRO N°:  34</t>
  </si>
  <si>
    <t>DEPENDENCIA: PRIVADA Y SUBVENCIONADA</t>
  </si>
  <si>
    <t>CUADRO Nº:  28</t>
  </si>
  <si>
    <t>CUADRO Nº:  29</t>
  </si>
  <si>
    <t>DEPENDENCIA: PRIVADA Y PRIVADA-SUBVENCIONADA</t>
  </si>
  <si>
    <t>TASA BRUTA DE ESCOLARIDAD EN EL SISTEMA EDUCATIVO, DEPENDENCIA: PÚBLICA, PRIVADA Y SUBVENCIONADA, AÑO: 2004-2019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</si>
  <si>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</si>
  <si>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</si>
  <si>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</si>
  <si>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</si>
  <si>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</si>
  <si>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</si>
  <si>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</si>
  <si>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</si>
  <si>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</si>
  <si>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</si>
  <si>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</si>
  <si>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</si>
  <si>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</si>
  <si>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</si>
  <si>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</si>
  <si>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</si>
  <si>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</si>
  <si>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</si>
  <si>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</si>
  <si>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</si>
  <si>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</si>
  <si>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</si>
  <si>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</si>
  <si>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</si>
  <si>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</si>
  <si>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</si>
  <si>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</si>
  <si>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</si>
  <si>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</si>
  <si>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C16-C24</t>
  </si>
  <si>
    <t>C25-C33</t>
  </si>
  <si>
    <t>C34-C35</t>
  </si>
  <si>
    <t>C36-C44</t>
  </si>
  <si>
    <t>C45-C48</t>
  </si>
  <si>
    <t>C49-C53</t>
  </si>
  <si>
    <t>C54-C60</t>
  </si>
  <si>
    <t>C61-C74</t>
  </si>
  <si>
    <t>C75-C80</t>
  </si>
  <si>
    <t>C81-C89</t>
  </si>
  <si>
    <t>C90-C97</t>
  </si>
  <si>
    <t>C98-C102</t>
  </si>
  <si>
    <t>C103-C123</t>
  </si>
  <si>
    <t>C130-C132</t>
  </si>
  <si>
    <t>C124-C129</t>
  </si>
  <si>
    <t>PERIODO:  2010 - 2020</t>
  </si>
  <si>
    <t>AÑO:  2020</t>
  </si>
  <si>
    <t>AÑO : 2020</t>
  </si>
  <si>
    <t>AÑO 2020</t>
  </si>
  <si>
    <t>PERIODO:  2003 - 2020</t>
  </si>
  <si>
    <t>PERIODO:  2003-2020</t>
  </si>
  <si>
    <t>PERIODO:  2010 -  2020</t>
  </si>
  <si>
    <t>AÑO: 2020</t>
  </si>
  <si>
    <t xml:space="preserve">     Semipública</t>
  </si>
  <si>
    <t>Maestro Único</t>
  </si>
  <si>
    <t>PERIODO 2003 - 2020</t>
  </si>
  <si>
    <t>POR:   NIVEL Y SEXO</t>
  </si>
  <si>
    <t>POR: SEXO</t>
  </si>
  <si>
    <t xml:space="preserve">SEGÚN:  MODALIDAD </t>
  </si>
  <si>
    <t>AÑO :  2020</t>
  </si>
  <si>
    <t>PERIODO 2003 -  2020</t>
  </si>
  <si>
    <t>PERIODO: 2003 - 2020</t>
  </si>
  <si>
    <t>PERíODO: 2003 - 2020</t>
  </si>
  <si>
    <t>PERIODO 2009 -  2020</t>
  </si>
  <si>
    <t>Resumen de Matrícula Inicial 2020</t>
  </si>
  <si>
    <t>AÑO: 2004 - 2020</t>
  </si>
  <si>
    <t>AÑO:  2015 - 2020</t>
  </si>
  <si>
    <t>Nota:  Dato estimado según la matrícula reportada por los directores de centros educativos, utilizando el "Sistema</t>
  </si>
  <si>
    <t xml:space="preserve">           SABER", donde se indica la matrícula por estudiante, es decir, de manera nominal.</t>
  </si>
  <si>
    <t xml:space="preserve">          Éste cuadro se elaboró utilizando la estructura porcentual del 100,0% de la matrícula reportada en dicho Sistema.</t>
  </si>
  <si>
    <t xml:space="preserve">              Éste cuadro se elaboró utilizando la estructura porcentual del 72,8% de la matrícula </t>
  </si>
  <si>
    <t xml:space="preserve">Nota:  Dato estimado según la matrícula reportada por los directores de centros educativos, utilizando el "Sistema </t>
  </si>
  <si>
    <t xml:space="preserve">          Éste cuadro se elaboró utilizando la estructura porcentual del 83,4% de la matrícula reportada en dicho Sistema.</t>
  </si>
  <si>
    <t xml:space="preserve">Nota:  Dato estimado según la matrícula reportada por los directores de centros educativos, utilizando el </t>
  </si>
  <si>
    <t xml:space="preserve">           "Sistema SABER", donde se indica la matrícula por estudiante, es decir, de manera nominal.</t>
  </si>
  <si>
    <t xml:space="preserve">          Éste cuadro se elaboró utilizando la estructura porcentual del 97,0% de la matrícula reportada en dicho Sistema.</t>
  </si>
  <si>
    <t xml:space="preserve">           "Sistemas SABER", donde se indica la matrícula por estudiante, es decir, de manera nominal.</t>
  </si>
  <si>
    <t xml:space="preserve">          Éste cuadro se elaboró utilizando la estructura porcentual del 91,8% de la matrícula reportada en dicho Sistema.</t>
  </si>
  <si>
    <t>Nota:  Dato estimado según la matrícula reportada por los directores de centros educativos, utilizando el</t>
  </si>
  <si>
    <t xml:space="preserve">           "Sistma SABER", donde se indica la matrícula por estudiante, es decir, de manera nominal.</t>
  </si>
  <si>
    <t xml:space="preserve">          Éste cuadro se elaboró utilizando la estructura porcentual del 78,9% de la matrícula reportada en dicho Sistema.</t>
  </si>
  <si>
    <t xml:space="preserve">          Éste cuadro se elaboró utilizando la estructura porcentual del 89,8% de la matrícula reportada en dicho Sistema.</t>
  </si>
  <si>
    <t xml:space="preserve">  AÑO 2020</t>
  </si>
  <si>
    <t>Computer Networking</t>
  </si>
  <si>
    <t>Information Technology Support</t>
  </si>
  <si>
    <t xml:space="preserve">          Éste cuadro se elaboró utilizando la estructura porcentual del 36,7% de la matrícula reportada en dicho Sistema.</t>
  </si>
  <si>
    <t xml:space="preserve">             utilizando el "Sistema de SABER", donde se indica  la </t>
  </si>
  <si>
    <t xml:space="preserve">              Éste cuadro se elaboró utilizando la estructura porcentual del  100,0% de la matrícula </t>
  </si>
  <si>
    <t xml:space="preserve">  2. Las edades consideradas son las siguientes:  Interactivo II -4 años-, Ciclo de Transición -5 años-, Primaria -de 6 a 11 años</t>
  </si>
  <si>
    <t xml:space="preserve">      y Secundaria de 12 a 16 años.</t>
  </si>
  <si>
    <t>PERIODO 2004-2020</t>
  </si>
  <si>
    <t xml:space="preserve">          Éste cuadro se elaboró utilizando la estructura porcentual del 45,2% de la matrícula reportada en dicho Sistema.</t>
  </si>
  <si>
    <t xml:space="preserve">          Éste cuadro se elaboró utilizando la estructura porcentual del 55,7% de la matrícula reportada en dicho Sistema.</t>
  </si>
  <si>
    <t>Primaria por suficiencia un 66,0%</t>
  </si>
  <si>
    <t>III ciclo por Suficiencia un 86,2%</t>
  </si>
  <si>
    <t>Bachillerato por Madurez un 85,4%</t>
  </si>
  <si>
    <t>Educación Diversificada a Distancia un 91,0%</t>
  </si>
  <si>
    <t>PERIODO : 2002 - 2020</t>
  </si>
  <si>
    <t>MATRICULA INICIAL EN EL SISTEMA EDUCATIVO, POR DEPENDENCIA Y SEXO, SEGÚN NIVEL DE ENSEÑANZA Y RAMA , AÑO  2020</t>
  </si>
  <si>
    <t xml:space="preserve">MATRICULA INICIAL EN EDUCACIÓN TRADICIONAL, POR  DEPENDENCIA Y SEXO, SEGÚN  NIVEL DE ENSEÑANZA Y RAMA , AÑO  2020  </t>
  </si>
  <si>
    <t xml:space="preserve">MATRICULA INICIAL EN EDUCACIÓN TRADICIONAL, POR  NIVEL EDUCATIVO, SEGÚN DIRECCIÓN REGIONAL, DEPENDENCIA: PÚBLICA, PRIVADA Y SUBVENCIONADA , AÑO  2020  </t>
  </si>
  <si>
    <t xml:space="preserve">MATRICULA INICIAL EN EDUCACIÓN TRADICIONAL, POR  NIVEL EDUCATIVO, SEGÚN  DIRECCIÓN REGIONAL, DEPENDENCIA:  PUBLICA, AÑO  2020  
</t>
  </si>
  <si>
    <t xml:space="preserve">MATRICULA INICIAL EN EDUCACIÓN TRADICIONAL, POR  NIVEL EDUCATIVO, SEGÚN  DIRECCIÓN REGIONAL, DEPENDENCIA:  PRIVADA, AÑO  2020  
</t>
  </si>
  <si>
    <t xml:space="preserve">MATRICULA INICIAL EN EDUCACIÓN TRADICIONAL, POR  NIVEL EDUCATIVO, SEGÚN  DIRECCIÓN REGIONAL, DEPENDENCIA:  SUBVENCIONADA, AÑO  2020  
</t>
  </si>
  <si>
    <t xml:space="preserve">MATRICULA INICIAL EN EDUCACIÓN PREESCOLAR, POR NIVEL CURSADO Y SEXO, SEGÚN  ZONA Y DEPENDENCIA, AÑO  2020 </t>
  </si>
  <si>
    <t>MATRICULA INICIAL EN EDUCACION PREESCOLAR, POR NIVEL CURSADO Y SEXO, SEGÚN:  DIRECCION REGIONAL, DEPENDENCIA: PUBLICA, PRIVADA Y SUBVENCIONADA, AÑO  2020</t>
  </si>
  <si>
    <t xml:space="preserve">MATRICULA INICIAL EN EDUCACION PREESCOLAR, POR NIVEL CURSADO Y SEXO, SEGÚN  DIRECCION REGIONAL, DEPENDENCIA: PUBLICA, AÑO:  2020 </t>
  </si>
  <si>
    <t>MATRICULA INICIAL EN EDUCACION PREESCOLAR , POR NIVEL CURSADO Y SEXO, SEGÚN  DIRECCION REGIONAL, DEPENDENCIA: PRIVADA , AÑO  2020</t>
  </si>
  <si>
    <t>MATRICULA INICIAL EN EDUCACION PREESCOLAR, POR NIVEL CURSADO Y SEXO, SEGÚN  DIRECCION REGIONAL, DEPENDENCIA: SUBVENCIONADA, AÑO  2020</t>
  </si>
  <si>
    <t xml:space="preserve">MATRICULA INICIAL EN EDUCACIÓN PREESCOLAR, POR  NIVEL CURSADO Y SEXO, SEGÚN  ZONA Y PROVINCIA, DEPENDENCIA:  PUBLICA, PRIVADA Y SUBVENCIONADA, AÑO  2020 </t>
  </si>
  <si>
    <t xml:space="preserve">MATRICULA INICIAL EN EDUCACIÓN PREESCOLAR, POR  NIVEL CURSADO Y SEXO, SEGÚN  EDAD, DEPENDENCIA:  PUBLICA, PRIVADA Y SUBVENCIONADA, AÑO  2020 </t>
  </si>
  <si>
    <t xml:space="preserve">MATRICULA INICIAL EN EDUCACIÓN PREESCOLAR, POR  NIVEL CURSADO Y SEXO, SEGÚN  EDAD, DEPENDENCIA:  PUBLICA, AÑO  2020 </t>
  </si>
  <si>
    <t xml:space="preserve">MATRICULA INICIAL EN EDUCACIÓN PREESCOLAR, POR  NIVEL CURSADO Y SEXO, SEGÚN  EDAD, DEPENDENCIA:  PRIVADA Y SUBVENCIONADA, AÑO  2020 </t>
  </si>
  <si>
    <t>MATRICULA INICIAL EN I Y II CICLOS, POR AÑO CURSADO Y SEXO, SEGÚN ZONA Y DEPENDENCIA, AÑO 2020</t>
  </si>
  <si>
    <t>MATRICULA INICIAL EN I Y II CICLOS, POR AÑO CURSADO Y SEXO, SEGÚN DIRECCIÓN REGIONAL, DEPENDENCIA: PÚBLICA, PRIVADA Y SUBVENCIONADA, AÑO 2020</t>
  </si>
  <si>
    <t>MATRICULA INICIAL EN I Y II CICLOS, POR AÑO CURSADO Y SEXO, SEGÚN DIRECCIÓN REGIONAL, DEPENDENCIA: PÚBLICA, AÑO 2020</t>
  </si>
  <si>
    <t>MATRICULA INICIAL EN I Y II CICLOS, POR AÑO CURSADO Y SEXO, SEGÚN DIRECCIÓN REGIONAL, DEPENDENCIA: PRIVADA, AÑO 2020</t>
  </si>
  <si>
    <t>MATRICULA INICIAL EN I Y II CICLOS, POR AÑO CURSADO Y SEXO, SEGÚN DIRECCIÓN REGIONAL, DEPENDENCIA: SUBVENCIONADA, AÑO 2020</t>
  </si>
  <si>
    <t>MATRICULA INICIAL EN I Y II CICLOS, POR AÑO CURSADO Y SEXO, SEGÚN ZONA Y PROVINCIA, DEPENDENCIA: PÚBLICA, PRIVADA Y SUBVENCIONADA, AÑO 2020</t>
  </si>
  <si>
    <t>MATRICULA INICIAL EN I Y II CICLOS, POR AÑO CURSADO Y SEXO, SEGÚN EDAD EN AÑOS CUMPLIDOS, DEPENDENCIA: PÚBLICA, PRIVADA Y SUBVENCIONADA, AÑO 2020</t>
  </si>
  <si>
    <t>MATRICULA INICIAL EN I Y II CICLOS, POR AÑO CURSADO Y SEXO, SEGÚN EDAD EN AÑOS CUMPLIDOS, DEPENDENCIA: PÚBLICA,  AÑO 2020</t>
  </si>
  <si>
    <t>MATRICULA INICIAL EN I Y II CICLOS, POR AÑO CURSADO Y SEXO, SEGÚN EDAD EN AÑOS CUMPLIDOS, DEPENDENCIA: PRIVADA Y SUBVENCIONADA, AÑO 2020</t>
  </si>
  <si>
    <t>MATRICULA INICIAL EN ESCUELAS NOCTURNAS, POR NIVEL CURSADO Y SEXO, SEGÚN EDAD EN AÑOS CUMPLIDOS, DEPENDENCIA PÚBLICA, AÑO 2020</t>
  </si>
  <si>
    <t>MATRÍCULA INICIAL EN ESCUELAS NOCTURNAS, POR NIVEL CURSADO Y SEXO, SEGÚN DIRECCIÓN REGIONAL, DEPENDENCIA PÚBLICA, AÑO 2020</t>
  </si>
  <si>
    <t>MATRICULA INICIAL EN III CICLO Y EDUCACIÓN DIVERSIFICADA DIURNA Y NOCTURNA, POR AÑO CURSADO Y SEXO, SEGÚN ZONA Y DEPENDENCIA, AÑO 2020</t>
  </si>
  <si>
    <t>MATRICULA INICIAL EN III CICLO Y EDUCACIÓN DIVERSIFICADA DIURNA Y NOCTURNA, POR AÑO CURSADO Y SEXO, SEGÚN EDAD EN AÑOS CUMPLIDOS, DEPENDENCIA: PÚBLICA, PRIVADA Y SUBVENCIONADA, AÑO 2020</t>
  </si>
  <si>
    <t>MATRICULA INICIAL EN III CICLO Y EDUCACIÓN DIVERSIFICADA DIURNA Y NOCTURNA, POR AÑO CURSADO Y SEXO, SEGÚN EDAD EN AÑOS CUMPLIDOS, DEPENDENCIA: PÚBLICA,  AÑO 2020</t>
  </si>
  <si>
    <t>MATRICULA INICIAL EN III CICLO Y EDUCACIÓN DIVERSIFICADA DIURNA Y NOCTURNA, POR AÑO CURSADO Y SEXO, SEGÚN EDAD EN AÑOS CUMPLIDOS, DEPENDENCIA: PRIVADA Y SUBVENCIONADA, AÑO 2020</t>
  </si>
  <si>
    <t>MATRICULA INICIAL EN III CICLO Y EDUCACIÓN DIVERSIFICADA DIURNA Y NOCTURNA, POR AÑO CURSADO Y SEXO, SEGÚN DIRECCIÓN REGIONAL, DEPENDENCIA: PÚBLICA, PRIVADA Y SUBVENCIONADA, AÑO 2020</t>
  </si>
  <si>
    <t>MATRICULA INICIAL EN III CICLO Y EDUCACIÓN DIVERSIFICADA DIURNA Y NOCTURNA, POR AÑO CURSADO Y SEXO, SEGÚN DIRECCIÓN REGIONAL, DEPENDENCIA: PÚBLICA, AÑO 2020</t>
  </si>
  <si>
    <t>MATRICULA INICIAL EN III CICLO Y EDUCACIÓN DIVERSIFICADA DIURNA Y NOCTURNA, POR AÑO CURSADO Y SEXO, SEGÚN DIRECCIÓN REGIONAL, DEPENDENCIA: PRIVADA, AÑO 2020</t>
  </si>
  <si>
    <t>MATRICULA INICIAL EN III CICLO Y EDUCACIÓN DIVERSIFICADA DIURNA Y NOCTURNA, POR AÑO CURSADO Y SEXO, SEGÚN DIRECCIÓN REGIONAL, DEPENDENCIA: SUBVENCIONADA, AÑO 2020</t>
  </si>
  <si>
    <t>MATRICULA INICIAL EN III CICLO Y EDUCACIÓN DIVERSIFICADA DIURNA Y NOCTURNA, POR AÑO CURSADO Y SEXO, SEGÚN ZONA Y PROVINCIA, DEPENDENCIA: PÚBLICA, PRIVADA Y SUBVENCIONADA, AÑO 2020</t>
  </si>
  <si>
    <t>MATRICULA INICIAL EN III CICLO Y EDUCACIÓN DIVERSIFICADA ACADÉMICA DIURNA, POR AÑO CURSADO Y SEXO, SEGÚN ZONA Y DEPENDENCIA, AÑO 2020</t>
  </si>
  <si>
    <t>MATRICULA INICIAL EN III CICLO Y EDUCACIÓN DIVERSIFICADA ACADÉMICA DIURNA, POR AÑO CURSADO Y SEXO, SEGÚN EDAD EN AÑOS CUMPLIDOS, DEPENDENCIA: PÚBLICA, PRIVADA Y SUBVENCIONADA, AÑO 2020</t>
  </si>
  <si>
    <t>MATRICULA INICIAL EN III CICLO Y EDUCACIÓN DIVERSIFICADA ACADÉMICA DIURNA, POR AÑO CURSADO Y SEXO, SEGÚN DIRECCIÓN REGIONAL, DEPENDENCIA: PÚBLICA, PRIVADA Y SUBVENCIONADA, AÑO 2020</t>
  </si>
  <si>
    <t>MATRICULA INICIAL EN III CICLO Y EDUCACIÓN DIVERSIFICADA ACADÉMICA DIURNA, POR AÑO CURSADO Y SEXO, SEGÚN ZONA Y PROVINCIA, DEPENDENCIA: PÚBLICA, PRIVADA Y SUBVENCIONADA, AÑO 2020</t>
  </si>
  <si>
    <t>MATRICULA INICIAL EN III CICLO Y EDUCACIÓN DIVERSIFICADA TÉCNICA DIURNA, POR AÑO CURSADO Y SEXO, SEGÚN ZONA Y DEPENDENCIA, AÑO 2020</t>
  </si>
  <si>
    <t>MATRICULA INICIAL EN III CICLO Y EDUCACIÓN DIVERSIFICADA TÉCNICA DIURNA, POR AÑO CURSADO Y SEXO, SEGÚN EDAD EN AÑOS CUMPLIDOS, DEPENDENCIA: PÚBLICA, PRIVADA Y SUBVENCIONADA, AÑO 2020</t>
  </si>
  <si>
    <t>MATRICULA INICIAL EN III CICLO Y EDUCACIÓN DIVERSIFICADA TÉCNICA DIURNA Y NOCTURNA, POR MODALIDAD Y ESPECIALIDAD, DEPENDENCIA: PÚBLICA, PRIVADA Y SUBVENCIONADA, AÑO 2020</t>
  </si>
  <si>
    <t>MATRICULA INICIAL EN III CICLO Y EDUCACIÓN DIVERSIFICADA TÉCNICA DIURNA, POR AÑO CURSADO Y SEXO, SEGÚN DIRECCIÓN REGIONAL, DEPENDENCIA: PÚBLICA, PRIVADA Y SUBVENCIONADA, AÑO 2020</t>
  </si>
  <si>
    <t>MATRICULA INICIAL EN III CICLO Y EDUCACIÓN DIVERSIFICADA TÉCNICA DIURNA, POR AÑO CURSADO Y SEXO, SEGÚN ZONA Y PROVINCIA, DEPENDENCIA: PÚBLICA, PRIVADA Y SUBVENCIONADA, AÑO 2020</t>
  </si>
  <si>
    <t>MATRICULA INICIAL EN III CICLO Y EDUCACIÓN DIVERSIFICADA NOCTURNA, POR AÑO CURSADO Y SEXO, SEGÚN RAMA, ZONA Y DEPENDENCIA, AÑO 2020</t>
  </si>
  <si>
    <t>MATRICULA INICIAL EN III CICLO Y EDUCACIÓN DIVERSIFICADA ACADEMICA NOCTURNA, POR AÑO CURSADO Y SEXO, SEGÚN EDAD EN AÑOS CUMPLIDOS, DEPENDENCIA: PÚBLICA, PRIVADA Y SUBVENCIONADA, AÑO 2020</t>
  </si>
  <si>
    <t>MATRICULA INICIAL EN III CICLO Y EDUCACIÓN DIVERSIFICADA TÉCNICA NOCTURNA, POR AÑO CURSADO Y SEXO, SEGÚN EDAD EN AÑOS CUMPLIDOS, DEPENDENCIA: PÚBLICA, PRIVADA Y SUBVENCIONADA, AÑO 2020</t>
  </si>
  <si>
    <t>MATRICULA INICIAL EN III CICLO Y EDUCACIÓN DIVERSIFICADA ACADÉMICA NOCTURNA, POR AÑO CURSADO Y SEXO, SEGÚN DIRECCIÓN REGIONAL, DEPENDENCIA: PÚBLICA, PRIVADA Y SUBVENCIONADA, AÑO 2020</t>
  </si>
  <si>
    <t>MATRICULA INICIAL EN III CICLO Y EDUCACIÓN DIVERSIFICADA TÉCNICA NOCTURNA, POR AÑO CURSADO Y SEXO, SEGÚN DIRECCIÓN REGIONAL, DEPENDENCIA: PÚBLICA, PRIVADA Y SUBVENCIONADA, AÑO 2020</t>
  </si>
  <si>
    <t>MATRICULA INICIAL EN III CICLO Y EDUCACIÓN DIVERSIFICADA ACADÉMICA NOCTURNA, POR AÑO CURSADO Y SEXO, SEGÚN ZONA Y PROVINCIA, DEPENDENCIA: PÚBLICA, PRIVADA Y SUBVENCIONADA, AÑO 2020</t>
  </si>
  <si>
    <t>MATRICULA INICIAL EN III CICLO Y EDUCACIÓN DIVERSIFICADA TÉCNICA NOCTURNA, POR AÑO CURSADO Y SEXO, SEGÚN ZONA Y PROVINCIA, DEPENDENCIA: PÚBLICA, PRIVADA Y SUBVENCIONADA, AÑO 2020</t>
  </si>
  <si>
    <t>MATRICULA INICIAL EN EDUCACIÓN ESPECIAL, ATENCIÓN DIRECTA,  POR NIVEL CURSADO Y SEXO, SEGÚN ZONA Y DEPENDENCIA, AÑO 2020</t>
  </si>
  <si>
    <t>MATRICULA INICIAL EN EDUCACIÓN ESPECIAL, ATENCIÓN DIRECTA,  POR TIPO DE SERVICIO Y SEXO, SEGÚN NIVEL CURSADO, DEPENDENCIA: PÚBLICA , PRIVADA Y SUBVENCIONADA, AÑO 2020</t>
  </si>
  <si>
    <t>MATRICULA INICIAL EN EDUCACIÓN ESPECIAL, ATENCIÓN DIRECTA,  POR NIVEL CURSADO Y SEXO, SEGÚN DIRECCIÓN REGIONAL, DEPENDENCIA: PÚBLICA , PRIVADA Y SUBVENCIONADA, AÑO 2020</t>
  </si>
  <si>
    <t>MATRICULA INICIAL EN EDUCACIÓN ESPECIAL, ATENCIÓN DIRECTA,  POR EDAD, DEPENDENCIA: PÚBLICA , PRIVADA Y SUBVENCIONADA, AÑO 2020</t>
  </si>
  <si>
    <t>MATRICULA INICIAL EN EDUCACIÓN ESPECIAL, ATENCIÓN DIRECTA,  POR NIVEL CURSADO Y SEXO, SEGÚN DISCAPACIDAD, DEPENDENCIA: PÚBLICA , PRIVADA Y SUBVENCIONADA, AÑO 2020</t>
  </si>
  <si>
    <t>MATRICULA INICIAL Y ALFABETIZADOS EN EDUCACIÓN ESPECIAL EN AULA INTEGRADA Y PLAN NACIONAL, ATENCIÓN DIRECTA,  POR NIVEL CURSADO Y SEXO, SEGÚN DISCAPACIDAD, DEPENDENCIA: PÚBLICA , PRIVADA Y SUBVENCIONADA, AÑO 2020</t>
  </si>
  <si>
    <t>MATRICULA INICIAL EN EDUCACIÓN ESPECIAL CON DISCAPACIDAD O CONDICIÓN ATENDIDOS Y NO ATENDIDOS, SERIVICIOS DE APOYO,  POR TIPO DE SERVICIO Y SEXO, SEGÚN ZONA Y DEPENDENCIA, AÑO 2020</t>
  </si>
  <si>
    <t>ALFABETIZADOS EN EDUCACIÓN ESPECIAL CON DISCAPACIDAD O CONDICIÓN , SERVICIO DE APOYO,  POR TIPO DE SERVICIO Y SEXO, SEGÚN ZONA Y DEPENDENCIA, AÑO 2020</t>
  </si>
  <si>
    <t>MATRICULA INICIAL EN EDUCACIÓN ESPECIAL CON DISCAPACIDAD O CONDICIÓN , SERVICIO DE APOYO,  POR TIPO DE SERVICIO Y SEXO, SEGÚN DIRECCIÓN REGIONAL, DEPENDENCIA: PÚBLICA , PRIVADA Y SUBVENCIONADA, AÑO 2020</t>
  </si>
  <si>
    <t>MATRICULA INICIAL EN EDUCACIÓN ESPECIAL CON DISCAPACIDAD O CONDICIÓN ATENDIDOS , SERVICIO DE APOYO,  POR TIPO DE SERVICIO Y SEXO, SEGÚN DIRECCIÓN REGIONAL, DEPENDENCIA: PÚBLICA , PRIVADA Y SUBVENCIONADA, AÑO 2020</t>
  </si>
  <si>
    <t>MATRICULA INICIAL EN EDUCACIÓN ESPECIAL CON DISCAPACIDAD O CONDICIÓN , SERVICIO DE APOYO,  POR DISCAPACIDAD, DEPENDENCIA: PÚBLICA , PRIVADA Y SUBVENCIONADA, AÑO 2020</t>
  </si>
  <si>
    <t>MATRICULA INICIAL EN EDUCACIÓN ESPECIAL CON DISCAPACIDAD O CONDICIÓN ATENDIDOS , SERVICIO DE APOYO,  POR DISCAPACIDAD, DEPENDENCIA: PÚBLICA , PRIVADA Y SUBVENCIONADA, AÑO 2020</t>
  </si>
  <si>
    <t>USUARIOS EN CENTROS DE ATENCIÓN INTEGRAL A PERSONAS ADULTAS CON DISCAPACIDAD (CAIPAD), SEGÚN EDAD, DEPENDENCIA: SUBVENCIONADA, AÑO 2020</t>
  </si>
  <si>
    <t>USUARIOS EN CENTROS DE ATENCIÓN INTEGRAL A PERSONAS ADULTAS CON DISCAPACIDAD (CAIPAD), SEGÚNTIPO DE DISCAPACIDAD, POR SEXO, DEPENDENCIA: SUBVENCIONADA, AÑO 2020</t>
  </si>
  <si>
    <t>NÚMERO DE INSTITUCIONES, POR TIPO DE DIRECCIÓN, DEPENDENCIA: PÚBLICA, AÑO 2020</t>
  </si>
  <si>
    <t>MATRÍCULA INICIAL EN I Y II CICLOS, POR TIPO DE DIRECCIÓN, SEGÚN DIRECCIÓN REGIONAL, DEPENDENCIA PÚBLICA, AÑO 2020</t>
  </si>
  <si>
    <t>MATRÍCULA INICIAL EN I Y II CICLOS, POR TIPO DE DIRECCIÓN, SEGÚN DIRECCIÓN REGIONAL, DEPENDENCIA PÚBLICA, AÑO 2020 (Cifras relativas)</t>
  </si>
  <si>
    <t>INSTITUCIONES EN I Y II CICLOS, POR TIPO DE DIRECCIÓN, SEGÚN DIRECCIÓN REGIONAL, DEPENDENCIA PÚBLICA, AÑO 2020</t>
  </si>
  <si>
    <t>INSTITUCIONES EN I Y II CICLOS, POR TIPO DE DIRECCIÓN, SEGÚN DIRECCIÓN REGIONAL, DEPENDENCIA PÚBLICA, AÑO 2020 (Cifras relativas)</t>
  </si>
  <si>
    <t>PROMEDIO DE ALUMNOS POR INSTITUCIÓN EN I Y II CICLOS, POR TIPO DE DIRECCIÓN, SEGÚN DIRECCIÓN REGIONAL, DEPENDENCIA PÚBLICA, AÑO 2020</t>
  </si>
  <si>
    <t>TASA BRUTA DE ESCOLARIDAD EN EL SISTEMA EDUCATIVO, DEPENDENCIA: PÚBLICA, PRIVADA Y SUBVENCIONADA, AÑO: 2004-2020</t>
  </si>
  <si>
    <t>TASA BRUTA DE ESCOLARIDAD EN EL SISTEMA EDUCATIVO, DEPENDENCIA: PÚBLICA, PRIVADA Y SUBVENCIONADA, AÑO: 2015-2020</t>
  </si>
  <si>
    <t>TASA NETA DE ESCOLARIDAD EN EL SISTEMA EDUCATIVO, DEPENDENCIA: PÚBLICA, PRIVADA Y SUBVENCIONADA, AÑO: 2004-2020</t>
  </si>
  <si>
    <t>TASA NETA DE ESCOLARIDAD EN EL SISTEMA EDUCATIVO, DEPENDENCIA: PÚBLICA, PRIVADA Y SUBVENCIONADA, AÑO: 2015-2020</t>
  </si>
  <si>
    <t>TASA DE COBERTURA POR EDAD Y GRUPOS DE EDAD EN EL SISTEMA EDUCATIVO, DEPENDENCIA: PÚBLICA, PRIVADA Y SUBVENCIONADA, PERIODO: 2004-2020</t>
  </si>
  <si>
    <t>TASA ESPECIFICA DE ESCOLARIDAD POR EDADES SIMPLES EN EL SISTEMA EDUCATIVO, DEPENDENCIA: PÚBLICA, PRIVADA Y SUBVENCIONADA, AÑO 2020</t>
  </si>
  <si>
    <t>TASAS BRUTAS Y NETAS DE ESCOLARIDAD EN INTERACTIVO II Y CICLO DE TRANSICIÓN EN EDUCACIÓN TRADICIONAL, DEPENDENCIA: PÚBLICA, PRIVADA Y SUBVENCIONADA, AÑO: 2003-2020</t>
  </si>
  <si>
    <t>TASAS BRUTAS Y NETAS DE ESCOLARIDAD EN I Y II CICLOS EN EDUCACIÓN TRADICIONAL, DEPENDENCIA: PÚBLICA, PRIVADA Y SUBVENCIONADA, AÑO: 2003-2020</t>
  </si>
  <si>
    <t>TASA BRUTA Y NETA DE ESCOLARIDAD EN III CICLO Y EDUCACIÓN DIVERSIFICADA, DIURNA Y NOCTURNA EN EDUCACIÓN TRADICIONAL, DEPENDENCIA: PÚBLICA, PRIVADA Y SUBVENCIONADA, AÑO: 2003-2020</t>
  </si>
  <si>
    <t>INSTITUCIONES Y SERVICIOS EN EDUCACIÓN REGULAR, POR NIVEL EDUCATIVO, DEPENDENCIA: PÚBLICA, PRIVADA Y SUBVENCIONADA, PERÍODO 2003-2020</t>
  </si>
  <si>
    <t>INSTITUCIONES EN EDUCACIÓN REGULAR, POR NIVEL EDUCATIVO, DEPENDENCIA: PÚBLICA, PRIVADA Y SUBVENCIONADA, PERÍODO 2003-2020</t>
  </si>
  <si>
    <t>INSTITUCIONES Y SERVICIOS EN EDUCACIÓN REGULAR, POR DEPENDENCIA Y ZONA, SEGÚN NIVEL DE ENSEÑANZA, RAMA Y HORARIO DE TRABAJO, AÑO 2020</t>
  </si>
  <si>
    <t>INSTITUCIONES  EN EDUCACIÓN REGULAR, POR DEPENDENCIA Y ZONA, SEGÚN NIVEL DE ENSEÑANZA, RAMA Y HORARIO DE TRABAJO, AÑO 2020</t>
  </si>
  <si>
    <t>NUMERO DE INSTITUCIONES Y SERVICIOS EDUCATIVOS EN EDUCACIÓN REGULAR, POR NIVEL EDUCATIVO, SEGÚN DIRECCIÓN REGIONAL, DEPENDENCIA: PÚBLICA, PRIVADA Y SUBVENCIONADA, AÑO 2020</t>
  </si>
  <si>
    <t>NUMERO DE INSTITUCIONES Y SERVICIOS EDUCATIVOS EN EDUCACIÓN REGULAR, POR NIVEL EDUCATIVO, SEGÚN DIRECCIÓN REGIONAL, DEPENDENCIA: PÚBLICA,  AÑO 2020</t>
  </si>
  <si>
    <t>NUMERO DE INSTITUCIONES Y SERVICIOS EDUCATIVOS EN EDUCACIÓN REGULAR, POR NIVEL EDUCATIVO, SEGÚN DIRECCIÓN REGIONAL, DEPENDENCIA: PRIVADA, AÑO 2020</t>
  </si>
  <si>
    <t>NUMERO DE INSTITUCIONES Y SERVICIOS EDUCATIVOS EN EDUCACIÓN REGULAR, POR NIVEL EDUCATIVO, SEGÚN DIRECCIÓN REGIONAL, DEPENDENCIA: SUBVENCIONADA, AÑO 2020</t>
  </si>
  <si>
    <t>SECCIONES Y PROMEDIO DE ALUMNOS POR SECCIÓN EN EDUCACIÓN PREESCOLAR, POR NIVEL EDUCATIVO, SEGÚN ZONA Y DEPENDENCIA, AÑO 2020</t>
  </si>
  <si>
    <t>SECCIONES Y PROMEDIO DE ALUMNOS POR SECCIÓN EN I Y II CICLOS, POR AÑO CURSADO, SEGÚN ZONA Y DEPENDENCIA, AÑO 2020</t>
  </si>
  <si>
    <t>SECCIONES Y PROMEDIO DE ALUMNOS POR SECCIÓN EN I Y II CICLOS, POR AÑO CURSADO, SEGÚN TIPO DE DIRECCIÓN, DEPENDENCIA: PÚBLICA, AÑO 2020</t>
  </si>
  <si>
    <t>SECCIONES Y PROMEDIO DE ALUMNOS POR SECCIÓN EN III CICLO Y EDUCACIÓN DIVERSIFICADA, DIURNA Y NOCTURA, POR AÑO CURSADO, SEGÚN ZONA Y DEPENDENCIA, AÑO 2020</t>
  </si>
  <si>
    <t>MATRÍCULA INICIAL EN IPEC, POR TIPO DE ENSEÑANZA Y SEXO, DEPENDENCIA PÚBLICA, PERÍODO 2003-2020</t>
  </si>
  <si>
    <t>MATRÍCULA INICIAL EN EDUCACIÓN CONVENCIONAL EN IPEC, POR  NIVEL Y SEXO, DEPENDENCIA PÚBLICA, PERÍODO 2003-2020</t>
  </si>
  <si>
    <t>MATRÍCULA INICIAL EN IPEC, POR SEXO, SEGÚN MODALIDAD, DEPENDENCIA PÚBLICA, AÑO 2020</t>
  </si>
  <si>
    <t>MATRÍCULA INICIAL EN EDUCACIÓN CONVENCIONAL EN IPEC, POR  NIVEL Y SEXO, SEGÚN DIRECCIÓN REGIONAL, DEPENDENCIA PÚBLICA, AÑO 2020</t>
  </si>
  <si>
    <t>MATRÍCULA INICIAL EN EDUCACIÓN CONVENCIONAL EN IPEC, POR  NIVEL Y SEXO, SEGÚN EDAD EN AÑOS CUMPLIDOS, DEPENDENCIA PÚBLICA, AÑO 2020</t>
  </si>
  <si>
    <t>MATRÍCULA INICIAL EN CINDEA, POR TIPO DE ENSEÑANZA Y SEXO, DEPENDENCIA PÚBLICA, PERÍODO 2003-2020</t>
  </si>
  <si>
    <t>MATRÍCULA INICIAL EN CINDEA, POR  SEXO, SEGÚN MODALIDAD, DEPENDENCIA PÚBLICA, AÑO 2020</t>
  </si>
  <si>
    <t>MATRÍCULA INICIAL EN EDUCACIÓN CONVENCIONAL EN CINDEA, SEGÚN DIRECCIÓN REGIONAL, DEPENDENCIA PÚBLICA, AÑO 2020</t>
  </si>
  <si>
    <t>MATRÍCULA INICIAL EN CINDEA, POR TIPO DE ENSEÑANZA Y SEXO, SEGÚN EDAD EN AÑOS CUMPLIDOS, DEPENDENCIA PÚBLICA, AÑO 2020</t>
  </si>
  <si>
    <t>MATRÍCULA INICIAL EN COLEGIO NACIONAL VIRTUAL MARCO TULIO SALAZAR, POR AÑO CURSADO Y SEXO, DEPENDENCIA PÚBLICA, PERÍODO 2003-2020</t>
  </si>
  <si>
    <t>MATRÍCULA INICIAL EN COLEGIO NACIONAL VIRTUAL MARCO TULIO SALAZAR, POR AÑO CURSADO Y SEXO, SEGÚN DIRECCIÓN REGIONAL, DEPENDENCIA PÚBLICA, AÑO 2020</t>
  </si>
  <si>
    <t>MATRÍCULA INICIAL EN COLEGIO NACIONAL VIRTUAL MARCO TULIO SALAZAR, POR AÑO CURSADO Y SEXO, SEGÚN EDAD EN AÑOS CUMPLIDOS, DEPENDENCIA PÚBLICA, AÑO 2020</t>
  </si>
  <si>
    <t>MATRÍCULA INICIAL EN PROYECTOS DE EDUCACION ABIERTA, POR PROGRAMA Y SEXO, DEPENDENCIA PÚBLICA, PERÍODO 2003- 2020</t>
  </si>
  <si>
    <t>MATRÍCULA INICIAL EN PROYECTOS DE EDUCACION ABIERTA, POR PROGRAMA Y SEXO, SEGÚN DIRECCIÓN REGIONAL, DEPENDENCIA PÚBLICA, AÑO 2020</t>
  </si>
  <si>
    <t>MATRÍCULA INICIAL EN PROYECTOS DE EDUCACION ABIERTA, POR PROGRAMA Y SEXO, SEGÚN EDAD EN AÑOS CUMPLIDOS, DEPENDENCIA PÚBLICA, AÑO 2020</t>
  </si>
  <si>
    <t>MATRÍCULA INICIAL EN AULA EDAD, POR NIVEL Y SEXO, DEPENDENCIA PÚBLICA, PERÍODO 2003-2020</t>
  </si>
  <si>
    <t>MATRÍCULA INICIAL EN AULA EDAD, POR NIVEL CURSADO Y SEXO, SEGÚN DIRECCIÓN REGIONAL, DEPENDENCIA PÚBLICA, AÑO 2020</t>
  </si>
  <si>
    <t>MATRÍCULA INICIAL EN AULA EDAD, POR NIVEL CURSADO Y SEXO, SEGÚN EDAD EN AÑOS CUMPLIDOS, DEPENDENCIA PÚBLICA, AÑO 2020</t>
  </si>
  <si>
    <t>MATRÍCULA INICIAL EN COLEGIO NACIONAL DE EDUCACIÓN A DISTANCIA (CONED), POR AÑO CURSADO Y SEXO, SEGÚN DIRECCIÓN REGIONAL, DEPENDENCIA PÚBLICA, AÑO 2020</t>
  </si>
  <si>
    <t>MATRÍCULA INICIAL EN COLEGIO NACIONAL DE EDUCACIÓN A DISTANCIA (CONED), POR AÑO CURSADO Y SEXO, SEGÚN EDAD EN AÑOS CUMPLIDOS, DEPENDENCIA PÚBLICA, AÑO 2020</t>
  </si>
  <si>
    <t>ALUMNOS EXTRANJEROS EN EDUCACIÓN REGULAR, SEGÚN PAIS DE PROCEDENCIA, DEPENDENCIA: PÚBLICA, PRIVADA Y SUBVENCIONADA, PERIODO 2002-2020</t>
  </si>
  <si>
    <t>ALUMNOS EXTRANJEROS EN EDUCACIÓN REGULAR, POR DEPENDENCIA Y SEXO, SEGÚN NIVEL DE ENSEÑANZA, AÑO 2020</t>
  </si>
  <si>
    <t>ALUMNOS EXTRANJEROS EN EDUCACIÓN REGULAR, POR NIVEL DE ENSEÑANZA Y SEXO, SEGÚN PAIS DE PROCEDENCIA, DEPENDENCIA: PÚBLICA, PRIVADA Y SUBVENCIONADA, AÑO 2020</t>
  </si>
  <si>
    <t>ALUMNOS EXTRANJEROS EN EDUCACIÓN REGULAR, POR NIVEL DE ENSEÑANZA, SEGÚN DIRECCIÓN REGIONAL, DEPENDENCIA: PÚBLICA, PRIVADA Y SUBVENCIONADA, AÑO 2020</t>
  </si>
  <si>
    <t>ALUMNOS NICARAGÜENSES EN EDUCACIÓN REGULAR, POR NIVEL DE ENSEÑANZA, SEGÚN DIRECCIÓN REGIONAL, DEPENDENCIA: PÚBLICA, PRIVADA Y SUBVENCIONADA, AÑO 2020</t>
  </si>
  <si>
    <t>PORCENTAJE ALUMNOS NICARAGÜENSES EN EDUCACIÓN REGULAR, POR NIVEL DE ENSEÑANZA, SEGÚN DIRECCIÓN REGIONAL, DEPENDENCIA: PÚBLICA, PRIVADA Y SUBVENCIONADA, AÑO 2020</t>
  </si>
  <si>
    <t>ALUMNOS REFUGIADOS  Y SOLICITANTE DE ASILO EN EDUCACIÓN REGULAR,  POR DEPENDENCIA Y SEXO, SEGÚN NIVEL DE ENSEÑANZA, AÑO 2020</t>
  </si>
  <si>
    <t>ALUMNOS REFUGIADOS  Y SOLICITANTE DE ASILO EN EDUCACIÓN REGULAR,  POR NIVEL DE ENSEÑANZA, SEGÚN DIRECCIÓN REGIONAL, DEPENDENCIA: PÚBLICA, PRIVADA Y SUBVENCIONADA, AÑO 2020</t>
  </si>
  <si>
    <t>ALUMNOS SOLICITANTE DE ASILO EN EDUCACION REGULAR,  POR NIVEL DE ENSEÑANZA, SEGÚN DIRECCIÓN REGIONAL, DEPENDENCIA: PÚBLICA, PRIVADA Y SUBVENCIONADA, AÑO 2020</t>
  </si>
  <si>
    <t>MATRICULA INICIAL EN EL SISTEMA EDUCATIVO , SEGÚN  NIVEL DE ENSEÑANZA, DEPENDENCIA: PÚBLICA, PRIVADA Y SUBVENCIONADA, PERIODO 2010 - 2020</t>
  </si>
  <si>
    <t>MATRICULA INICIAL EN EDUCACIÓN TRADICIONAL, SEGÚN  NIVEL DE ENSEÑANZA, CICLO Y AÑO CURSADO, DEPENDENCIA: PÚBLICA, PRIVADA Y SUBVENCIONADA, HORARIO DIURNO, PERIODO 2010 - 2020</t>
  </si>
  <si>
    <t>MATRICULA INICIAL EN EDUCACIÓN TRADICIONAL, SEGÚN NIVEL DE ENSEÑANZA, CICLO Y AÑO CURSADO, DEPENDENCIA:  PÚBLICA, HORARIO DIURNO, PERIODO 2010 - 2020</t>
  </si>
  <si>
    <t xml:space="preserve">MATRICULA INICIAL EN EDUCACIÓN TRADICIONAL, SEGÚN NIVEL DE ENSEÑANZA, CICLO Y AÑO CURSADO, DEPENDENCIA:  PRIVADA, HORARIO DIURNO, PERIODO:  2010 - 2020 </t>
  </si>
  <si>
    <t xml:space="preserve">MATRICULA INICIAL EN EDUCACIÓN TRADICIONAL, SEGÚN NIVEL DE ENSEÑANZA, CICLO Y AÑO CURSADO, DEPENDENCIA:  SUBVENCIONADA, HORARIO DIURNO, PERIODO 2010 - 2020 </t>
  </si>
  <si>
    <t xml:space="preserve">MATRICULA INICIAL EN EDUCACIÓN TRADICIONAL, SEGÚN  NIVEL DE ENSEÑANZA, CICLO Y AÑO CURSADO, DEPENDENCIA: PUBLICA, PRIVADA Y SUBVENCIONADA, HORARIO NOCTURNO, PERIODO 2010 - 2020 </t>
  </si>
  <si>
    <t xml:space="preserve">MATRICULA INICIAL EN EDUCACIÓN TRADICIONAL, SEGÚN NIVEL DE ENSEÑANZA, CICLO Y AÑO CURSADO, DEPENDENCIA: PUBLICA, HORARIO  NOCTURNO, PERIODO  2010 - 2020 </t>
  </si>
  <si>
    <t xml:space="preserve">MATRICULA INICIAL EN EDUCACIÓN TRADICIONAL, SEGÚN NIVEL DE ENSEÑANZA, CICLO Y AÑO CURSADO, DEPENDENCIA: PRIVADA, HORARIO NOCTURNO, PERIODO 2010 - 2020
</t>
  </si>
  <si>
    <t xml:space="preserve">MATRICULA INICIAL EN EDUCACIÓN TRADICIONAL,SEGÚN NIVEL DE ENSEÑANZA, CICLO Y AÑO CURSADO, DEPENDENCIA:  SUBVENCIONADA, HORARIO NOCTURNO, PERIODO 2010 - 2020
</t>
  </si>
  <si>
    <t>SECCIONES EN EDUCACIÓN REGULAR, SEGÚN NIVEL DE ENSEÑANZA Y AÑO CURSADO, DEPENDENCIA: PÚBLICA, PRIVADA Y SUBVENCIONADA, PERIODO 2010-2020</t>
  </si>
  <si>
    <t>MATRÍCULA INICIAL EN COLEGIO NACIONAL DE EDUCACIÓN A DISTANCIA (CONED), POR AÑO CURSADO Y SEXO, DEPENDENCIA PÚBLICA, PERÍODO 2010-2020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</si>
</sst>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P_t_s_-;\-* #,##0.00\ _P_t_s_-;_-* &quot;-&quot;??\ _P_t_s_-;_-@_-"/>
    <numFmt numFmtId="165" formatCode="General_)"/>
    <numFmt numFmtId="166" formatCode="0_)"/>
    <numFmt numFmtId="167" formatCode="0.0_)"/>
    <numFmt numFmtId="168" formatCode="#,##0;[Red]#,##0"/>
    <numFmt numFmtId="169" formatCode="0.00_)"/>
    <numFmt numFmtId="170" formatCode="0_);\(0\)"/>
    <numFmt numFmtId="171" formatCode="0.0%"/>
    <numFmt numFmtId="172" formatCode="0.0"/>
    <numFmt numFmtId="173" formatCode="_(* #.##0.00_);_(* \(#.##0.00\);_(* &quot;-&quot;??_);_(@_)"/>
    <numFmt numFmtId="174" formatCode="#,##0.0"/>
  </numFmts>
  <fonts count="64" x14ac:knownFonts="1">
    <font>
      <sz val="10"/>
      <name val="Courier"/>
    </font>
    <font>
      <sz val="10"/>
      <name val="Book Antiqua"/>
      <family val="1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color indexed="12"/>
      <name val="Courier"/>
      <family val="3"/>
    </font>
    <font>
      <b/>
      <i/>
      <sz val="11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vertAlign val="superscript"/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Courier"/>
      <family val="3"/>
    </font>
    <font>
      <sz val="11"/>
      <name val="Times New Roman"/>
      <family val="1"/>
    </font>
    <font>
      <sz val="10"/>
      <name val="Arial"/>
      <family val="2"/>
    </font>
    <font>
      <sz val="9"/>
      <name val="Book Antiqua"/>
      <family val="1"/>
    </font>
    <font>
      <b/>
      <sz val="10"/>
      <name val="Book Antiqua"/>
      <family val="1"/>
    </font>
    <font>
      <b/>
      <sz val="11"/>
      <name val="Book Antiqua"/>
      <family val="1"/>
    </font>
    <font>
      <sz val="9"/>
      <name val="Arial"/>
      <family val="2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u/>
      <sz val="10"/>
      <name val="Times New Roman"/>
      <family val="1"/>
    </font>
    <font>
      <b/>
      <i/>
      <sz val="14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1"/>
      <name val="Times New Roman"/>
      <family val="1"/>
    </font>
    <font>
      <b/>
      <sz val="12"/>
      <name val="Book Antiqua"/>
      <family val="1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name val="Book Antiqua"/>
      <family val="1"/>
    </font>
    <font>
      <i/>
      <sz val="11"/>
      <name val="Times New Roman"/>
      <family val="1"/>
    </font>
    <font>
      <u/>
      <sz val="10"/>
      <color indexed="12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b/>
      <sz val="9"/>
      <name val="Book Antiqua"/>
      <family val="1"/>
    </font>
    <font>
      <u/>
      <sz val="11"/>
      <color indexed="12"/>
      <name val="Times New Roman"/>
      <family val="1"/>
    </font>
    <font>
      <vertAlign val="superscript"/>
      <sz val="9"/>
      <name val="Times New Roman"/>
      <family val="1"/>
    </font>
    <font>
      <b/>
      <i/>
      <u/>
      <sz val="11"/>
      <name val="Times New Roman"/>
      <family val="1"/>
    </font>
    <font>
      <sz val="10"/>
      <name val="Arial"/>
      <family val="2"/>
    </font>
    <font>
      <b/>
      <i/>
      <u/>
      <sz val="10"/>
      <name val="Times New Roman"/>
      <family val="1"/>
    </font>
    <font>
      <i/>
      <sz val="10"/>
      <name val="Times New Roman"/>
      <family val="1"/>
    </font>
    <font>
      <b/>
      <u/>
      <sz val="9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70C0"/>
      <name val="Times New Roman"/>
      <family val="1"/>
    </font>
    <font>
      <b/>
      <u/>
      <sz val="11"/>
      <color rgb="FF0070C0"/>
      <name val="Times New Roman"/>
      <family val="1"/>
    </font>
    <font>
      <b/>
      <u/>
      <sz val="14"/>
      <color rgb="FFFFFF00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6"/>
      <color rgb="FF0070C0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i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17">
    <xf numFmtId="165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73" fontId="21" fillId="0" borderId="0" applyFont="0" applyFill="0" applyBorder="0" applyAlignment="0" applyProtection="0"/>
    <xf numFmtId="166" fontId="12" fillId="0" borderId="0"/>
    <xf numFmtId="0" fontId="14" fillId="0" borderId="0"/>
    <xf numFmtId="0" fontId="21" fillId="0" borderId="0"/>
    <xf numFmtId="0" fontId="45" fillId="0" borderId="0"/>
    <xf numFmtId="0" fontId="21" fillId="0" borderId="0"/>
    <xf numFmtId="0" fontId="6" fillId="0" borderId="0"/>
    <xf numFmtId="0" fontId="30" fillId="0" borderId="0"/>
    <xf numFmtId="0" fontId="35" fillId="0" borderId="0"/>
    <xf numFmtId="0" fontId="4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11">
    <xf numFmtId="165" fontId="0" fillId="0" borderId="0" xfId="0"/>
    <xf numFmtId="165" fontId="2" fillId="0" borderId="0" xfId="0" applyFont="1"/>
    <xf numFmtId="165" fontId="3" fillId="0" borderId="0" xfId="0" applyFont="1"/>
    <xf numFmtId="165" fontId="2" fillId="0" borderId="0" xfId="0" applyFont="1" applyAlignment="1">
      <alignment horizontal="right"/>
    </xf>
    <xf numFmtId="37" fontId="3" fillId="0" borderId="0" xfId="0" applyNumberFormat="1" applyFont="1" applyProtection="1"/>
    <xf numFmtId="167" fontId="3" fillId="0" borderId="0" xfId="0" applyNumberFormat="1" applyFont="1" applyProtection="1"/>
    <xf numFmtId="165" fontId="2" fillId="0" borderId="0" xfId="0" quotePrefix="1" applyFont="1" applyAlignment="1" applyProtection="1">
      <alignment horizontal="centerContinuous"/>
    </xf>
    <xf numFmtId="165" fontId="3" fillId="0" borderId="0" xfId="0" applyFont="1" applyAlignment="1">
      <alignment horizontal="centerContinuous"/>
    </xf>
    <xf numFmtId="165" fontId="2" fillId="0" borderId="0" xfId="0" applyFont="1" applyAlignment="1" applyProtection="1">
      <alignment horizontal="centerContinuous"/>
    </xf>
    <xf numFmtId="165" fontId="2" fillId="0" borderId="0" xfId="0" applyFont="1" applyAlignment="1">
      <alignment horizontal="centerContinuous"/>
    </xf>
    <xf numFmtId="165" fontId="2" fillId="0" borderId="1" xfId="0" quotePrefix="1" applyFont="1" applyBorder="1" applyAlignment="1" applyProtection="1">
      <alignment horizontal="centerContinuous"/>
    </xf>
    <xf numFmtId="165" fontId="2" fillId="0" borderId="0" xfId="0" applyFont="1" applyBorder="1" applyAlignment="1">
      <alignment horizontal="right"/>
    </xf>
    <xf numFmtId="165" fontId="2" fillId="0" borderId="1" xfId="0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right"/>
    </xf>
    <xf numFmtId="165" fontId="2" fillId="0" borderId="0" xfId="0" applyFont="1" applyAlignment="1" applyProtection="1">
      <alignment horizontal="fill"/>
    </xf>
    <xf numFmtId="165" fontId="3" fillId="0" borderId="0" xfId="0" applyFont="1" applyAlignment="1" applyProtection="1">
      <alignment horizontal="fill"/>
    </xf>
    <xf numFmtId="165" fontId="5" fillId="0" borderId="0" xfId="0" applyFont="1" applyAlignment="1" applyProtection="1">
      <alignment horizontal="left"/>
    </xf>
    <xf numFmtId="168" fontId="6" fillId="0" borderId="0" xfId="0" applyNumberFormat="1" applyFont="1" applyProtection="1"/>
    <xf numFmtId="168" fontId="6" fillId="0" borderId="0" xfId="0" applyNumberFormat="1" applyFont="1"/>
    <xf numFmtId="165" fontId="7" fillId="0" borderId="0" xfId="0" applyFont="1" applyAlignment="1" applyProtection="1">
      <alignment horizontal="left"/>
    </xf>
    <xf numFmtId="165" fontId="2" fillId="0" borderId="0" xfId="0" applyFont="1" applyAlignment="1" applyProtection="1">
      <alignment horizontal="center"/>
    </xf>
    <xf numFmtId="165" fontId="2" fillId="0" borderId="0" xfId="0" applyFont="1" applyAlignment="1" applyProtection="1">
      <alignment horizontal="left"/>
    </xf>
    <xf numFmtId="165" fontId="2" fillId="0" borderId="0" xfId="0" quotePrefix="1" applyFont="1" applyAlignment="1" applyProtection="1">
      <alignment horizontal="left"/>
    </xf>
    <xf numFmtId="165" fontId="7" fillId="0" borderId="0" xfId="0" quotePrefix="1" applyFont="1" applyAlignment="1" applyProtection="1">
      <alignment horizontal="left"/>
    </xf>
    <xf numFmtId="168" fontId="6" fillId="0" borderId="0" xfId="0" applyNumberFormat="1" applyFont="1" applyAlignment="1" applyProtection="1">
      <alignment horizontal="right"/>
    </xf>
    <xf numFmtId="168" fontId="6" fillId="0" borderId="1" xfId="0" applyNumberFormat="1" applyFont="1" applyBorder="1" applyAlignment="1" applyProtection="1">
      <alignment horizontal="right"/>
    </xf>
    <xf numFmtId="165" fontId="6" fillId="0" borderId="0" xfId="0" quotePrefix="1" applyFont="1" applyAlignment="1">
      <alignment horizontal="left"/>
    </xf>
    <xf numFmtId="167" fontId="6" fillId="0" borderId="0" xfId="0" applyNumberFormat="1" applyFont="1" applyProtection="1"/>
    <xf numFmtId="165" fontId="6" fillId="0" borderId="0" xfId="0" applyFont="1" applyAlignment="1">
      <alignment horizontal="centerContinuous"/>
    </xf>
    <xf numFmtId="165" fontId="6" fillId="0" borderId="0" xfId="0" applyFont="1"/>
    <xf numFmtId="165" fontId="8" fillId="0" borderId="0" xfId="0" applyFont="1" applyBorder="1" applyAlignment="1">
      <alignment horizontal="center"/>
    </xf>
    <xf numFmtId="165" fontId="8" fillId="0" borderId="0" xfId="0" applyFont="1" applyBorder="1" applyAlignment="1">
      <alignment horizontal="right"/>
    </xf>
    <xf numFmtId="165" fontId="8" fillId="0" borderId="0" xfId="0" applyFont="1" applyAlignment="1">
      <alignment horizontal="right"/>
    </xf>
    <xf numFmtId="165" fontId="8" fillId="0" borderId="1" xfId="0" applyFont="1" applyBorder="1" applyAlignment="1" applyProtection="1">
      <alignment horizontal="center"/>
    </xf>
    <xf numFmtId="165" fontId="8" fillId="0" borderId="1" xfId="0" applyFont="1" applyBorder="1" applyAlignment="1" applyProtection="1">
      <alignment horizontal="right"/>
    </xf>
    <xf numFmtId="165" fontId="6" fillId="0" borderId="0" xfId="0" applyFont="1" applyAlignment="1" applyProtection="1">
      <alignment horizontal="fill"/>
    </xf>
    <xf numFmtId="3" fontId="6" fillId="0" borderId="0" xfId="0" applyNumberFormat="1" applyFont="1" applyProtection="1"/>
    <xf numFmtId="165" fontId="8" fillId="0" borderId="0" xfId="0" applyFont="1"/>
    <xf numFmtId="3" fontId="6" fillId="0" borderId="0" xfId="0" applyNumberFormat="1" applyFont="1"/>
    <xf numFmtId="37" fontId="6" fillId="0" borderId="0" xfId="0" applyNumberFormat="1" applyFont="1" applyProtection="1"/>
    <xf numFmtId="3" fontId="6" fillId="0" borderId="0" xfId="0" applyNumberFormat="1" applyFont="1" applyFill="1" applyProtection="1"/>
    <xf numFmtId="3" fontId="6" fillId="0" borderId="0" xfId="0" applyNumberFormat="1" applyFont="1" applyFill="1"/>
    <xf numFmtId="165" fontId="7" fillId="0" borderId="1" xfId="0" applyFont="1" applyBorder="1" applyAlignment="1" applyProtection="1">
      <alignment horizontal="left"/>
    </xf>
    <xf numFmtId="3" fontId="6" fillId="0" borderId="1" xfId="0" applyNumberFormat="1" applyFont="1" applyBorder="1" applyProtection="1"/>
    <xf numFmtId="3" fontId="6" fillId="0" borderId="1" xfId="0" applyNumberFormat="1" applyFont="1" applyFill="1" applyBorder="1" applyProtection="1"/>
    <xf numFmtId="165" fontId="6" fillId="0" borderId="0" xfId="0" applyFont="1" applyAlignment="1" applyProtection="1">
      <alignment horizontal="left"/>
    </xf>
    <xf numFmtId="165" fontId="11" fillId="0" borderId="2" xfId="0" applyFont="1" applyBorder="1" applyAlignment="1" applyProtection="1">
      <alignment horizontal="center"/>
    </xf>
    <xf numFmtId="1" fontId="2" fillId="0" borderId="2" xfId="0" applyNumberFormat="1" applyFont="1" applyBorder="1" applyAlignment="1" applyProtection="1">
      <alignment horizontal="right"/>
    </xf>
    <xf numFmtId="165" fontId="11" fillId="0" borderId="0" xfId="0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right"/>
    </xf>
    <xf numFmtId="3" fontId="8" fillId="0" borderId="0" xfId="0" applyNumberFormat="1" applyFont="1" applyProtection="1"/>
    <xf numFmtId="3" fontId="6" fillId="0" borderId="0" xfId="0" applyNumberFormat="1" applyFont="1" applyAlignment="1">
      <alignment horizontal="right"/>
    </xf>
    <xf numFmtId="165" fontId="2" fillId="0" borderId="0" xfId="0" applyFont="1" applyAlignment="1" applyProtection="1">
      <alignment horizontal="left" indent="1"/>
    </xf>
    <xf numFmtId="3" fontId="6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165" fontId="2" fillId="0" borderId="0" xfId="0" applyFont="1" applyAlignment="1" applyProtection="1">
      <alignment horizontal="left" indent="2"/>
    </xf>
    <xf numFmtId="165" fontId="2" fillId="0" borderId="0" xfId="0" applyFont="1" applyAlignment="1" applyProtection="1">
      <alignment horizontal="left" indent="3"/>
    </xf>
    <xf numFmtId="3" fontId="6" fillId="0" borderId="0" xfId="0" applyNumberFormat="1" applyFont="1" applyFill="1" applyAlignment="1" applyProtection="1">
      <alignment horizontal="right"/>
    </xf>
    <xf numFmtId="3" fontId="6" fillId="0" borderId="0" xfId="0" applyNumberFormat="1" applyFont="1" applyAlignment="1" applyProtection="1">
      <alignment horizontal="right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2" fillId="0" borderId="0" xfId="0" applyFont="1" applyBorder="1" applyAlignment="1" applyProtection="1">
      <alignment horizontal="left" indent="1"/>
    </xf>
    <xf numFmtId="165" fontId="2" fillId="0" borderId="0" xfId="0" applyFont="1" applyBorder="1" applyAlignment="1" applyProtection="1">
      <alignment horizontal="left"/>
    </xf>
    <xf numFmtId="3" fontId="8" fillId="0" borderId="0" xfId="0" applyNumberFormat="1" applyFont="1" applyBorder="1" applyAlignment="1" applyProtection="1">
      <alignment horizontal="right"/>
    </xf>
    <xf numFmtId="3" fontId="6" fillId="0" borderId="0" xfId="0" applyNumberFormat="1" applyFont="1" applyFill="1" applyBorder="1" applyAlignment="1">
      <alignment horizontal="right"/>
    </xf>
    <xf numFmtId="165" fontId="2" fillId="0" borderId="1" xfId="0" applyFont="1" applyBorder="1" applyAlignment="1" applyProtection="1">
      <alignment horizontal="left" indent="1"/>
    </xf>
    <xf numFmtId="3" fontId="6" fillId="0" borderId="1" xfId="0" applyNumberFormat="1" applyFont="1" applyFill="1" applyBorder="1" applyAlignment="1">
      <alignment horizontal="right"/>
    </xf>
    <xf numFmtId="165" fontId="2" fillId="0" borderId="0" xfId="0" applyFont="1" applyBorder="1" applyAlignment="1" applyProtection="1"/>
    <xf numFmtId="165" fontId="3" fillId="0" borderId="0" xfId="0" applyFont="1" applyAlignment="1" applyProtection="1">
      <alignment horizontal="left"/>
    </xf>
    <xf numFmtId="165" fontId="6" fillId="0" borderId="0" xfId="0" applyFont="1" applyAlignment="1">
      <alignment horizontal="right"/>
    </xf>
    <xf numFmtId="166" fontId="13" fillId="0" borderId="0" xfId="4" applyFont="1"/>
    <xf numFmtId="166" fontId="2" fillId="0" borderId="0" xfId="4" applyFont="1"/>
    <xf numFmtId="166" fontId="6" fillId="0" borderId="0" xfId="4" applyFont="1"/>
    <xf numFmtId="1" fontId="6" fillId="0" borderId="0" xfId="0" applyNumberFormat="1" applyFont="1" applyAlignment="1" applyProtection="1">
      <alignment horizontal="fill"/>
    </xf>
    <xf numFmtId="1" fontId="6" fillId="0" borderId="0" xfId="0" applyNumberFormat="1" applyFont="1"/>
    <xf numFmtId="1" fontId="6" fillId="0" borderId="0" xfId="0" applyNumberFormat="1" applyFont="1" applyProtection="1"/>
    <xf numFmtId="1" fontId="6" fillId="0" borderId="0" xfId="0" applyNumberFormat="1" applyFont="1" applyAlignment="1" applyProtection="1">
      <alignment horizontal="right"/>
    </xf>
    <xf numFmtId="1" fontId="6" fillId="0" borderId="1" xfId="0" applyNumberFormat="1" applyFont="1" applyBorder="1" applyAlignment="1" applyProtection="1">
      <alignment horizontal="right"/>
    </xf>
    <xf numFmtId="169" fontId="3" fillId="0" borderId="0" xfId="0" applyNumberFormat="1" applyFont="1" applyProtection="1"/>
    <xf numFmtId="2" fontId="6" fillId="0" borderId="0" xfId="0" applyNumberFormat="1" applyFont="1" applyProtection="1"/>
    <xf numFmtId="165" fontId="2" fillId="0" borderId="3" xfId="0" applyFont="1" applyBorder="1" applyAlignment="1">
      <alignment horizontal="right"/>
    </xf>
    <xf numFmtId="165" fontId="10" fillId="0" borderId="0" xfId="0" quotePrefix="1" applyFont="1" applyAlignment="1" applyProtection="1">
      <alignment horizontal="centerContinuous"/>
    </xf>
    <xf numFmtId="165" fontId="13" fillId="0" borderId="0" xfId="0" applyFont="1"/>
    <xf numFmtId="165" fontId="10" fillId="0" borderId="0" xfId="0" applyFont="1" applyAlignment="1" applyProtection="1">
      <alignment horizontal="centerContinuous"/>
    </xf>
    <xf numFmtId="165" fontId="10" fillId="0" borderId="0" xfId="0" applyFont="1" applyAlignment="1">
      <alignment horizontal="centerContinuous"/>
    </xf>
    <xf numFmtId="165" fontId="10" fillId="0" borderId="1" xfId="0" quotePrefix="1" applyFont="1" applyBorder="1" applyAlignment="1" applyProtection="1">
      <alignment horizontal="centerContinuous"/>
    </xf>
    <xf numFmtId="3" fontId="6" fillId="0" borderId="1" xfId="0" applyNumberFormat="1" applyFont="1" applyBorder="1" applyAlignment="1" applyProtection="1">
      <alignment horizontal="right"/>
    </xf>
    <xf numFmtId="3" fontId="8" fillId="0" borderId="0" xfId="0" applyNumberFormat="1" applyFont="1" applyAlignment="1" applyProtection="1">
      <alignment horizontal="right"/>
    </xf>
    <xf numFmtId="0" fontId="6" fillId="0" borderId="0" xfId="5" applyFont="1"/>
    <xf numFmtId="0" fontId="2" fillId="0" borderId="0" xfId="5" applyFont="1"/>
    <xf numFmtId="0" fontId="6" fillId="0" borderId="0" xfId="5" applyFont="1" applyBorder="1"/>
    <xf numFmtId="0" fontId="6" fillId="0" borderId="0" xfId="5" applyFont="1" applyBorder="1" applyAlignment="1">
      <alignment horizontal="center"/>
    </xf>
    <xf numFmtId="3" fontId="46" fillId="0" borderId="0" xfId="5" applyNumberFormat="1" applyFont="1"/>
    <xf numFmtId="1" fontId="14" fillId="0" borderId="0" xfId="5" applyNumberFormat="1"/>
    <xf numFmtId="0" fontId="14" fillId="0" borderId="0" xfId="5"/>
    <xf numFmtId="3" fontId="46" fillId="0" borderId="0" xfId="5" applyNumberFormat="1" applyFont="1" applyBorder="1"/>
    <xf numFmtId="0" fontId="15" fillId="0" borderId="0" xfId="5" applyFont="1"/>
    <xf numFmtId="0" fontId="16" fillId="0" borderId="0" xfId="5" applyFont="1"/>
    <xf numFmtId="0" fontId="45" fillId="0" borderId="0" xfId="7"/>
    <xf numFmtId="0" fontId="5" fillId="0" borderId="0" xfId="7" applyFont="1"/>
    <xf numFmtId="3" fontId="6" fillId="0" borderId="0" xfId="7" applyNumberFormat="1" applyFont="1"/>
    <xf numFmtId="0" fontId="2" fillId="0" borderId="0" xfId="7" applyFont="1"/>
    <xf numFmtId="3" fontId="46" fillId="0" borderId="0" xfId="7" applyNumberFormat="1" applyFont="1"/>
    <xf numFmtId="3" fontId="46" fillId="0" borderId="0" xfId="7" applyNumberFormat="1" applyFont="1" applyBorder="1"/>
    <xf numFmtId="0" fontId="45" fillId="0" borderId="0" xfId="7" applyBorder="1"/>
    <xf numFmtId="0" fontId="2" fillId="0" borderId="0" xfId="7" quotePrefix="1" applyFont="1" applyAlignment="1">
      <alignment horizontal="left"/>
    </xf>
    <xf numFmtId="0" fontId="2" fillId="0" borderId="0" xfId="7" applyFont="1" applyAlignment="1">
      <alignment horizontal="left"/>
    </xf>
    <xf numFmtId="3" fontId="6" fillId="0" borderId="0" xfId="7" applyNumberFormat="1" applyFont="1" applyBorder="1" applyAlignment="1">
      <alignment horizontal="right"/>
    </xf>
    <xf numFmtId="3" fontId="5" fillId="0" borderId="0" xfId="7" applyNumberFormat="1" applyFont="1" applyBorder="1"/>
    <xf numFmtId="1" fontId="45" fillId="0" borderId="0" xfId="7" applyNumberFormat="1"/>
    <xf numFmtId="3" fontId="47" fillId="0" borderId="0" xfId="7" applyNumberFormat="1" applyFont="1" applyBorder="1"/>
    <xf numFmtId="3" fontId="6" fillId="0" borderId="0" xfId="5" applyNumberFormat="1" applyFont="1"/>
    <xf numFmtId="1" fontId="46" fillId="0" borderId="0" xfId="5" applyNumberFormat="1" applyFont="1"/>
    <xf numFmtId="0" fontId="6" fillId="0" borderId="0" xfId="5" applyFont="1" applyBorder="1" applyAlignment="1">
      <alignment horizontal="right"/>
    </xf>
    <xf numFmtId="3" fontId="47" fillId="0" borderId="0" xfId="5" applyNumberFormat="1" applyFont="1"/>
    <xf numFmtId="1" fontId="47" fillId="0" borderId="0" xfId="5" applyNumberFormat="1" applyFont="1"/>
    <xf numFmtId="0" fontId="3" fillId="0" borderId="0" xfId="5" applyFont="1"/>
    <xf numFmtId="3" fontId="6" fillId="0" borderId="0" xfId="5" applyNumberFormat="1" applyFont="1" applyBorder="1" applyAlignment="1">
      <alignment horizontal="right"/>
    </xf>
    <xf numFmtId="3" fontId="6" fillId="0" borderId="0" xfId="7" applyNumberFormat="1" applyFont="1" applyFill="1" applyBorder="1"/>
    <xf numFmtId="3" fontId="6" fillId="0" borderId="0" xfId="7" applyNumberFormat="1" applyFont="1" applyFill="1"/>
    <xf numFmtId="3" fontId="8" fillId="0" borderId="0" xfId="7" applyNumberFormat="1" applyFont="1" applyFill="1" applyBorder="1"/>
    <xf numFmtId="0" fontId="3" fillId="0" borderId="0" xfId="7" applyFont="1" applyFill="1" applyBorder="1" applyAlignment="1">
      <alignment horizontal="center"/>
    </xf>
    <xf numFmtId="3" fontId="46" fillId="0" borderId="0" xfId="5" applyNumberFormat="1" applyFont="1"/>
    <xf numFmtId="1" fontId="3" fillId="0" borderId="0" xfId="5" applyNumberFormat="1" applyFont="1"/>
    <xf numFmtId="0" fontId="3" fillId="0" borderId="0" xfId="5" applyFont="1" applyBorder="1"/>
    <xf numFmtId="0" fontId="13" fillId="0" borderId="0" xfId="8" applyFont="1"/>
    <xf numFmtId="0" fontId="3" fillId="0" borderId="0" xfId="8" applyFont="1"/>
    <xf numFmtId="0" fontId="3" fillId="0" borderId="0" xfId="6" applyFont="1"/>
    <xf numFmtId="0" fontId="48" fillId="0" borderId="0" xfId="6" applyFont="1"/>
    <xf numFmtId="0" fontId="3" fillId="0" borderId="0" xfId="6" applyFont="1" applyBorder="1"/>
    <xf numFmtId="0" fontId="2" fillId="0" borderId="0" xfId="6" applyFont="1"/>
    <xf numFmtId="3" fontId="3" fillId="0" borderId="0" xfId="6" applyNumberFormat="1" applyFont="1"/>
    <xf numFmtId="0" fontId="49" fillId="0" borderId="0" xfId="7" applyFont="1" applyAlignment="1" applyProtection="1">
      <alignment vertical="center"/>
      <protection hidden="1"/>
    </xf>
    <xf numFmtId="0" fontId="50" fillId="0" borderId="0" xfId="7" applyFont="1" applyAlignment="1" applyProtection="1">
      <alignment vertical="center"/>
      <protection hidden="1"/>
    </xf>
    <xf numFmtId="0" fontId="46" fillId="0" borderId="0" xfId="7" applyFont="1" applyAlignment="1" applyProtection="1">
      <alignment vertical="center"/>
      <protection hidden="1"/>
    </xf>
    <xf numFmtId="0" fontId="21" fillId="0" borderId="0" xfId="6"/>
    <xf numFmtId="3" fontId="21" fillId="0" borderId="0" xfId="6" applyNumberFormat="1"/>
    <xf numFmtId="0" fontId="1" fillId="0" borderId="0" xfId="6" applyFont="1"/>
    <xf numFmtId="0" fontId="6" fillId="0" borderId="0" xfId="6" applyFont="1"/>
    <xf numFmtId="0" fontId="21" fillId="0" borderId="0" xfId="6" applyBorder="1"/>
    <xf numFmtId="0" fontId="6" fillId="0" borderId="0" xfId="6" applyFont="1" applyBorder="1" applyAlignment="1">
      <alignment horizontal="right"/>
    </xf>
    <xf numFmtId="0" fontId="13" fillId="0" borderId="0" xfId="6" applyFont="1"/>
    <xf numFmtId="0" fontId="1" fillId="0" borderId="0" xfId="9" applyFont="1"/>
    <xf numFmtId="0" fontId="6" fillId="0" borderId="0" xfId="9"/>
    <xf numFmtId="0" fontId="1" fillId="0" borderId="0" xfId="9" applyFont="1" applyBorder="1"/>
    <xf numFmtId="0" fontId="1" fillId="0" borderId="0" xfId="9" applyFont="1" applyBorder="1" applyAlignment="1">
      <alignment horizontal="center"/>
    </xf>
    <xf numFmtId="0" fontId="3" fillId="0" borderId="0" xfId="9" applyFont="1"/>
    <xf numFmtId="0" fontId="1" fillId="0" borderId="0" xfId="9" applyFont="1" applyAlignment="1"/>
    <xf numFmtId="0" fontId="6" fillId="0" borderId="0" xfId="9" applyAlignment="1"/>
    <xf numFmtId="0" fontId="2" fillId="0" borderId="0" xfId="9" applyFont="1"/>
    <xf numFmtId="0" fontId="6" fillId="0" borderId="0" xfId="9" applyFont="1"/>
    <xf numFmtId="0" fontId="51" fillId="0" borderId="0" xfId="6" applyFont="1"/>
    <xf numFmtId="0" fontId="52" fillId="0" borderId="0" xfId="7" applyFont="1"/>
    <xf numFmtId="0" fontId="13" fillId="0" borderId="0" xfId="5" applyFont="1"/>
    <xf numFmtId="0" fontId="6" fillId="0" borderId="0" xfId="10" applyFont="1"/>
    <xf numFmtId="0" fontId="3" fillId="0" borderId="0" xfId="10" applyFont="1"/>
    <xf numFmtId="0" fontId="2" fillId="0" borderId="0" xfId="10" applyFont="1"/>
    <xf numFmtId="0" fontId="6" fillId="0" borderId="0" xfId="10" applyFont="1" applyBorder="1"/>
    <xf numFmtId="0" fontId="31" fillId="0" borderId="0" xfId="5" applyFont="1" applyAlignment="1">
      <alignment horizontal="center"/>
    </xf>
    <xf numFmtId="1" fontId="53" fillId="0" borderId="0" xfId="5" applyNumberFormat="1" applyFont="1"/>
    <xf numFmtId="0" fontId="16" fillId="0" borderId="0" xfId="10" applyFont="1"/>
    <xf numFmtId="0" fontId="1" fillId="0" borderId="0" xfId="10" applyFont="1" applyBorder="1" applyAlignment="1">
      <alignment horizontal="right"/>
    </xf>
    <xf numFmtId="165" fontId="52" fillId="2" borderId="0" xfId="0" applyFont="1" applyFill="1" applyAlignment="1">
      <alignment vertical="center" wrapText="1"/>
    </xf>
    <xf numFmtId="165" fontId="52" fillId="0" borderId="0" xfId="0" applyFont="1" applyFill="1" applyAlignment="1">
      <alignment vertical="center" wrapText="1"/>
    </xf>
    <xf numFmtId="165" fontId="54" fillId="2" borderId="4" xfId="0" applyFont="1" applyFill="1" applyBorder="1" applyAlignment="1">
      <alignment horizontal="center" vertical="center" wrapText="1"/>
    </xf>
    <xf numFmtId="165" fontId="33" fillId="0" borderId="4" xfId="0" applyFont="1" applyBorder="1" applyAlignment="1">
      <alignment vertical="center"/>
    </xf>
    <xf numFmtId="165" fontId="33" fillId="0" borderId="5" xfId="0" applyFont="1" applyBorder="1" applyAlignment="1">
      <alignment vertical="center"/>
    </xf>
    <xf numFmtId="165" fontId="55" fillId="3" borderId="6" xfId="0" applyFont="1" applyFill="1" applyBorder="1" applyAlignment="1">
      <alignment horizontal="center" vertical="center" wrapText="1"/>
    </xf>
    <xf numFmtId="165" fontId="52" fillId="0" borderId="5" xfId="0" applyFont="1" applyFill="1" applyBorder="1" applyAlignment="1">
      <alignment vertical="center" wrapText="1"/>
    </xf>
    <xf numFmtId="165" fontId="47" fillId="2" borderId="5" xfId="0" applyFont="1" applyFill="1" applyBorder="1" applyAlignment="1">
      <alignment vertical="center" wrapText="1"/>
    </xf>
    <xf numFmtId="165" fontId="47" fillId="0" borderId="5" xfId="0" applyFont="1" applyFill="1" applyBorder="1" applyAlignment="1">
      <alignment vertical="center" wrapText="1"/>
    </xf>
    <xf numFmtId="165" fontId="54" fillId="0" borderId="0" xfId="0" applyFont="1" applyFill="1" applyAlignment="1">
      <alignment horizontal="center" vertical="center" wrapText="1"/>
    </xf>
    <xf numFmtId="1" fontId="6" fillId="0" borderId="0" xfId="11" applyNumberFormat="1" applyFont="1"/>
    <xf numFmtId="1" fontId="2" fillId="0" borderId="0" xfId="11" applyNumberFormat="1" applyFont="1"/>
    <xf numFmtId="0" fontId="2" fillId="0" borderId="0" xfId="11" applyFont="1"/>
    <xf numFmtId="0" fontId="10" fillId="0" borderId="0" xfId="11" applyFont="1"/>
    <xf numFmtId="0" fontId="3" fillId="0" borderId="0" xfId="11" applyFont="1"/>
    <xf numFmtId="0" fontId="13" fillId="0" borderId="0" xfId="11" applyFont="1"/>
    <xf numFmtId="0" fontId="6" fillId="0" borderId="0" xfId="11" applyFont="1"/>
    <xf numFmtId="1" fontId="35" fillId="0" borderId="0" xfId="11" applyNumberFormat="1"/>
    <xf numFmtId="0" fontId="32" fillId="0" borderId="0" xfId="11" applyFont="1"/>
    <xf numFmtId="0" fontId="32" fillId="0" borderId="0" xfId="11" applyFont="1" applyBorder="1"/>
    <xf numFmtId="0" fontId="1" fillId="0" borderId="0" xfId="11" applyFont="1" applyBorder="1"/>
    <xf numFmtId="0" fontId="1" fillId="0" borderId="0" xfId="11" applyFont="1"/>
    <xf numFmtId="171" fontId="1" fillId="0" borderId="0" xfId="11" applyNumberFormat="1" applyFont="1"/>
    <xf numFmtId="171" fontId="1" fillId="0" borderId="0" xfId="11" applyNumberFormat="1" applyFont="1" applyBorder="1"/>
    <xf numFmtId="0" fontId="15" fillId="0" borderId="0" xfId="11" applyFont="1"/>
    <xf numFmtId="1" fontId="47" fillId="0" borderId="0" xfId="11" applyNumberFormat="1" applyFont="1"/>
    <xf numFmtId="165" fontId="33" fillId="0" borderId="4" xfId="0" applyFont="1" applyFill="1" applyBorder="1" applyAlignment="1">
      <alignment vertical="center"/>
    </xf>
    <xf numFmtId="165" fontId="33" fillId="0" borderId="5" xfId="0" applyFont="1" applyFill="1" applyBorder="1" applyAlignment="1">
      <alignment vertical="center"/>
    </xf>
    <xf numFmtId="165" fontId="3" fillId="0" borderId="0" xfId="0" applyFont="1" applyFill="1"/>
    <xf numFmtId="165" fontId="0" fillId="0" borderId="0" xfId="0" applyFill="1"/>
    <xf numFmtId="165" fontId="33" fillId="0" borderId="4" xfId="0" quotePrefix="1" applyFont="1" applyFill="1" applyBorder="1" applyAlignment="1">
      <alignment horizontal="left" vertical="center"/>
    </xf>
    <xf numFmtId="165" fontId="33" fillId="0" borderId="5" xfId="0" quotePrefix="1" applyFont="1" applyFill="1" applyBorder="1" applyAlignment="1">
      <alignment horizontal="left" vertical="center"/>
    </xf>
    <xf numFmtId="0" fontId="10" fillId="0" borderId="0" xfId="5" applyFont="1" applyFill="1" applyAlignment="1" applyProtection="1">
      <alignment horizontal="left" vertical="center"/>
    </xf>
    <xf numFmtId="0" fontId="10" fillId="0" borderId="0" xfId="5" applyFont="1" applyFill="1" applyAlignment="1" applyProtection="1">
      <alignment horizontal="centerContinuous" vertical="center"/>
    </xf>
    <xf numFmtId="165" fontId="47" fillId="0" borderId="5" xfId="0" applyFont="1" applyFill="1" applyBorder="1" applyAlignment="1">
      <alignment vertical="justify" wrapText="1"/>
    </xf>
    <xf numFmtId="165" fontId="47" fillId="0" borderId="0" xfId="0" applyFont="1" applyFill="1" applyAlignment="1">
      <alignment vertical="center" wrapText="1"/>
    </xf>
    <xf numFmtId="0" fontId="13" fillId="0" borderId="0" xfId="5" applyFont="1" applyAlignment="1">
      <alignment vertical="center"/>
    </xf>
    <xf numFmtId="0" fontId="10" fillId="0" borderId="0" xfId="5" applyFont="1"/>
    <xf numFmtId="165" fontId="3" fillId="0" borderId="4" xfId="0" applyFont="1" applyBorder="1" applyAlignment="1">
      <alignment horizontal="justify" vertical="center" wrapText="1"/>
    </xf>
    <xf numFmtId="165" fontId="3" fillId="0" borderId="5" xfId="0" applyFont="1" applyBorder="1" applyAlignment="1">
      <alignment horizontal="center" vertical="center" wrapText="1"/>
    </xf>
    <xf numFmtId="165" fontId="3" fillId="0" borderId="7" xfId="0" applyFont="1" applyBorder="1" applyAlignment="1">
      <alignment vertical="center" wrapText="1"/>
    </xf>
    <xf numFmtId="165" fontId="47" fillId="0" borderId="5" xfId="0" applyFont="1" applyFill="1" applyBorder="1" applyAlignment="1">
      <alignment vertical="center"/>
    </xf>
    <xf numFmtId="165" fontId="2" fillId="0" borderId="8" xfId="0" applyFont="1" applyBorder="1" applyAlignment="1" applyProtection="1">
      <alignment horizontal="centerContinuous"/>
    </xf>
    <xf numFmtId="165" fontId="3" fillId="0" borderId="8" xfId="0" applyFont="1" applyBorder="1" applyAlignment="1">
      <alignment horizontal="centerContinuous"/>
    </xf>
    <xf numFmtId="165" fontId="2" fillId="0" borderId="8" xfId="0" applyFont="1" applyBorder="1" applyAlignment="1">
      <alignment horizontal="centerContinuous"/>
    </xf>
    <xf numFmtId="165" fontId="2" fillId="0" borderId="9" xfId="0" applyFont="1" applyBorder="1" applyAlignment="1">
      <alignment horizontal="centerContinuous" wrapText="1"/>
    </xf>
    <xf numFmtId="165" fontId="2" fillId="0" borderId="9" xfId="0" applyFont="1" applyBorder="1" applyAlignment="1">
      <alignment horizontal="centerContinuous"/>
    </xf>
    <xf numFmtId="165" fontId="2" fillId="0" borderId="1" xfId="0" applyFont="1" applyBorder="1" applyAlignment="1" applyProtection="1">
      <alignment horizontal="center" wrapText="1"/>
    </xf>
    <xf numFmtId="165" fontId="2" fillId="0" borderId="1" xfId="0" applyFont="1" applyBorder="1" applyAlignment="1" applyProtection="1">
      <alignment horizontal="left"/>
    </xf>
    <xf numFmtId="165" fontId="2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 indent="1"/>
    </xf>
    <xf numFmtId="165" fontId="3" fillId="0" borderId="0" xfId="0" applyFont="1" applyAlignment="1" applyProtection="1">
      <alignment horizontal="left" indent="2"/>
    </xf>
    <xf numFmtId="165" fontId="3" fillId="0" borderId="0" xfId="0" applyFont="1" applyAlignment="1" applyProtection="1">
      <alignment horizontal="left" indent="3"/>
    </xf>
    <xf numFmtId="165" fontId="1" fillId="0" borderId="0" xfId="0" applyNumberFormat="1" applyFont="1" applyAlignment="1" applyProtection="1">
      <alignment horizontal="left" indent="1"/>
    </xf>
    <xf numFmtId="165" fontId="3" fillId="0" borderId="0" xfId="0" applyFont="1" applyBorder="1" applyAlignment="1" applyProtection="1">
      <alignment horizontal="left" indent="1"/>
    </xf>
    <xf numFmtId="165" fontId="3" fillId="0" borderId="1" xfId="0" applyFont="1" applyBorder="1" applyAlignment="1" applyProtection="1">
      <alignment horizontal="left" indent="1"/>
    </xf>
    <xf numFmtId="3" fontId="8" fillId="0" borderId="1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165" fontId="2" fillId="0" borderId="1" xfId="0" applyFont="1" applyBorder="1" applyAlignment="1" applyProtection="1">
      <alignment horizontal="right"/>
    </xf>
    <xf numFmtId="165" fontId="2" fillId="0" borderId="1" xfId="0" applyFont="1" applyBorder="1" applyAlignment="1" applyProtection="1">
      <alignment horizontal="right" wrapText="1"/>
    </xf>
    <xf numFmtId="165" fontId="2" fillId="0" borderId="0" xfId="0" applyNumberFormat="1" applyFont="1" applyAlignment="1" applyProtection="1">
      <alignment horizontal="left"/>
    </xf>
    <xf numFmtId="165" fontId="7" fillId="0" borderId="1" xfId="0" quotePrefix="1" applyFont="1" applyBorder="1" applyAlignment="1" applyProtection="1">
      <alignment horizontal="left"/>
    </xf>
    <xf numFmtId="165" fontId="2" fillId="0" borderId="0" xfId="0" applyFont="1" applyAlignment="1" applyProtection="1"/>
    <xf numFmtId="165" fontId="13" fillId="0" borderId="0" xfId="0" applyFont="1" applyAlignment="1">
      <alignment horizontal="left"/>
    </xf>
    <xf numFmtId="165" fontId="5" fillId="0" borderId="0" xfId="0" applyFont="1"/>
    <xf numFmtId="165" fontId="10" fillId="0" borderId="0" xfId="0" quotePrefix="1" applyFont="1" applyAlignment="1">
      <alignment horizontal="centerContinuous"/>
    </xf>
    <xf numFmtId="165" fontId="10" fillId="0" borderId="1" xfId="0" quotePrefix="1" applyFont="1" applyBorder="1" applyAlignment="1">
      <alignment horizontal="centerContinuous"/>
    </xf>
    <xf numFmtId="0" fontId="52" fillId="0" borderId="0" xfId="7" applyFont="1" applyBorder="1"/>
    <xf numFmtId="165" fontId="2" fillId="0" borderId="3" xfId="0" applyFont="1" applyBorder="1" applyAlignment="1"/>
    <xf numFmtId="165" fontId="10" fillId="0" borderId="8" xfId="0" applyFont="1" applyBorder="1" applyAlignment="1">
      <alignment horizontal="centerContinuous"/>
    </xf>
    <xf numFmtId="165" fontId="2" fillId="0" borderId="1" xfId="0" applyFont="1" applyBorder="1" applyAlignment="1">
      <alignment horizontal="right" wrapText="1"/>
    </xf>
    <xf numFmtId="165" fontId="2" fillId="0" borderId="1" xfId="0" applyFont="1" applyBorder="1" applyAlignment="1">
      <alignment horizontal="right"/>
    </xf>
    <xf numFmtId="165" fontId="2" fillId="0" borderId="0" xfId="0" applyFont="1" applyBorder="1"/>
    <xf numFmtId="165" fontId="5" fillId="0" borderId="0" xfId="0" quotePrefix="1" applyFont="1" applyAlignment="1">
      <alignment horizontal="left"/>
    </xf>
    <xf numFmtId="165" fontId="7" fillId="0" borderId="0" xfId="0" quotePrefix="1" applyFont="1" applyAlignment="1">
      <alignment horizontal="left"/>
    </xf>
    <xf numFmtId="3" fontId="46" fillId="0" borderId="0" xfId="0" applyNumberFormat="1" applyFont="1"/>
    <xf numFmtId="165" fontId="7" fillId="0" borderId="0" xfId="0" applyFont="1" applyAlignment="1">
      <alignment horizontal="left"/>
    </xf>
    <xf numFmtId="165" fontId="2" fillId="0" borderId="1" xfId="0" applyFont="1" applyBorder="1"/>
    <xf numFmtId="3" fontId="46" fillId="0" borderId="1" xfId="0" applyNumberFormat="1" applyFont="1" applyBorder="1"/>
    <xf numFmtId="3" fontId="6" fillId="0" borderId="1" xfId="0" applyNumberFormat="1" applyFont="1" applyBorder="1"/>
    <xf numFmtId="165" fontId="8" fillId="0" borderId="0" xfId="0" quotePrefix="1" applyFont="1" applyBorder="1" applyAlignment="1">
      <alignment horizontal="center"/>
    </xf>
    <xf numFmtId="165" fontId="37" fillId="0" borderId="0" xfId="0" quotePrefix="1" applyFont="1" applyBorder="1" applyAlignment="1">
      <alignment horizontal="center"/>
    </xf>
    <xf numFmtId="165" fontId="8" fillId="0" borderId="0" xfId="0" applyFont="1" applyAlignment="1">
      <alignment horizontal="center"/>
    </xf>
    <xf numFmtId="165" fontId="37" fillId="0" borderId="0" xfId="0" applyFont="1"/>
    <xf numFmtId="165" fontId="37" fillId="0" borderId="8" xfId="0" applyFont="1" applyBorder="1" applyAlignment="1">
      <alignment horizontal="centerContinuous"/>
    </xf>
    <xf numFmtId="165" fontId="8" fillId="0" borderId="1" xfId="0" applyFont="1" applyBorder="1" applyAlignment="1">
      <alignment horizontal="center" vertical="top"/>
    </xf>
    <xf numFmtId="165" fontId="8" fillId="0" borderId="1" xfId="0" applyFont="1" applyBorder="1" applyAlignment="1">
      <alignment horizontal="right"/>
    </xf>
    <xf numFmtId="165" fontId="8" fillId="0" borderId="1" xfId="0" applyFont="1" applyBorder="1" applyAlignment="1">
      <alignment horizontal="right" wrapText="1"/>
    </xf>
    <xf numFmtId="165" fontId="6" fillId="0" borderId="0" xfId="0" applyFont="1" applyBorder="1"/>
    <xf numFmtId="165" fontId="6" fillId="0" borderId="0" xfId="0" applyFont="1" applyBorder="1" applyAlignment="1">
      <alignment horizontal="center"/>
    </xf>
    <xf numFmtId="165" fontId="2" fillId="0" borderId="0" xfId="0" quotePrefix="1" applyFont="1" applyAlignment="1">
      <alignment horizontal="left"/>
    </xf>
    <xf numFmtId="165" fontId="10" fillId="0" borderId="1" xfId="0" applyFont="1" applyBorder="1" applyAlignment="1">
      <alignment horizontal="center" vertical="top"/>
    </xf>
    <xf numFmtId="3" fontId="46" fillId="0" borderId="0" xfId="0" applyNumberFormat="1" applyFont="1" applyBorder="1"/>
    <xf numFmtId="165" fontId="8" fillId="0" borderId="1" xfId="0" applyFont="1" applyBorder="1"/>
    <xf numFmtId="165" fontId="6" fillId="0" borderId="1" xfId="0" applyFont="1" applyBorder="1"/>
    <xf numFmtId="165" fontId="17" fillId="0" borderId="0" xfId="0" quotePrefix="1" applyFont="1" applyBorder="1" applyAlignment="1">
      <alignment horizontal="center"/>
    </xf>
    <xf numFmtId="165" fontId="16" fillId="0" borderId="0" xfId="0" applyFont="1"/>
    <xf numFmtId="165" fontId="7" fillId="0" borderId="0" xfId="0" applyFont="1"/>
    <xf numFmtId="1" fontId="10" fillId="0" borderId="0" xfId="0" applyNumberFormat="1" applyFont="1" applyBorder="1" applyAlignment="1">
      <alignment horizontal="centerContinuous"/>
    </xf>
    <xf numFmtId="1" fontId="6" fillId="0" borderId="0" xfId="0" applyNumberFormat="1" applyFont="1" applyBorder="1" applyAlignment="1">
      <alignment horizontal="centerContinuous"/>
    </xf>
    <xf numFmtId="1" fontId="6" fillId="0" borderId="0" xfId="0" applyNumberFormat="1" applyFont="1" applyAlignment="1">
      <alignment horizontal="centerContinuous"/>
    </xf>
    <xf numFmtId="1" fontId="10" fillId="0" borderId="0" xfId="0" quotePrefix="1" applyNumberFormat="1" applyFont="1" applyBorder="1" applyAlignment="1">
      <alignment horizontal="centerContinuous"/>
    </xf>
    <xf numFmtId="1" fontId="10" fillId="0" borderId="1" xfId="0" quotePrefix="1" applyNumberFormat="1" applyFont="1" applyBorder="1" applyAlignment="1">
      <alignment horizontal="centerContinuous"/>
    </xf>
    <xf numFmtId="1" fontId="6" fillId="0" borderId="1" xfId="0" applyNumberFormat="1" applyFont="1" applyBorder="1" applyAlignment="1">
      <alignment horizontal="centerContinuous"/>
    </xf>
    <xf numFmtId="1" fontId="2" fillId="0" borderId="0" xfId="0" applyNumberFormat="1" applyFont="1" applyAlignment="1">
      <alignment horizontal="center"/>
    </xf>
    <xf numFmtId="1" fontId="2" fillId="0" borderId="8" xfId="0" applyNumberFormat="1" applyFont="1" applyBorder="1" applyAlignment="1">
      <alignment horizontal="centerContinuous"/>
    </xf>
    <xf numFmtId="1" fontId="2" fillId="0" borderId="0" xfId="0" applyNumberFormat="1" applyFont="1"/>
    <xf numFmtId="1" fontId="2" fillId="0" borderId="10" xfId="0" applyNumberFormat="1" applyFont="1" applyBorder="1" applyAlignment="1">
      <alignment horizontal="centerContinuous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165" fontId="2" fillId="0" borderId="0" xfId="0" applyFont="1" applyAlignment="1">
      <alignment horizontal="center"/>
    </xf>
    <xf numFmtId="165" fontId="2" fillId="0" borderId="10" xfId="0" applyFont="1" applyBorder="1" applyAlignment="1">
      <alignment horizontal="centerContinuous"/>
    </xf>
    <xf numFmtId="165" fontId="2" fillId="0" borderId="1" xfId="0" applyFont="1" applyBorder="1" applyAlignment="1">
      <alignment horizontal="center"/>
    </xf>
    <xf numFmtId="1" fontId="6" fillId="0" borderId="0" xfId="0" applyNumberFormat="1" applyFont="1" applyBorder="1"/>
    <xf numFmtId="165" fontId="10" fillId="0" borderId="0" xfId="0" quotePrefix="1" applyFont="1" applyBorder="1" applyAlignment="1">
      <alignment horizontal="centerContinuous"/>
    </xf>
    <xf numFmtId="165" fontId="6" fillId="0" borderId="0" xfId="0" applyFont="1" applyBorder="1" applyAlignment="1">
      <alignment horizontal="centerContinuous"/>
    </xf>
    <xf numFmtId="165" fontId="10" fillId="0" borderId="0" xfId="0" applyFont="1" applyBorder="1" applyAlignment="1">
      <alignment horizontal="centerContinuous"/>
    </xf>
    <xf numFmtId="165" fontId="6" fillId="0" borderId="1" xfId="0" applyFont="1" applyBorder="1" applyAlignment="1">
      <alignment horizontal="centerContinuous"/>
    </xf>
    <xf numFmtId="165" fontId="6" fillId="0" borderId="0" xfId="0" applyFont="1" applyAlignment="1">
      <alignment horizontal="center"/>
    </xf>
    <xf numFmtId="1" fontId="6" fillId="0" borderId="1" xfId="0" applyNumberFormat="1" applyFont="1" applyBorder="1"/>
    <xf numFmtId="165" fontId="2" fillId="0" borderId="1" xfId="0" applyFont="1" applyBorder="1" applyAlignment="1">
      <alignment horizontal="left"/>
    </xf>
    <xf numFmtId="1" fontId="46" fillId="0" borderId="0" xfId="0" applyNumberFormat="1" applyFont="1"/>
    <xf numFmtId="165" fontId="2" fillId="0" borderId="1" xfId="0" quotePrefix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165" fontId="2" fillId="0" borderId="0" xfId="0" applyFont="1" applyFill="1" applyAlignment="1">
      <alignment horizontal="center"/>
    </xf>
    <xf numFmtId="165" fontId="2" fillId="0" borderId="0" xfId="0" applyFont="1" applyFill="1"/>
    <xf numFmtId="165" fontId="2" fillId="0" borderId="1" xfId="0" applyFont="1" applyFill="1" applyBorder="1" applyAlignment="1">
      <alignment horizontal="center"/>
    </xf>
    <xf numFmtId="1" fontId="46" fillId="0" borderId="0" xfId="0" applyNumberFormat="1" applyFont="1" applyBorder="1"/>
    <xf numFmtId="165" fontId="7" fillId="0" borderId="0" xfId="0" applyFont="1" applyBorder="1" applyAlignment="1">
      <alignment horizontal="centerContinuous"/>
    </xf>
    <xf numFmtId="165" fontId="7" fillId="0" borderId="0" xfId="0" quotePrefix="1" applyFont="1" applyBorder="1" applyAlignment="1">
      <alignment horizontal="centerContinuous"/>
    </xf>
    <xf numFmtId="165" fontId="18" fillId="0" borderId="0" xfId="0" applyFont="1" applyAlignment="1">
      <alignment horizontal="right"/>
    </xf>
    <xf numFmtId="1" fontId="10" fillId="0" borderId="0" xfId="0" applyNumberFormat="1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0" fillId="0" borderId="0" xfId="0" applyFont="1" applyAlignment="1">
      <alignment horizontal="centerContinuous"/>
    </xf>
    <xf numFmtId="1" fontId="20" fillId="0" borderId="0" xfId="0" applyNumberFormat="1" applyFont="1" applyAlignment="1">
      <alignment horizontal="centerContinuous"/>
    </xf>
    <xf numFmtId="165" fontId="10" fillId="0" borderId="1" xfId="0" applyFont="1" applyBorder="1" applyAlignment="1">
      <alignment horizontal="centerContinuous"/>
    </xf>
    <xf numFmtId="1" fontId="10" fillId="0" borderId="1" xfId="0" applyNumberFormat="1" applyFont="1" applyBorder="1" applyAlignment="1">
      <alignment horizontal="centerContinuous"/>
    </xf>
    <xf numFmtId="1" fontId="8" fillId="0" borderId="0" xfId="0" applyNumberFormat="1" applyFont="1"/>
    <xf numFmtId="1" fontId="8" fillId="0" borderId="0" xfId="0" applyNumberFormat="1" applyFont="1" applyBorder="1"/>
    <xf numFmtId="1" fontId="8" fillId="0" borderId="0" xfId="0" applyNumberFormat="1" applyFont="1" applyBorder="1" applyAlignment="1">
      <alignment horizontal="centerContinuous"/>
    </xf>
    <xf numFmtId="1" fontId="8" fillId="0" borderId="8" xfId="0" applyNumberFormat="1" applyFont="1" applyBorder="1" applyAlignment="1">
      <alignment horizontal="centerContinuous"/>
    </xf>
    <xf numFmtId="165" fontId="2" fillId="0" borderId="0" xfId="0" applyFont="1" applyBorder="1" applyAlignment="1"/>
    <xf numFmtId="1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/>
    <xf numFmtId="1" fontId="2" fillId="0" borderId="1" xfId="0" applyNumberFormat="1" applyFont="1" applyBorder="1"/>
    <xf numFmtId="1" fontId="3" fillId="0" borderId="0" xfId="0" applyNumberFormat="1" applyFont="1" applyBorder="1"/>
    <xf numFmtId="1" fontId="3" fillId="0" borderId="0" xfId="0" applyNumberFormat="1" applyFont="1" applyBorder="1" applyAlignment="1">
      <alignment horizontal="center"/>
    </xf>
    <xf numFmtId="3" fontId="46" fillId="0" borderId="0" xfId="0" applyNumberFormat="1" applyFont="1" applyAlignment="1">
      <alignment horizontal="right"/>
    </xf>
    <xf numFmtId="165" fontId="2" fillId="0" borderId="0" xfId="0" applyFont="1" applyFill="1" applyBorder="1"/>
    <xf numFmtId="165" fontId="2" fillId="0" borderId="1" xfId="0" applyFont="1" applyFill="1" applyBorder="1"/>
    <xf numFmtId="3" fontId="6" fillId="0" borderId="1" xfId="0" applyNumberFormat="1" applyFont="1" applyFill="1" applyBorder="1"/>
    <xf numFmtId="3" fontId="46" fillId="0" borderId="1" xfId="0" applyNumberFormat="1" applyFont="1" applyBorder="1" applyAlignment="1">
      <alignment horizontal="right"/>
    </xf>
    <xf numFmtId="1" fontId="3" fillId="0" borderId="0" xfId="0" applyNumberFormat="1" applyFont="1"/>
    <xf numFmtId="1" fontId="8" fillId="0" borderId="0" xfId="0" applyNumberFormat="1" applyFont="1" applyAlignment="1">
      <alignment horizontal="right"/>
    </xf>
    <xf numFmtId="165" fontId="3" fillId="0" borderId="0" xfId="0" applyFont="1" applyBorder="1"/>
    <xf numFmtId="165" fontId="3" fillId="0" borderId="0" xfId="0" applyFont="1" applyFill="1" applyBorder="1"/>
    <xf numFmtId="165" fontId="19" fillId="0" borderId="0" xfId="0" applyFont="1" applyBorder="1" applyAlignment="1">
      <alignment horizontal="centerContinuous"/>
    </xf>
    <xf numFmtId="165" fontId="50" fillId="0" borderId="0" xfId="0" applyFont="1"/>
    <xf numFmtId="165" fontId="24" fillId="0" borderId="0" xfId="0" applyFont="1" applyFill="1" applyBorder="1" applyAlignment="1" applyProtection="1">
      <alignment horizontal="left" vertical="center" wrapText="1" indent="2"/>
      <protection hidden="1"/>
    </xf>
    <xf numFmtId="3" fontId="3" fillId="0" borderId="0" xfId="0" applyNumberFormat="1" applyFont="1"/>
    <xf numFmtId="165" fontId="50" fillId="0" borderId="0" xfId="0" applyFont="1" applyAlignment="1">
      <alignment horizontal="left"/>
    </xf>
    <xf numFmtId="3" fontId="46" fillId="0" borderId="0" xfId="0" applyNumberFormat="1" applyFont="1" applyFill="1"/>
    <xf numFmtId="165" fontId="2" fillId="0" borderId="0" xfId="0" applyFont="1" applyAlignment="1"/>
    <xf numFmtId="2" fontId="27" fillId="0" borderId="0" xfId="0" quotePrefix="1" applyNumberFormat="1" applyFont="1" applyAlignment="1">
      <alignment horizontal="centerContinuous"/>
    </xf>
    <xf numFmtId="2" fontId="17" fillId="0" borderId="0" xfId="0" applyNumberFormat="1" applyFont="1" applyBorder="1" applyAlignment="1">
      <alignment horizontal="centerContinuous"/>
    </xf>
    <xf numFmtId="2" fontId="17" fillId="0" borderId="0" xfId="0" quotePrefix="1" applyNumberFormat="1" applyFont="1" applyBorder="1" applyAlignment="1">
      <alignment horizontal="centerContinuous"/>
    </xf>
    <xf numFmtId="2" fontId="17" fillId="0" borderId="1" xfId="0" quotePrefix="1" applyNumberFormat="1" applyFont="1" applyBorder="1" applyAlignment="1">
      <alignment horizontal="centerContinuous"/>
    </xf>
    <xf numFmtId="2" fontId="17" fillId="0" borderId="0" xfId="0" quotePrefix="1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165" fontId="1" fillId="0" borderId="1" xfId="0" applyFont="1" applyBorder="1"/>
    <xf numFmtId="2" fontId="16" fillId="0" borderId="1" xfId="0" applyNumberFormat="1" applyFont="1" applyBorder="1" applyAlignment="1">
      <alignment horizontal="center"/>
    </xf>
    <xf numFmtId="165" fontId="16" fillId="0" borderId="1" xfId="0" applyFont="1" applyBorder="1" applyAlignment="1">
      <alignment horizontal="center"/>
    </xf>
    <xf numFmtId="165" fontId="16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right"/>
    </xf>
    <xf numFmtId="165" fontId="1" fillId="0" borderId="0" xfId="0" applyFont="1" applyBorder="1"/>
    <xf numFmtId="165" fontId="16" fillId="0" borderId="0" xfId="0" applyFont="1" applyBorder="1" applyAlignment="1">
      <alignment horizontal="centerContinuous"/>
    </xf>
    <xf numFmtId="172" fontId="6" fillId="0" borderId="0" xfId="0" applyNumberFormat="1" applyFont="1" applyAlignment="1">
      <alignment horizontal="right"/>
    </xf>
    <xf numFmtId="165" fontId="16" fillId="0" borderId="1" xfId="0" applyFont="1" applyBorder="1" applyAlignment="1">
      <alignment horizontal="centerContinuous"/>
    </xf>
    <xf numFmtId="165" fontId="6" fillId="0" borderId="1" xfId="0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65" fontId="1" fillId="0" borderId="0" xfId="0" applyFont="1"/>
    <xf numFmtId="165" fontId="2" fillId="0" borderId="0" xfId="0" applyFont="1" applyBorder="1" applyAlignment="1">
      <alignment horizontal="centerContinuous"/>
    </xf>
    <xf numFmtId="165" fontId="2" fillId="0" borderId="1" xfId="0" applyFont="1" applyBorder="1" applyAlignment="1">
      <alignment horizontal="centerContinuous"/>
    </xf>
    <xf numFmtId="165" fontId="3" fillId="0" borderId="0" xfId="0" applyFont="1" applyBorder="1" applyAlignment="1">
      <alignment horizontal="center"/>
    </xf>
    <xf numFmtId="165" fontId="3" fillId="0" borderId="0" xfId="0" applyFont="1" applyBorder="1" applyAlignment="1"/>
    <xf numFmtId="172" fontId="3" fillId="0" borderId="0" xfId="0" applyNumberFormat="1" applyFont="1" applyBorder="1"/>
    <xf numFmtId="165" fontId="8" fillId="0" borderId="0" xfId="0" applyFont="1" applyBorder="1"/>
    <xf numFmtId="172" fontId="6" fillId="0" borderId="0" xfId="0" applyNumberFormat="1" applyFont="1" applyBorder="1" applyAlignment="1">
      <alignment horizontal="right"/>
    </xf>
    <xf numFmtId="165" fontId="10" fillId="0" borderId="1" xfId="0" applyFont="1" applyBorder="1" applyAlignment="1" applyProtection="1">
      <alignment horizontal="centerContinuous"/>
    </xf>
    <xf numFmtId="165" fontId="2" fillId="0" borderId="11" xfId="0" applyFont="1" applyBorder="1" applyAlignment="1">
      <alignment horizontal="center"/>
    </xf>
    <xf numFmtId="165" fontId="2" fillId="0" borderId="11" xfId="0" applyFont="1" applyBorder="1" applyAlignment="1">
      <alignment horizontal="right"/>
    </xf>
    <xf numFmtId="165" fontId="5" fillId="0" borderId="0" xfId="0" applyFont="1" applyBorder="1" applyAlignment="1">
      <alignment horizontal="left"/>
    </xf>
    <xf numFmtId="165" fontId="7" fillId="0" borderId="0" xfId="0" applyFont="1" applyBorder="1" applyAlignment="1">
      <alignment horizontal="right"/>
    </xf>
    <xf numFmtId="165" fontId="7" fillId="0" borderId="0" xfId="0" applyFont="1" applyBorder="1" applyAlignment="1"/>
    <xf numFmtId="172" fontId="6" fillId="0" borderId="0" xfId="0" applyNumberFormat="1" applyFont="1" applyBorder="1"/>
    <xf numFmtId="172" fontId="3" fillId="0" borderId="0" xfId="0" applyNumberFormat="1" applyFont="1"/>
    <xf numFmtId="172" fontId="6" fillId="0" borderId="0" xfId="0" applyNumberFormat="1" applyFont="1"/>
    <xf numFmtId="165" fontId="3" fillId="0" borderId="0" xfId="0" applyFont="1" applyAlignment="1">
      <alignment horizontal="left"/>
    </xf>
    <xf numFmtId="165" fontId="7" fillId="0" borderId="0" xfId="0" applyFont="1" applyAlignment="1"/>
    <xf numFmtId="172" fontId="6" fillId="0" borderId="0" xfId="0" applyNumberFormat="1" applyFont="1" applyFill="1" applyBorder="1"/>
    <xf numFmtId="165" fontId="3" fillId="0" borderId="0" xfId="0" applyFont="1" applyBorder="1" applyAlignment="1">
      <alignment horizontal="left"/>
    </xf>
    <xf numFmtId="165" fontId="6" fillId="0" borderId="0" xfId="0" applyFont="1" applyFill="1"/>
    <xf numFmtId="165" fontId="7" fillId="0" borderId="0" xfId="0" applyFont="1" applyFill="1" applyAlignment="1"/>
    <xf numFmtId="172" fontId="6" fillId="0" borderId="0" xfId="0" applyNumberFormat="1" applyFont="1" applyFill="1"/>
    <xf numFmtId="165" fontId="6" fillId="0" borderId="0" xfId="0" applyFont="1" applyFill="1" applyBorder="1" applyAlignment="1">
      <alignment horizontal="right"/>
    </xf>
    <xf numFmtId="165" fontId="3" fillId="0" borderId="1" xfId="0" applyFont="1" applyBorder="1" applyAlignment="1">
      <alignment horizontal="left"/>
    </xf>
    <xf numFmtId="172" fontId="6" fillId="0" borderId="1" xfId="0" applyNumberFormat="1" applyFont="1" applyFill="1" applyBorder="1"/>
    <xf numFmtId="172" fontId="3" fillId="0" borderId="1" xfId="0" applyNumberFormat="1" applyFont="1" applyBorder="1"/>
    <xf numFmtId="172" fontId="6" fillId="0" borderId="1" xfId="0" applyNumberFormat="1" applyFont="1" applyBorder="1"/>
    <xf numFmtId="165" fontId="2" fillId="0" borderId="0" xfId="0" applyFont="1" applyFill="1" applyBorder="1" applyAlignment="1">
      <alignment horizontal="left"/>
    </xf>
    <xf numFmtId="165" fontId="6" fillId="0" borderId="0" xfId="0" applyFont="1" applyFill="1" applyBorder="1" applyAlignment="1">
      <alignment horizontal="left"/>
    </xf>
    <xf numFmtId="165" fontId="8" fillId="0" borderId="0" xfId="0" applyFont="1" applyFill="1" applyAlignment="1" applyProtection="1">
      <alignment horizontal="left"/>
    </xf>
    <xf numFmtId="165" fontId="6" fillId="0" borderId="0" xfId="0" quotePrefix="1" applyFont="1" applyFill="1" applyAlignment="1" applyProtection="1">
      <alignment horizontal="left"/>
    </xf>
    <xf numFmtId="165" fontId="23" fillId="0" borderId="0" xfId="0" quotePrefix="1" applyFont="1" applyAlignment="1" applyProtection="1">
      <alignment horizontal="centerContinuous"/>
    </xf>
    <xf numFmtId="165" fontId="36" fillId="0" borderId="0" xfId="0" applyFont="1" applyAlignment="1" applyProtection="1">
      <alignment horizontal="centerContinuous"/>
    </xf>
    <xf numFmtId="165" fontId="7" fillId="0" borderId="0" xfId="0" applyFont="1" applyBorder="1" applyAlignment="1" applyProtection="1">
      <alignment horizontal="center"/>
    </xf>
    <xf numFmtId="165" fontId="7" fillId="0" borderId="1" xfId="0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172" fontId="6" fillId="0" borderId="0" xfId="0" applyNumberFormat="1" applyFont="1" applyBorder="1" applyAlignment="1" applyProtection="1">
      <alignment horizontal="center"/>
    </xf>
    <xf numFmtId="1" fontId="8" fillId="0" borderId="0" xfId="0" applyNumberFormat="1" applyFont="1" applyBorder="1" applyAlignment="1" applyProtection="1">
      <alignment horizontal="center"/>
    </xf>
    <xf numFmtId="172" fontId="6" fillId="0" borderId="0" xfId="2" applyNumberFormat="1" applyFont="1" applyBorder="1" applyAlignment="1" applyProtection="1">
      <alignment horizontal="center"/>
    </xf>
    <xf numFmtId="172" fontId="6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 applyProtection="1">
      <alignment horizontal="center"/>
    </xf>
    <xf numFmtId="172" fontId="3" fillId="0" borderId="1" xfId="0" applyNumberFormat="1" applyFont="1" applyBorder="1" applyAlignment="1">
      <alignment horizontal="center"/>
    </xf>
    <xf numFmtId="165" fontId="8" fillId="0" borderId="0" xfId="0" applyFont="1" applyAlignment="1" applyProtection="1"/>
    <xf numFmtId="165" fontId="6" fillId="0" borderId="0" xfId="0" quotePrefix="1" applyFont="1" applyAlignment="1" applyProtection="1">
      <alignment horizontal="left"/>
    </xf>
    <xf numFmtId="165" fontId="7" fillId="0" borderId="1" xfId="0" applyFont="1" applyBorder="1" applyAlignment="1">
      <alignment horizontal="center"/>
    </xf>
    <xf numFmtId="165" fontId="7" fillId="0" borderId="1" xfId="0" applyFont="1" applyBorder="1" applyAlignment="1">
      <alignment horizontal="centerContinuous"/>
    </xf>
    <xf numFmtId="165" fontId="13" fillId="0" borderId="0" xfId="0" applyFont="1" applyAlignment="1" applyProtection="1">
      <alignment horizontal="fill"/>
    </xf>
    <xf numFmtId="165" fontId="6" fillId="0" borderId="0" xfId="0" applyFont="1" applyAlignment="1" applyProtection="1">
      <alignment horizontal="center"/>
    </xf>
    <xf numFmtId="1" fontId="10" fillId="0" borderId="0" xfId="0" applyNumberFormat="1" applyFont="1" applyBorder="1" applyAlignment="1" applyProtection="1">
      <alignment horizontal="center"/>
    </xf>
    <xf numFmtId="1" fontId="10" fillId="0" borderId="1" xfId="0" applyNumberFormat="1" applyFont="1" applyBorder="1" applyAlignment="1" applyProtection="1">
      <alignment horizontal="center"/>
    </xf>
    <xf numFmtId="172" fontId="6" fillId="0" borderId="1" xfId="0" applyNumberFormat="1" applyFont="1" applyBorder="1" applyAlignment="1">
      <alignment horizontal="center"/>
    </xf>
    <xf numFmtId="165" fontId="2" fillId="0" borderId="0" xfId="0" quotePrefix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5" fontId="3" fillId="0" borderId="0" xfId="0" applyFont="1" applyAlignment="1">
      <alignment horizontal="center"/>
    </xf>
    <xf numFmtId="165" fontId="3" fillId="0" borderId="1" xfId="0" applyFont="1" applyBorder="1" applyAlignment="1">
      <alignment horizontal="centerContinuous"/>
    </xf>
    <xf numFmtId="165" fontId="6" fillId="0" borderId="0" xfId="0" applyFont="1" applyBorder="1" applyAlignment="1">
      <alignment horizontal="right"/>
    </xf>
    <xf numFmtId="165" fontId="2" fillId="0" borderId="0" xfId="0" quotePrefix="1" applyFont="1" applyBorder="1" applyAlignment="1">
      <alignment horizontal="left"/>
    </xf>
    <xf numFmtId="165" fontId="7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165" fontId="3" fillId="0" borderId="1" xfId="0" applyFont="1" applyBorder="1"/>
    <xf numFmtId="1" fontId="6" fillId="0" borderId="0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0" fillId="0" borderId="0" xfId="0" applyNumberFormat="1"/>
    <xf numFmtId="1" fontId="6" fillId="0" borderId="0" xfId="0" applyNumberFormat="1" applyFont="1" applyAlignment="1">
      <alignment horizontal="right"/>
    </xf>
    <xf numFmtId="0" fontId="6" fillId="0" borderId="0" xfId="0" applyNumberFormat="1" applyFont="1"/>
    <xf numFmtId="0" fontId="6" fillId="0" borderId="1" xfId="0" applyNumberFormat="1" applyFont="1" applyBorder="1"/>
    <xf numFmtId="165" fontId="13" fillId="0" borderId="0" xfId="0" applyFont="1" applyAlignment="1">
      <alignment horizontal="centerContinuous"/>
    </xf>
    <xf numFmtId="165" fontId="13" fillId="0" borderId="1" xfId="0" applyFont="1" applyBorder="1" applyAlignment="1">
      <alignment horizontal="centerContinuous"/>
    </xf>
    <xf numFmtId="165" fontId="6" fillId="0" borderId="0" xfId="0" quotePrefix="1" applyFont="1" applyAlignment="1" applyProtection="1"/>
    <xf numFmtId="165" fontId="5" fillId="0" borderId="0" xfId="0" applyFont="1" applyAlignment="1">
      <alignment horizontal="centerContinuous"/>
    </xf>
    <xf numFmtId="3" fontId="0" fillId="0" borderId="0" xfId="0" applyNumberFormat="1"/>
    <xf numFmtId="165" fontId="10" fillId="0" borderId="0" xfId="0" applyFont="1" applyBorder="1" applyAlignme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/>
    <xf numFmtId="1" fontId="3" fillId="0" borderId="0" xfId="0" applyNumberFormat="1" applyFont="1" applyFill="1" applyBorder="1"/>
    <xf numFmtId="3" fontId="3" fillId="0" borderId="1" xfId="0" applyNumberFormat="1" applyFont="1" applyBorder="1"/>
    <xf numFmtId="3" fontId="3" fillId="0" borderId="0" xfId="0" applyNumberFormat="1" applyFont="1" applyFill="1" applyBorder="1"/>
    <xf numFmtId="165" fontId="51" fillId="0" borderId="0" xfId="0" applyFont="1"/>
    <xf numFmtId="1" fontId="51" fillId="0" borderId="0" xfId="0" applyNumberFormat="1" applyFont="1"/>
    <xf numFmtId="1" fontId="13" fillId="0" borderId="0" xfId="0" applyNumberFormat="1" applyFont="1" applyBorder="1"/>
    <xf numFmtId="165" fontId="13" fillId="0" borderId="1" xfId="0" applyFont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47" fillId="0" borderId="1" xfId="0" applyNumberFormat="1" applyFont="1" applyBorder="1"/>
    <xf numFmtId="3" fontId="47" fillId="0" borderId="0" xfId="0" applyNumberFormat="1" applyFont="1"/>
    <xf numFmtId="0" fontId="6" fillId="0" borderId="0" xfId="9" applyFont="1" applyBorder="1"/>
    <xf numFmtId="0" fontId="3" fillId="0" borderId="0" xfId="9" applyFont="1" applyBorder="1" applyAlignment="1">
      <alignment horizontal="right"/>
    </xf>
    <xf numFmtId="3" fontId="47" fillId="0" borderId="0" xfId="0" applyNumberFormat="1" applyFont="1" applyAlignment="1">
      <alignment horizontal="right"/>
    </xf>
    <xf numFmtId="3" fontId="47" fillId="0" borderId="0" xfId="0" applyNumberFormat="1" applyFont="1" applyBorder="1"/>
    <xf numFmtId="3" fontId="6" fillId="0" borderId="0" xfId="0" applyNumberFormat="1" applyFont="1" applyAlignment="1">
      <alignment horizontal="center"/>
    </xf>
    <xf numFmtId="3" fontId="46" fillId="0" borderId="0" xfId="0" applyNumberFormat="1" applyFont="1" applyBorder="1" applyAlignment="1">
      <alignment horizontal="center"/>
    </xf>
    <xf numFmtId="3" fontId="8" fillId="0" borderId="0" xfId="0" applyNumberFormat="1" applyFont="1" applyAlignment="1"/>
    <xf numFmtId="3" fontId="6" fillId="0" borderId="0" xfId="0" applyNumberFormat="1" applyFont="1" applyAlignment="1"/>
    <xf numFmtId="3" fontId="6" fillId="0" borderId="0" xfId="0" applyNumberFormat="1" applyFont="1" applyBorder="1" applyAlignment="1"/>
    <xf numFmtId="3" fontId="6" fillId="0" borderId="1" xfId="0" applyNumberFormat="1" applyFont="1" applyBorder="1" applyAlignment="1"/>
    <xf numFmtId="165" fontId="5" fillId="0" borderId="0" xfId="0" applyFont="1" applyBorder="1" applyAlignment="1">
      <alignment horizontal="centerContinuous"/>
    </xf>
    <xf numFmtId="165" fontId="6" fillId="0" borderId="0" xfId="0" applyFont="1" applyBorder="1" applyAlignment="1"/>
    <xf numFmtId="165" fontId="6" fillId="0" borderId="0" xfId="0" applyFont="1" applyAlignment="1"/>
    <xf numFmtId="1" fontId="1" fillId="0" borderId="0" xfId="0" applyNumberFormat="1" applyFont="1"/>
    <xf numFmtId="165" fontId="2" fillId="0" borderId="2" xfId="0" applyFont="1" applyBorder="1" applyAlignment="1">
      <alignment horizontal="center"/>
    </xf>
    <xf numFmtId="165" fontId="2" fillId="0" borderId="2" xfId="0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/>
    </xf>
    <xf numFmtId="165" fontId="2" fillId="0" borderId="8" xfId="0" applyFont="1" applyBorder="1" applyAlignment="1">
      <alignment horizontal="center" wrapText="1"/>
    </xf>
    <xf numFmtId="174" fontId="8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right"/>
    </xf>
    <xf numFmtId="174" fontId="6" fillId="0" borderId="1" xfId="0" applyNumberFormat="1" applyFont="1" applyBorder="1" applyAlignment="1">
      <alignment horizontal="right"/>
    </xf>
    <xf numFmtId="0" fontId="38" fillId="0" borderId="4" xfId="1" applyFont="1" applyFill="1" applyBorder="1" applyAlignment="1" applyProtection="1">
      <alignment horizontal="center" vertical="center" wrapText="1"/>
    </xf>
    <xf numFmtId="0" fontId="38" fillId="0" borderId="7" xfId="1" applyFont="1" applyFill="1" applyBorder="1" applyAlignment="1" applyProtection="1">
      <alignment horizontal="center" vertical="center" wrapText="1"/>
    </xf>
    <xf numFmtId="165" fontId="47" fillId="4" borderId="5" xfId="0" applyFont="1" applyFill="1" applyBorder="1" applyAlignment="1">
      <alignment vertical="center" wrapText="1"/>
    </xf>
    <xf numFmtId="165" fontId="3" fillId="4" borderId="5" xfId="0" applyFont="1" applyFill="1" applyBorder="1"/>
    <xf numFmtId="0" fontId="47" fillId="4" borderId="5" xfId="0" applyNumberFormat="1" applyFont="1" applyFill="1" applyBorder="1" applyAlignment="1">
      <alignment vertical="justify" wrapText="1"/>
    </xf>
    <xf numFmtId="165" fontId="3" fillId="0" borderId="12" xfId="0" applyFont="1" applyBorder="1" applyAlignment="1">
      <alignment horizontal="center" vertical="center" wrapText="1"/>
    </xf>
    <xf numFmtId="165" fontId="47" fillId="4" borderId="5" xfId="0" applyFont="1" applyFill="1" applyBorder="1" applyAlignment="1">
      <alignment vertical="justify" wrapText="1"/>
    </xf>
    <xf numFmtId="165" fontId="2" fillId="0" borderId="0" xfId="0" quotePrefix="1" applyFont="1" applyAlignment="1">
      <alignment horizontal="right"/>
    </xf>
    <xf numFmtId="165" fontId="2" fillId="0" borderId="1" xfId="0" quotePrefix="1" applyFont="1" applyBorder="1" applyAlignment="1">
      <alignment horizontal="right"/>
    </xf>
    <xf numFmtId="165" fontId="6" fillId="0" borderId="0" xfId="0" applyFont="1" applyAlignment="1">
      <alignment horizontal="left"/>
    </xf>
    <xf numFmtId="165" fontId="3" fillId="0" borderId="0" xfId="0" applyFont="1" applyAlignment="1"/>
    <xf numFmtId="165" fontId="3" fillId="0" borderId="0" xfId="0" applyFont="1" applyFill="1" applyAlignment="1"/>
    <xf numFmtId="165" fontId="10" fillId="0" borderId="0" xfId="0" quotePrefix="1" applyFont="1" applyAlignment="1"/>
    <xf numFmtId="165" fontId="10" fillId="0" borderId="0" xfId="0" applyFont="1" applyAlignment="1"/>
    <xf numFmtId="165" fontId="10" fillId="0" borderId="0" xfId="0" quotePrefix="1" applyFont="1" applyBorder="1" applyAlignment="1"/>
    <xf numFmtId="165" fontId="2" fillId="0" borderId="13" xfId="0" applyFont="1" applyBorder="1" applyAlignment="1">
      <alignment horizontal="center"/>
    </xf>
    <xf numFmtId="165" fontId="2" fillId="0" borderId="0" xfId="0" quotePrefix="1" applyFont="1" applyBorder="1" applyAlignment="1">
      <alignment horizontal="right"/>
    </xf>
    <xf numFmtId="165" fontId="5" fillId="0" borderId="0" xfId="0" quotePrefix="1" applyFont="1" applyBorder="1" applyAlignment="1">
      <alignment horizontal="left"/>
    </xf>
    <xf numFmtId="3" fontId="46" fillId="0" borderId="0" xfId="0" applyNumberFormat="1" applyFont="1" applyFill="1" applyAlignment="1">
      <alignment horizontal="right"/>
    </xf>
    <xf numFmtId="3" fontId="46" fillId="0" borderId="1" xfId="0" applyNumberFormat="1" applyFont="1" applyFill="1" applyBorder="1" applyAlignment="1">
      <alignment horizontal="right"/>
    </xf>
    <xf numFmtId="165" fontId="0" fillId="0" borderId="0" xfId="0" applyAlignment="1">
      <alignment horizontal="left" indent="1"/>
    </xf>
    <xf numFmtId="170" fontId="6" fillId="0" borderId="0" xfId="0" applyNumberFormat="1" applyFont="1" applyProtection="1"/>
    <xf numFmtId="165" fontId="18" fillId="0" borderId="0" xfId="0" applyFont="1" applyBorder="1" applyAlignment="1">
      <alignment horizontal="right"/>
    </xf>
    <xf numFmtId="165" fontId="47" fillId="0" borderId="0" xfId="0" applyFont="1"/>
    <xf numFmtId="1" fontId="10" fillId="0" borderId="0" xfId="0" applyNumberFormat="1" applyFont="1" applyFill="1" applyAlignment="1">
      <alignment horizontal="centerContinuous"/>
    </xf>
    <xf numFmtId="165" fontId="10" fillId="0" borderId="0" xfId="0" applyFont="1" applyFill="1" applyAlignment="1">
      <alignment horizontal="centerContinuous"/>
    </xf>
    <xf numFmtId="49" fontId="10" fillId="0" borderId="1" xfId="0" applyNumberFormat="1" applyFont="1" applyFill="1" applyBorder="1" applyAlignment="1">
      <alignment horizontal="centerContinuous"/>
    </xf>
    <xf numFmtId="1" fontId="10" fillId="0" borderId="1" xfId="0" applyNumberFormat="1" applyFont="1" applyFill="1" applyBorder="1" applyAlignment="1">
      <alignment horizontal="centerContinuous"/>
    </xf>
    <xf numFmtId="165" fontId="10" fillId="0" borderId="1" xfId="0" applyFont="1" applyFill="1" applyBorder="1" applyAlignment="1">
      <alignment horizontal="centerContinuous"/>
    </xf>
    <xf numFmtId="165" fontId="53" fillId="0" borderId="0" xfId="0" applyFont="1"/>
    <xf numFmtId="165" fontId="3" fillId="0" borderId="0" xfId="0" applyFont="1" applyFill="1" applyBorder="1" applyAlignment="1">
      <alignment horizontal="centerContinuous"/>
    </xf>
    <xf numFmtId="1" fontId="3" fillId="0" borderId="0" xfId="0" applyNumberFormat="1" applyFont="1" applyAlignment="1">
      <alignment horizontal="centerContinuous"/>
    </xf>
    <xf numFmtId="3" fontId="46" fillId="0" borderId="0" xfId="0" applyNumberFormat="1" applyFont="1" applyAlignment="1">
      <alignment horizontal="center"/>
    </xf>
    <xf numFmtId="165" fontId="25" fillId="0" borderId="0" xfId="0" applyFont="1" applyFill="1" applyBorder="1" applyAlignment="1" applyProtection="1">
      <alignment horizontal="left" vertical="center" wrapText="1" indent="2"/>
      <protection hidden="1"/>
    </xf>
    <xf numFmtId="1" fontId="46" fillId="0" borderId="0" xfId="0" applyNumberFormat="1" applyFont="1" applyFill="1"/>
    <xf numFmtId="1" fontId="6" fillId="0" borderId="0" xfId="0" applyNumberFormat="1" applyFont="1" applyFill="1"/>
    <xf numFmtId="1" fontId="46" fillId="0" borderId="0" xfId="0" applyNumberFormat="1" applyFont="1" applyFill="1" applyBorder="1"/>
    <xf numFmtId="1" fontId="6" fillId="0" borderId="0" xfId="0" applyNumberFormat="1" applyFont="1" applyFill="1" applyBorder="1"/>
    <xf numFmtId="1" fontId="46" fillId="0" borderId="1" xfId="0" applyNumberFormat="1" applyFont="1" applyFill="1" applyBorder="1"/>
    <xf numFmtId="1" fontId="6" fillId="0" borderId="1" xfId="0" applyNumberFormat="1" applyFont="1" applyFill="1" applyBorder="1"/>
    <xf numFmtId="172" fontId="3" fillId="0" borderId="0" xfId="0" applyNumberFormat="1" applyFont="1" applyBorder="1" applyAlignment="1">
      <alignment horizontal="center"/>
    </xf>
    <xf numFmtId="0" fontId="2" fillId="0" borderId="0" xfId="8" applyFont="1" applyAlignment="1">
      <alignment horizontal="center"/>
    </xf>
    <xf numFmtId="0" fontId="2" fillId="0" borderId="1" xfId="8" applyFont="1" applyBorder="1" applyAlignment="1">
      <alignment horizontal="center"/>
    </xf>
    <xf numFmtId="0" fontId="2" fillId="0" borderId="0" xfId="8" applyFont="1" applyBorder="1"/>
    <xf numFmtId="0" fontId="2" fillId="0" borderId="0" xfId="8" applyFont="1"/>
    <xf numFmtId="1" fontId="6" fillId="0" borderId="0" xfId="8" applyNumberFormat="1" applyFont="1" applyAlignment="1">
      <alignment horizontal="right"/>
    </xf>
    <xf numFmtId="0" fontId="6" fillId="0" borderId="0" xfId="8" applyFont="1" applyAlignment="1">
      <alignment horizontal="right"/>
    </xf>
    <xf numFmtId="3" fontId="6" fillId="0" borderId="0" xfId="8" applyNumberFormat="1" applyFont="1" applyAlignment="1">
      <alignment horizontal="right"/>
    </xf>
    <xf numFmtId="0" fontId="2" fillId="0" borderId="0" xfId="8" quotePrefix="1" applyFont="1" applyAlignment="1">
      <alignment horizontal="left"/>
    </xf>
    <xf numFmtId="0" fontId="2" fillId="0" borderId="1" xfId="8" applyFont="1" applyBorder="1"/>
    <xf numFmtId="165" fontId="2" fillId="0" borderId="8" xfId="0" applyFont="1" applyBorder="1"/>
    <xf numFmtId="0" fontId="6" fillId="0" borderId="0" xfId="12" applyFont="1"/>
    <xf numFmtId="0" fontId="2" fillId="0" borderId="0" xfId="12" applyFont="1"/>
    <xf numFmtId="3" fontId="6" fillId="0" borderId="0" xfId="12" applyNumberFormat="1" applyFont="1" applyBorder="1" applyAlignment="1">
      <alignment horizontal="right"/>
    </xf>
    <xf numFmtId="1" fontId="53" fillId="0" borderId="0" xfId="12" applyNumberFormat="1" applyFont="1"/>
    <xf numFmtId="0" fontId="41" fillId="0" borderId="0" xfId="12"/>
    <xf numFmtId="165" fontId="52" fillId="0" borderId="0" xfId="0" applyFont="1" applyFill="1" applyBorder="1" applyAlignment="1">
      <alignment vertical="center" wrapText="1"/>
    </xf>
    <xf numFmtId="165" fontId="3" fillId="0" borderId="4" xfId="0" applyFont="1" applyBorder="1" applyAlignment="1">
      <alignment vertical="center" wrapText="1"/>
    </xf>
    <xf numFmtId="165" fontId="47" fillId="4" borderId="12" xfId="0" applyFont="1" applyFill="1" applyBorder="1" applyAlignment="1">
      <alignment vertical="center" wrapText="1"/>
    </xf>
    <xf numFmtId="3" fontId="8" fillId="0" borderId="0" xfId="0" applyNumberFormat="1" applyFont="1" applyFill="1" applyProtection="1"/>
    <xf numFmtId="3" fontId="8" fillId="0" borderId="0" xfId="0" applyNumberFormat="1" applyFont="1" applyFill="1" applyAlignment="1" applyProtection="1">
      <alignment horizontal="right"/>
    </xf>
    <xf numFmtId="3" fontId="6" fillId="0" borderId="0" xfId="0" applyNumberFormat="1" applyFont="1" applyFill="1" applyBorder="1" applyProtection="1"/>
    <xf numFmtId="0" fontId="46" fillId="0" borderId="0" xfId="0" applyNumberFormat="1" applyFont="1" applyFill="1"/>
    <xf numFmtId="165" fontId="46" fillId="0" borderId="0" xfId="0" applyFont="1" applyFill="1"/>
    <xf numFmtId="165" fontId="6" fillId="0" borderId="0" xfId="0" quotePrefix="1" applyFont="1" applyFill="1" applyBorder="1" applyAlignment="1">
      <alignment horizontal="right"/>
    </xf>
    <xf numFmtId="0" fontId="46" fillId="0" borderId="1" xfId="0" applyNumberFormat="1" applyFont="1" applyFill="1" applyBorder="1"/>
    <xf numFmtId="3" fontId="46" fillId="0" borderId="1" xfId="0" applyNumberFormat="1" applyFont="1" applyFill="1" applyBorder="1"/>
    <xf numFmtId="165" fontId="6" fillId="0" borderId="1" xfId="0" applyFont="1" applyFill="1" applyBorder="1" applyAlignment="1">
      <alignment horizontal="right"/>
    </xf>
    <xf numFmtId="3" fontId="46" fillId="0" borderId="0" xfId="0" applyNumberFormat="1" applyFont="1" applyFill="1" applyBorder="1"/>
    <xf numFmtId="3" fontId="46" fillId="0" borderId="0" xfId="0" applyNumberFormat="1" applyFont="1" applyBorder="1" applyAlignment="1">
      <alignment horizontal="right"/>
    </xf>
    <xf numFmtId="3" fontId="46" fillId="0" borderId="0" xfId="0" applyNumberFormat="1" applyFont="1" applyFill="1" applyBorder="1" applyAlignment="1">
      <alignment horizontal="right"/>
    </xf>
    <xf numFmtId="165" fontId="2" fillId="0" borderId="1" xfId="0" applyFont="1" applyBorder="1" applyAlignment="1">
      <alignment horizontal="center" wrapText="1"/>
    </xf>
    <xf numFmtId="165" fontId="2" fillId="0" borderId="0" xfId="0" applyFont="1" applyAlignment="1">
      <alignment horizontal="left" wrapText="1"/>
    </xf>
    <xf numFmtId="3" fontId="46" fillId="0" borderId="1" xfId="0" applyNumberFormat="1" applyFont="1" applyBorder="1" applyAlignment="1">
      <alignment horizontal="center"/>
    </xf>
    <xf numFmtId="165" fontId="7" fillId="0" borderId="0" xfId="0" applyFont="1" applyAlignment="1">
      <alignment horizontal="center"/>
    </xf>
    <xf numFmtId="1" fontId="13" fillId="0" borderId="0" xfId="0" applyNumberFormat="1" applyFont="1"/>
    <xf numFmtId="165" fontId="13" fillId="0" borderId="0" xfId="0" applyFont="1" applyBorder="1"/>
    <xf numFmtId="1" fontId="6" fillId="0" borderId="0" xfId="8" applyNumberFormat="1" applyFont="1" applyFill="1" applyBorder="1" applyAlignment="1">
      <alignment horizontal="right"/>
    </xf>
    <xf numFmtId="1" fontId="6" fillId="0" borderId="0" xfId="8" applyNumberFormat="1" applyFont="1" applyFill="1"/>
    <xf numFmtId="1" fontId="6" fillId="0" borderId="0" xfId="8" applyNumberFormat="1" applyFont="1" applyFill="1" applyBorder="1"/>
    <xf numFmtId="0" fontId="6" fillId="0" borderId="0" xfId="8" applyFont="1" applyFill="1"/>
    <xf numFmtId="1" fontId="6" fillId="0" borderId="1" xfId="8" applyNumberFormat="1" applyFont="1" applyFill="1" applyBorder="1" applyAlignment="1">
      <alignment horizontal="right"/>
    </xf>
    <xf numFmtId="1" fontId="6" fillId="0" borderId="1" xfId="8" applyNumberFormat="1" applyFont="1" applyFill="1" applyBorder="1"/>
    <xf numFmtId="0" fontId="6" fillId="0" borderId="1" xfId="8" applyFont="1" applyFill="1" applyBorder="1"/>
    <xf numFmtId="1" fontId="6" fillId="0" borderId="0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65" fontId="6" fillId="0" borderId="1" xfId="0" applyFont="1" applyFill="1" applyBorder="1"/>
    <xf numFmtId="1" fontId="3" fillId="0" borderId="0" xfId="0" applyNumberFormat="1" applyFont="1" applyFill="1"/>
    <xf numFmtId="1" fontId="3" fillId="0" borderId="1" xfId="0" applyNumberFormat="1" applyFont="1" applyFill="1" applyBorder="1"/>
    <xf numFmtId="165" fontId="3" fillId="0" borderId="1" xfId="0" applyFont="1" applyFill="1" applyBorder="1"/>
    <xf numFmtId="165" fontId="7" fillId="0" borderId="8" xfId="0" applyFont="1" applyBorder="1" applyAlignment="1">
      <alignment horizontal="centerContinuous"/>
    </xf>
    <xf numFmtId="165" fontId="42" fillId="0" borderId="8" xfId="0" quotePrefix="1" applyFont="1" applyBorder="1" applyAlignment="1" applyProtection="1">
      <alignment horizontal="centerContinuous"/>
    </xf>
    <xf numFmtId="165" fontId="42" fillId="0" borderId="0" xfId="0" quotePrefix="1" applyFont="1" applyBorder="1" applyAlignment="1" applyProtection="1">
      <alignment horizontal="centerContinuous"/>
    </xf>
    <xf numFmtId="172" fontId="15" fillId="0" borderId="0" xfId="0" applyNumberFormat="1" applyFont="1" applyBorder="1" applyAlignment="1" applyProtection="1">
      <alignment horizontal="center"/>
    </xf>
    <xf numFmtId="165" fontId="1" fillId="0" borderId="0" xfId="0" applyFont="1" applyFill="1"/>
    <xf numFmtId="3" fontId="6" fillId="0" borderId="0" xfId="5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72" fontId="8" fillId="0" borderId="0" xfId="0" applyNumberFormat="1" applyFont="1" applyFill="1" applyBorder="1" applyAlignment="1">
      <alignment horizontal="right"/>
    </xf>
    <xf numFmtId="172" fontId="6" fillId="0" borderId="0" xfId="0" applyNumberFormat="1" applyFont="1" applyFill="1" applyBorder="1" applyAlignment="1">
      <alignment horizontal="right"/>
    </xf>
    <xf numFmtId="172" fontId="8" fillId="0" borderId="1" xfId="0" applyNumberFormat="1" applyFont="1" applyFill="1" applyBorder="1" applyAlignment="1">
      <alignment horizontal="right"/>
    </xf>
    <xf numFmtId="172" fontId="6" fillId="0" borderId="1" xfId="0" applyNumberFormat="1" applyFont="1" applyFill="1" applyBorder="1" applyAlignment="1">
      <alignment horizontal="right"/>
    </xf>
    <xf numFmtId="165" fontId="7" fillId="0" borderId="1" xfId="0" applyFont="1" applyBorder="1"/>
    <xf numFmtId="172" fontId="3" fillId="0" borderId="0" xfId="0" applyNumberFormat="1" applyFont="1" applyAlignment="1">
      <alignment horizontal="center"/>
    </xf>
    <xf numFmtId="165" fontId="57" fillId="0" borderId="0" xfId="0" quotePrefix="1" applyFont="1" applyAlignment="1" applyProtection="1">
      <alignment horizontal="left"/>
    </xf>
    <xf numFmtId="165" fontId="58" fillId="0" borderId="0" xfId="0" applyFont="1"/>
    <xf numFmtId="165" fontId="57" fillId="0" borderId="0" xfId="0" applyFont="1"/>
    <xf numFmtId="165" fontId="48" fillId="0" borderId="0" xfId="0" applyFont="1"/>
    <xf numFmtId="172" fontId="48" fillId="0" borderId="0" xfId="0" applyNumberFormat="1" applyFont="1"/>
    <xf numFmtId="165" fontId="59" fillId="0" borderId="0" xfId="0" applyFont="1"/>
    <xf numFmtId="165" fontId="2" fillId="0" borderId="1" xfId="0" applyFont="1" applyBorder="1" applyAlignment="1" applyProtection="1">
      <alignment horizontal="centerContinuous"/>
    </xf>
    <xf numFmtId="165" fontId="5" fillId="0" borderId="1" xfId="0" applyFont="1" applyBorder="1" applyAlignment="1">
      <alignment horizontal="left"/>
    </xf>
    <xf numFmtId="172" fontId="15" fillId="0" borderId="0" xfId="0" applyNumberFormat="1" applyFont="1" applyFill="1"/>
    <xf numFmtId="165" fontId="15" fillId="0" borderId="0" xfId="0" applyFont="1" applyBorder="1"/>
    <xf numFmtId="165" fontId="15" fillId="0" borderId="0" xfId="0" applyFont="1"/>
    <xf numFmtId="165" fontId="3" fillId="0" borderId="0" xfId="0" applyFont="1" applyFill="1" applyAlignment="1">
      <alignment horizontal="left"/>
    </xf>
    <xf numFmtId="165" fontId="3" fillId="0" borderId="0" xfId="0" applyFont="1" applyFill="1" applyBorder="1" applyAlignment="1">
      <alignment horizontal="left"/>
    </xf>
    <xf numFmtId="165" fontId="3" fillId="0" borderId="1" xfId="0" applyFont="1" applyFill="1" applyBorder="1" applyAlignment="1">
      <alignment horizontal="left"/>
    </xf>
    <xf numFmtId="165" fontId="3" fillId="0" borderId="0" xfId="0" applyFont="1" applyFill="1" applyBorder="1" applyAlignment="1">
      <alignment horizontal="left" wrapText="1"/>
    </xf>
    <xf numFmtId="165" fontId="6" fillId="0" borderId="0" xfId="0" applyFont="1" applyFill="1" applyBorder="1"/>
    <xf numFmtId="172" fontId="3" fillId="0" borderId="0" xfId="0" applyNumberFormat="1" applyFont="1" applyFill="1" applyBorder="1"/>
    <xf numFmtId="165" fontId="3" fillId="0" borderId="0" xfId="0" applyFont="1" applyFill="1" applyAlignment="1">
      <alignment horizontal="center"/>
    </xf>
    <xf numFmtId="165" fontId="2" fillId="0" borderId="0" xfId="0" applyFont="1" applyFill="1" applyAlignment="1"/>
    <xf numFmtId="165" fontId="15" fillId="0" borderId="1" xfId="0" applyFont="1" applyBorder="1"/>
    <xf numFmtId="165" fontId="10" fillId="0" borderId="0" xfId="0" applyFont="1" applyFill="1" applyAlignment="1" applyProtection="1">
      <alignment horizontal="centerContinuous"/>
    </xf>
    <xf numFmtId="165" fontId="23" fillId="0" borderId="0" xfId="0" quotePrefix="1" applyFont="1" applyFill="1" applyAlignment="1" applyProtection="1">
      <alignment horizontal="centerContinuous"/>
    </xf>
    <xf numFmtId="165" fontId="10" fillId="0" borderId="0" xfId="0" applyFont="1" applyFill="1" applyBorder="1" applyAlignment="1" applyProtection="1">
      <alignment horizontal="centerContinuous"/>
    </xf>
    <xf numFmtId="165" fontId="10" fillId="0" borderId="1" xfId="0" quotePrefix="1" applyFont="1" applyFill="1" applyBorder="1" applyAlignment="1" applyProtection="1">
      <alignment horizontal="centerContinuous"/>
    </xf>
    <xf numFmtId="165" fontId="2" fillId="0" borderId="2" xfId="0" applyFont="1" applyFill="1" applyBorder="1" applyAlignment="1">
      <alignment horizontal="left"/>
    </xf>
    <xf numFmtId="1" fontId="10" fillId="0" borderId="2" xfId="0" applyNumberFormat="1" applyFont="1" applyFill="1" applyBorder="1" applyAlignment="1">
      <alignment horizontal="center"/>
    </xf>
    <xf numFmtId="165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172" fontId="10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left"/>
    </xf>
    <xf numFmtId="172" fontId="6" fillId="0" borderId="0" xfId="0" applyNumberFormat="1" applyFont="1" applyFill="1" applyBorder="1" applyAlignment="1">
      <alignment horizontal="center"/>
    </xf>
    <xf numFmtId="172" fontId="6" fillId="0" borderId="1" xfId="0" applyNumberFormat="1" applyFont="1" applyFill="1" applyBorder="1" applyAlignment="1">
      <alignment horizontal="center"/>
    </xf>
    <xf numFmtId="172" fontId="8" fillId="0" borderId="0" xfId="0" applyNumberFormat="1" applyFont="1" applyFill="1" applyBorder="1" applyAlignment="1">
      <alignment horizontal="center"/>
    </xf>
    <xf numFmtId="165" fontId="50" fillId="0" borderId="0" xfId="0" applyFont="1" applyFill="1" applyBorder="1" applyAlignment="1" applyProtection="1">
      <alignment horizontal="centerContinuous" vertical="center"/>
      <protection hidden="1"/>
    </xf>
    <xf numFmtId="165" fontId="50" fillId="0" borderId="0" xfId="0" applyFont="1" applyAlignment="1" applyProtection="1">
      <alignment horizontal="centerContinuous" vertical="center"/>
      <protection hidden="1"/>
    </xf>
    <xf numFmtId="1" fontId="2" fillId="0" borderId="0" xfId="0" applyNumberFormat="1" applyFont="1" applyAlignment="1">
      <alignment horizontal="centerContinuous"/>
    </xf>
    <xf numFmtId="165" fontId="2" fillId="0" borderId="0" xfId="0" applyFont="1" applyFill="1" applyBorder="1" applyAlignment="1" applyProtection="1">
      <alignment horizontal="centerContinuous" vertical="center"/>
      <protection hidden="1"/>
    </xf>
    <xf numFmtId="165" fontId="2" fillId="0" borderId="1" xfId="0" applyFont="1" applyFill="1" applyBorder="1" applyAlignment="1" applyProtection="1">
      <alignment horizontal="centerContinuous" vertical="center"/>
      <protection hidden="1"/>
    </xf>
    <xf numFmtId="165" fontId="50" fillId="0" borderId="1" xfId="0" applyFont="1" applyBorder="1" applyAlignment="1" applyProtection="1">
      <alignment horizontal="centerContinuous" vertical="center"/>
      <protection hidden="1"/>
    </xf>
    <xf numFmtId="165" fontId="2" fillId="0" borderId="0" xfId="0" applyFont="1" applyFill="1" applyBorder="1" applyAlignment="1" applyProtection="1">
      <alignment horizontal="center" vertical="center"/>
      <protection hidden="1"/>
    </xf>
    <xf numFmtId="165" fontId="50" fillId="0" borderId="0" xfId="0" applyFont="1" applyAlignment="1" applyProtection="1">
      <alignment vertical="center"/>
      <protection hidden="1"/>
    </xf>
    <xf numFmtId="165" fontId="50" fillId="0" borderId="1" xfId="0" applyFont="1" applyBorder="1" applyAlignment="1" applyProtection="1">
      <alignment vertical="center"/>
      <protection hidden="1"/>
    </xf>
    <xf numFmtId="3" fontId="47" fillId="0" borderId="0" xfId="0" applyNumberFormat="1" applyFont="1" applyBorder="1" applyAlignment="1">
      <alignment horizontal="center"/>
    </xf>
    <xf numFmtId="165" fontId="47" fillId="0" borderId="0" xfId="0" applyFont="1" applyBorder="1" applyAlignment="1" applyProtection="1">
      <alignment horizontal="center" vertical="center"/>
      <protection hidden="1"/>
    </xf>
    <xf numFmtId="3" fontId="47" fillId="0" borderId="0" xfId="0" applyNumberFormat="1" applyFont="1" applyBorder="1" applyAlignment="1" applyProtection="1">
      <alignment horizontal="center" vertical="center"/>
      <protection hidden="1"/>
    </xf>
    <xf numFmtId="165" fontId="2" fillId="0" borderId="0" xfId="0" applyFont="1" applyFill="1" applyBorder="1" applyAlignment="1" applyProtection="1">
      <alignment horizontal="left" vertical="center" wrapText="1" indent="1"/>
      <protection hidden="1"/>
    </xf>
    <xf numFmtId="1" fontId="47" fillId="0" borderId="0" xfId="0" applyNumberFormat="1" applyFont="1" applyBorder="1" applyAlignment="1">
      <alignment horizontal="center"/>
    </xf>
    <xf numFmtId="165" fontId="43" fillId="0" borderId="0" xfId="0" applyFont="1" applyFill="1" applyBorder="1" applyAlignment="1" applyProtection="1">
      <alignment horizontal="left" vertical="center" wrapText="1" indent="3"/>
      <protection hidden="1"/>
    </xf>
    <xf numFmtId="165" fontId="2" fillId="0" borderId="1" xfId="0" applyFont="1" applyFill="1" applyBorder="1" applyAlignment="1" applyProtection="1">
      <alignment horizontal="left" vertical="center" wrapText="1" indent="1"/>
      <protection hidden="1"/>
    </xf>
    <xf numFmtId="165" fontId="47" fillId="0" borderId="1" xfId="0" applyFont="1" applyBorder="1" applyAlignment="1" applyProtection="1">
      <alignment horizontal="center" vertical="center"/>
      <protection hidden="1"/>
    </xf>
    <xf numFmtId="165" fontId="47" fillId="0" borderId="0" xfId="0" applyFont="1" applyAlignment="1" applyProtection="1">
      <alignment vertical="center"/>
      <protection hidden="1"/>
    </xf>
    <xf numFmtId="165" fontId="10" fillId="0" borderId="0" xfId="0" applyFont="1"/>
    <xf numFmtId="165" fontId="8" fillId="0" borderId="0" xfId="0" applyFont="1" applyAlignment="1">
      <alignment horizontal="centerContinuous"/>
    </xf>
    <xf numFmtId="1" fontId="8" fillId="0" borderId="0" xfId="0" applyNumberFormat="1" applyFont="1" applyAlignment="1">
      <alignment horizontal="centerContinuous"/>
    </xf>
    <xf numFmtId="165" fontId="8" fillId="0" borderId="1" xfId="0" applyFont="1" applyBorder="1" applyAlignment="1">
      <alignment horizontal="centerContinuous"/>
    </xf>
    <xf numFmtId="1" fontId="8" fillId="0" borderId="1" xfId="0" applyNumberFormat="1" applyFont="1" applyBorder="1" applyAlignment="1">
      <alignment horizontal="centerContinuous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3" fontId="47" fillId="0" borderId="1" xfId="0" applyNumberFormat="1" applyFont="1" applyBorder="1" applyAlignment="1">
      <alignment horizontal="center"/>
    </xf>
    <xf numFmtId="171" fontId="46" fillId="0" borderId="0" xfId="13" applyNumberFormat="1" applyFont="1"/>
    <xf numFmtId="171" fontId="46" fillId="0" borderId="0" xfId="13" applyNumberFormat="1" applyFont="1" applyAlignment="1">
      <alignment horizontal="right"/>
    </xf>
    <xf numFmtId="171" fontId="46" fillId="0" borderId="1" xfId="13" applyNumberFormat="1" applyFont="1" applyBorder="1"/>
    <xf numFmtId="165" fontId="32" fillId="0" borderId="0" xfId="0" applyFont="1" applyAlignment="1">
      <alignment horizontal="centerContinuous"/>
    </xf>
    <xf numFmtId="165" fontId="32" fillId="0" borderId="1" xfId="0" applyFont="1" applyBorder="1" applyAlignment="1">
      <alignment horizontal="centerContinuous"/>
    </xf>
    <xf numFmtId="165" fontId="10" fillId="0" borderId="0" xfId="0" quotePrefix="1" applyFont="1" applyFill="1" applyAlignment="1">
      <alignment horizontal="centerContinuous"/>
    </xf>
    <xf numFmtId="165" fontId="2" fillId="0" borderId="8" xfId="0" applyFont="1" applyFill="1" applyBorder="1" applyAlignment="1">
      <alignment horizontal="centerContinuous"/>
    </xf>
    <xf numFmtId="165" fontId="2" fillId="0" borderId="0" xfId="0" applyFont="1" applyFill="1" applyBorder="1" applyAlignment="1"/>
    <xf numFmtId="165" fontId="5" fillId="0" borderId="0" xfId="0" applyFont="1" applyFill="1" applyAlignment="1">
      <alignment horizontal="center"/>
    </xf>
    <xf numFmtId="165" fontId="2" fillId="0" borderId="1" xfId="0" quotePrefix="1" applyFont="1" applyFill="1" applyBorder="1" applyAlignment="1">
      <alignment horizontal="center"/>
    </xf>
    <xf numFmtId="165" fontId="10" fillId="0" borderId="0" xfId="0" applyFont="1" applyFill="1" applyBorder="1" applyAlignment="1"/>
    <xf numFmtId="3" fontId="50" fillId="0" borderId="0" xfId="0" applyNumberFormat="1" applyFont="1"/>
    <xf numFmtId="1" fontId="47" fillId="0" borderId="0" xfId="0" applyNumberFormat="1" applyFont="1"/>
    <xf numFmtId="165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/>
    <xf numFmtId="165" fontId="47" fillId="0" borderId="0" xfId="0" applyFont="1" applyFill="1"/>
    <xf numFmtId="3" fontId="47" fillId="0" borderId="1" xfId="0" applyNumberFormat="1" applyFont="1" applyFill="1" applyBorder="1"/>
    <xf numFmtId="165" fontId="47" fillId="0" borderId="1" xfId="0" applyFont="1" applyFill="1" applyBorder="1"/>
    <xf numFmtId="165" fontId="2" fillId="0" borderId="9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0" xfId="0" applyNumberFormat="1" applyFont="1"/>
    <xf numFmtId="0" fontId="6" fillId="0" borderId="0" xfId="8" applyFont="1"/>
    <xf numFmtId="0" fontId="3" fillId="0" borderId="1" xfId="0" applyNumberFormat="1" applyFont="1" applyBorder="1"/>
    <xf numFmtId="0" fontId="0" fillId="0" borderId="0" xfId="0" applyNumberFormat="1"/>
    <xf numFmtId="165" fontId="2" fillId="0" borderId="0" xfId="0" applyFont="1" applyAlignment="1">
      <alignment horizontal="left"/>
    </xf>
    <xf numFmtId="3" fontId="62" fillId="0" borderId="0" xfId="0" applyNumberFormat="1" applyFont="1"/>
    <xf numFmtId="3" fontId="62" fillId="0" borderId="1" xfId="0" applyNumberFormat="1" applyFont="1" applyBorder="1"/>
    <xf numFmtId="3" fontId="62" fillId="0" borderId="0" xfId="0" applyNumberFormat="1" applyFont="1" applyBorder="1"/>
    <xf numFmtId="172" fontId="15" fillId="0" borderId="0" xfId="0" applyNumberFormat="1" applyFont="1" applyBorder="1"/>
    <xf numFmtId="172" fontId="15" fillId="0" borderId="0" xfId="0" applyNumberFormat="1" applyFont="1" applyFill="1" applyBorder="1"/>
    <xf numFmtId="172" fontId="1" fillId="0" borderId="0" xfId="0" applyNumberFormat="1" applyFont="1" applyFill="1" applyBorder="1"/>
    <xf numFmtId="172" fontId="15" fillId="0" borderId="1" xfId="0" applyNumberFormat="1" applyFont="1" applyFill="1" applyBorder="1"/>
    <xf numFmtId="165" fontId="3" fillId="0" borderId="0" xfId="0" applyFont="1" applyFill="1" applyBorder="1" applyAlignment="1">
      <alignment horizontal="centerContinuous" wrapText="1"/>
    </xf>
    <xf numFmtId="165" fontId="56" fillId="5" borderId="0" xfId="1" applyNumberFormat="1" applyFont="1" applyFill="1" applyAlignment="1" applyProtection="1">
      <alignment horizontal="center" vertical="center"/>
    </xf>
    <xf numFmtId="165" fontId="2" fillId="0" borderId="9" xfId="0" applyFont="1" applyBorder="1" applyAlignment="1">
      <alignment horizontal="center"/>
    </xf>
    <xf numFmtId="165" fontId="2" fillId="0" borderId="8" xfId="0" applyFont="1" applyBorder="1" applyAlignment="1">
      <alignment horizontal="center"/>
    </xf>
    <xf numFmtId="165" fontId="10" fillId="0" borderId="0" xfId="0" quotePrefix="1" applyFont="1" applyAlignment="1">
      <alignment horizontal="center"/>
    </xf>
    <xf numFmtId="165" fontId="10" fillId="0" borderId="0" xfId="0" applyFont="1" applyAlignment="1">
      <alignment horizontal="center"/>
    </xf>
    <xf numFmtId="165" fontId="10" fillId="0" borderId="1" xfId="0" applyFont="1" applyBorder="1" applyAlignment="1">
      <alignment horizontal="center"/>
    </xf>
    <xf numFmtId="165" fontId="10" fillId="0" borderId="0" xfId="0" applyFont="1" applyBorder="1" applyAlignment="1">
      <alignment horizontal="center"/>
    </xf>
    <xf numFmtId="165" fontId="10" fillId="0" borderId="0" xfId="0" quotePrefix="1" applyFont="1" applyBorder="1" applyAlignment="1">
      <alignment horizontal="center"/>
    </xf>
    <xf numFmtId="165" fontId="7" fillId="0" borderId="0" xfId="0" applyFont="1" applyBorder="1" applyAlignment="1">
      <alignment horizontal="center"/>
    </xf>
    <xf numFmtId="165" fontId="2" fillId="0" borderId="0" xfId="0" applyFont="1" applyBorder="1" applyAlignment="1">
      <alignment horizontal="center"/>
    </xf>
    <xf numFmtId="165" fontId="2" fillId="0" borderId="0" xfId="0" quotePrefix="1" applyFont="1" applyBorder="1" applyAlignment="1">
      <alignment horizontal="center"/>
    </xf>
    <xf numFmtId="165" fontId="2" fillId="0" borderId="3" xfId="0" applyFont="1" applyBorder="1" applyAlignment="1">
      <alignment horizontal="center"/>
    </xf>
    <xf numFmtId="165" fontId="50" fillId="0" borderId="1" xfId="0" applyFont="1" applyFill="1" applyBorder="1" applyAlignment="1" applyProtection="1">
      <alignment horizontal="center" vertical="center" wrapText="1"/>
      <protection hidden="1"/>
    </xf>
    <xf numFmtId="165" fontId="2" fillId="0" borderId="0" xfId="0" applyFont="1" applyBorder="1" applyAlignment="1">
      <alignment horizontal="left"/>
    </xf>
    <xf numFmtId="165" fontId="2" fillId="0" borderId="0" xfId="0" applyFont="1" applyAlignment="1">
      <alignment horizontal="left"/>
    </xf>
    <xf numFmtId="165" fontId="10" fillId="0" borderId="9" xfId="0" applyFont="1" applyBorder="1" applyAlignment="1">
      <alignment horizontal="center"/>
    </xf>
    <xf numFmtId="165" fontId="5" fillId="0" borderId="0" xfId="0" applyFont="1" applyAlignment="1">
      <alignment horizontal="center"/>
    </xf>
    <xf numFmtId="165" fontId="6" fillId="0" borderId="0" xfId="0" applyFont="1" applyFill="1" applyBorder="1" applyAlignment="1"/>
    <xf numFmtId="165" fontId="6" fillId="0" borderId="0" xfId="0" applyFont="1" applyAlignment="1">
      <alignment wrapText="1"/>
    </xf>
    <xf numFmtId="172" fontId="3" fillId="0" borderId="0" xfId="0" applyNumberFormat="1" applyFont="1" applyFill="1"/>
    <xf numFmtId="172" fontId="3" fillId="0" borderId="1" xfId="0" applyNumberFormat="1" applyFont="1" applyFill="1" applyBorder="1"/>
    <xf numFmtId="172" fontId="63" fillId="0" borderId="0" xfId="0" applyNumberFormat="1" applyFont="1" applyFill="1" applyBorder="1" applyAlignment="1">
      <alignment horizontal="left"/>
    </xf>
    <xf numFmtId="172" fontId="57" fillId="0" borderId="0" xfId="0" applyNumberFormat="1" applyFont="1" applyFill="1" applyBorder="1" applyAlignment="1">
      <alignment horizontal="right"/>
    </xf>
    <xf numFmtId="172" fontId="57" fillId="0" borderId="0" xfId="0" applyNumberFormat="1" applyFont="1" applyFill="1" applyAlignment="1">
      <alignment horizontal="right"/>
    </xf>
    <xf numFmtId="172" fontId="57" fillId="0" borderId="0" xfId="0" applyNumberFormat="1" applyFont="1" applyFill="1"/>
    <xf numFmtId="172" fontId="57" fillId="0" borderId="0" xfId="0" applyNumberFormat="1" applyFont="1"/>
    <xf numFmtId="172" fontId="6" fillId="0" borderId="0" xfId="0" applyNumberFormat="1" applyFont="1" applyAlignment="1">
      <alignment horizontal="center"/>
    </xf>
    <xf numFmtId="171" fontId="53" fillId="0" borderId="0" xfId="13" applyNumberFormat="1" applyFont="1"/>
    <xf numFmtId="166" fontId="46" fillId="0" borderId="0" xfId="4" applyFont="1"/>
    <xf numFmtId="1" fontId="46" fillId="0" borderId="0" xfId="4" applyNumberFormat="1" applyFont="1"/>
    <xf numFmtId="1" fontId="46" fillId="0" borderId="1" xfId="4" applyNumberFormat="1" applyFont="1" applyBorder="1"/>
    <xf numFmtId="1" fontId="53" fillId="0" borderId="0" xfId="4" applyNumberFormat="1" applyFont="1"/>
    <xf numFmtId="166" fontId="46" fillId="0" borderId="1" xfId="4" applyFont="1" applyBorder="1"/>
    <xf numFmtId="3" fontId="47" fillId="0" borderId="0" xfId="0" applyNumberFormat="1" applyFont="1" applyFill="1" applyAlignment="1">
      <alignment horizontal="center"/>
    </xf>
    <xf numFmtId="3" fontId="47" fillId="0" borderId="1" xfId="0" applyNumberFormat="1" applyFont="1" applyFill="1" applyBorder="1" applyAlignment="1">
      <alignment horizontal="center"/>
    </xf>
    <xf numFmtId="165" fontId="50" fillId="0" borderId="0" xfId="0" applyFont="1" applyBorder="1"/>
    <xf numFmtId="3" fontId="50" fillId="0" borderId="0" xfId="0" applyNumberFormat="1" applyFont="1" applyBorder="1"/>
    <xf numFmtId="165" fontId="47" fillId="0" borderId="0" xfId="0" applyFont="1" applyBorder="1"/>
    <xf numFmtId="3" fontId="3" fillId="0" borderId="1" xfId="0" applyNumberFormat="1" applyFont="1" applyFill="1" applyBorder="1"/>
    <xf numFmtId="3" fontId="46" fillId="0" borderId="0" xfId="0" applyNumberFormat="1" applyFont="1" applyBorder="1" applyAlignment="1" applyProtection="1">
      <alignment horizontal="center" vertical="center"/>
      <protection hidden="1"/>
    </xf>
    <xf numFmtId="3" fontId="46" fillId="0" borderId="0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>
      <alignment horizontal="center"/>
    </xf>
    <xf numFmtId="172" fontId="6" fillId="0" borderId="0" xfId="0" applyNumberFormat="1" applyFont="1" applyFill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65" fontId="5" fillId="0" borderId="0" xfId="0" applyFont="1" applyFill="1" applyAlignment="1" applyProtection="1">
      <alignment horizontal="left"/>
    </xf>
    <xf numFmtId="165" fontId="5" fillId="0" borderId="1" xfId="0" applyFont="1" applyFill="1" applyBorder="1" applyAlignment="1" applyProtection="1">
      <alignment horizontal="left"/>
    </xf>
    <xf numFmtId="165" fontId="2" fillId="0" borderId="1" xfId="0" applyFont="1" applyFill="1" applyBorder="1" applyAlignment="1">
      <alignment horizontal="right"/>
    </xf>
    <xf numFmtId="165" fontId="5" fillId="0" borderId="0" xfId="0" applyFont="1" applyFill="1" applyBorder="1" applyAlignment="1" applyProtection="1">
      <alignment horizontal="left"/>
    </xf>
    <xf numFmtId="165" fontId="5" fillId="0" borderId="0" xfId="0" applyFont="1" applyFill="1" applyBorder="1" applyAlignment="1">
      <alignment horizontal="center"/>
    </xf>
    <xf numFmtId="165" fontId="33" fillId="0" borderId="0" xfId="0" applyFont="1" applyFill="1"/>
    <xf numFmtId="165" fontId="7" fillId="0" borderId="0" xfId="0" applyFont="1" applyFill="1" applyBorder="1" applyAlignment="1">
      <alignment horizontal="left"/>
    </xf>
    <xf numFmtId="165" fontId="6" fillId="0" borderId="0" xfId="0" applyFont="1" applyFill="1" applyAlignment="1" applyProtection="1">
      <alignment horizontal="left"/>
    </xf>
    <xf numFmtId="1" fontId="6" fillId="0" borderId="0" xfId="9" applyNumberFormat="1" applyFont="1"/>
    <xf numFmtId="1" fontId="10" fillId="0" borderId="0" xfId="5" quotePrefix="1" applyNumberFormat="1" applyFont="1" applyBorder="1" applyAlignment="1">
      <alignment horizontal="centerContinuous"/>
    </xf>
    <xf numFmtId="1" fontId="6" fillId="0" borderId="0" xfId="5" applyNumberFormat="1" applyFont="1" applyBorder="1" applyAlignment="1">
      <alignment horizontal="centerContinuous"/>
    </xf>
    <xf numFmtId="1" fontId="6" fillId="0" borderId="0" xfId="5" applyNumberFormat="1" applyFont="1" applyAlignment="1">
      <alignment horizontal="centerContinuous"/>
    </xf>
    <xf numFmtId="1" fontId="6" fillId="0" borderId="0" xfId="5" applyNumberFormat="1" applyFont="1"/>
    <xf numFmtId="0" fontId="10" fillId="0" borderId="0" xfId="5" applyFont="1" applyAlignment="1">
      <alignment horizontal="centerContinuous"/>
    </xf>
    <xf numFmtId="1" fontId="10" fillId="0" borderId="0" xfId="5" applyNumberFormat="1" applyFont="1" applyAlignment="1">
      <alignment horizontal="centerContinuous"/>
    </xf>
    <xf numFmtId="0" fontId="26" fillId="0" borderId="0" xfId="5" applyFont="1" applyAlignment="1">
      <alignment horizontal="centerContinuous"/>
    </xf>
    <xf numFmtId="0" fontId="20" fillId="0" borderId="0" xfId="5" applyFont="1" applyAlignment="1">
      <alignment horizontal="centerContinuous"/>
    </xf>
    <xf numFmtId="1" fontId="20" fillId="0" borderId="0" xfId="5" applyNumberFormat="1" applyFont="1" applyAlignment="1">
      <alignment horizontal="centerContinuous"/>
    </xf>
    <xf numFmtId="0" fontId="10" fillId="0" borderId="0" xfId="5" quotePrefix="1" applyFont="1" applyAlignment="1">
      <alignment horizontal="centerContinuous"/>
    </xf>
    <xf numFmtId="0" fontId="10" fillId="0" borderId="1" xfId="5" applyFont="1" applyBorder="1" applyAlignment="1">
      <alignment horizontal="centerContinuous"/>
    </xf>
    <xf numFmtId="1" fontId="10" fillId="0" borderId="1" xfId="5" applyNumberFormat="1" applyFont="1" applyBorder="1" applyAlignment="1">
      <alignment horizontal="centerContinuous"/>
    </xf>
    <xf numFmtId="1" fontId="6" fillId="0" borderId="1" xfId="5" applyNumberFormat="1" applyFont="1" applyBorder="1" applyAlignment="1">
      <alignment horizontal="centerContinuous"/>
    </xf>
    <xf numFmtId="1" fontId="2" fillId="0" borderId="0" xfId="5" applyNumberFormat="1" applyFont="1" applyAlignment="1">
      <alignment horizontal="center"/>
    </xf>
    <xf numFmtId="1" fontId="8" fillId="0" borderId="0" xfId="5" applyNumberFormat="1" applyFont="1"/>
    <xf numFmtId="1" fontId="8" fillId="0" borderId="0" xfId="5" applyNumberFormat="1" applyFont="1" applyBorder="1" applyAlignment="1">
      <alignment horizontal="centerContinuous"/>
    </xf>
    <xf numFmtId="1" fontId="8" fillId="0" borderId="0" xfId="5" applyNumberFormat="1" applyFont="1" applyBorder="1"/>
    <xf numFmtId="1" fontId="2" fillId="0" borderId="0" xfId="5" applyNumberFormat="1" applyFont="1"/>
    <xf numFmtId="1" fontId="8" fillId="0" borderId="8" xfId="5" applyNumberFormat="1" applyFont="1" applyBorder="1" applyAlignment="1">
      <alignment horizontal="centerContinuous"/>
    </xf>
    <xf numFmtId="1" fontId="2" fillId="0" borderId="1" xfId="5" applyNumberFormat="1" applyFont="1" applyBorder="1" applyAlignment="1">
      <alignment horizontal="center"/>
    </xf>
    <xf numFmtId="1" fontId="8" fillId="0" borderId="1" xfId="5" applyNumberFormat="1" applyFont="1" applyBorder="1" applyAlignment="1">
      <alignment horizontal="right"/>
    </xf>
    <xf numFmtId="1" fontId="2" fillId="0" borderId="0" xfId="5" applyNumberFormat="1" applyFont="1" applyBorder="1" applyAlignment="1">
      <alignment horizontal="center"/>
    </xf>
    <xf numFmtId="1" fontId="8" fillId="0" borderId="0" xfId="5" applyNumberFormat="1" applyFont="1" applyBorder="1" applyAlignment="1">
      <alignment horizontal="right"/>
    </xf>
    <xf numFmtId="0" fontId="5" fillId="0" borderId="0" xfId="5" quotePrefix="1" applyFont="1" applyAlignment="1">
      <alignment horizontal="left"/>
    </xf>
    <xf numFmtId="0" fontId="7" fillId="0" borderId="0" xfId="5" quotePrefix="1" applyFont="1" applyAlignment="1">
      <alignment horizontal="left"/>
    </xf>
    <xf numFmtId="3" fontId="6" fillId="0" borderId="0" xfId="5" applyNumberFormat="1" applyFont="1" applyFill="1"/>
    <xf numFmtId="0" fontId="7" fillId="0" borderId="0" xfId="5" applyFont="1" applyAlignment="1">
      <alignment horizontal="left"/>
    </xf>
    <xf numFmtId="0" fontId="2" fillId="0" borderId="0" xfId="5" applyFont="1" applyBorder="1"/>
    <xf numFmtId="3" fontId="6" fillId="0" borderId="0" xfId="5" applyNumberFormat="1" applyFont="1" applyBorder="1"/>
    <xf numFmtId="1" fontId="6" fillId="0" borderId="0" xfId="5" applyNumberFormat="1" applyFont="1" applyBorder="1"/>
    <xf numFmtId="1" fontId="2" fillId="0" borderId="0" xfId="5" applyNumberFormat="1" applyFont="1" applyBorder="1"/>
    <xf numFmtId="171" fontId="6" fillId="0" borderId="0" xfId="16" applyNumberFormat="1" applyFont="1"/>
    <xf numFmtId="0" fontId="2" fillId="0" borderId="1" xfId="5" applyFont="1" applyBorder="1"/>
    <xf numFmtId="3" fontId="6" fillId="0" borderId="1" xfId="5" applyNumberFormat="1" applyFont="1" applyBorder="1"/>
    <xf numFmtId="171" fontId="6" fillId="0" borderId="1" xfId="16" applyNumberFormat="1" applyFont="1" applyBorder="1" applyAlignment="1">
      <alignment horizontal="right"/>
    </xf>
    <xf numFmtId="0" fontId="6" fillId="0" borderId="1" xfId="5" applyFont="1" applyBorder="1"/>
    <xf numFmtId="165" fontId="60" fillId="2" borderId="14" xfId="0" applyFont="1" applyFill="1" applyBorder="1" applyAlignment="1">
      <alignment horizontal="center" vertical="center" wrapText="1"/>
    </xf>
    <xf numFmtId="165" fontId="60" fillId="2" borderId="15" xfId="0" applyFont="1" applyFill="1" applyBorder="1" applyAlignment="1">
      <alignment horizontal="center" vertical="center" wrapText="1"/>
    </xf>
    <xf numFmtId="0" fontId="34" fillId="0" borderId="16" xfId="1" applyFont="1" applyFill="1" applyBorder="1" applyAlignment="1" applyProtection="1">
      <alignment horizontal="left" vertical="center"/>
    </xf>
    <xf numFmtId="0" fontId="34" fillId="0" borderId="17" xfId="1" applyFont="1" applyFill="1" applyBorder="1" applyAlignment="1" applyProtection="1">
      <alignment horizontal="left" vertical="center"/>
    </xf>
    <xf numFmtId="165" fontId="60" fillId="2" borderId="4" xfId="0" applyFont="1" applyFill="1" applyBorder="1" applyAlignment="1">
      <alignment horizontal="center" vertical="center" wrapText="1"/>
    </xf>
    <xf numFmtId="165" fontId="60" fillId="2" borderId="5" xfId="0" applyFont="1" applyFill="1" applyBorder="1" applyAlignment="1">
      <alignment horizontal="center" vertical="center" wrapText="1"/>
    </xf>
    <xf numFmtId="165" fontId="56" fillId="5" borderId="0" xfId="1" applyNumberFormat="1" applyFont="1" applyFill="1" applyAlignment="1" applyProtection="1">
      <alignment horizontal="center" vertical="center"/>
    </xf>
    <xf numFmtId="165" fontId="10" fillId="0" borderId="1" xfId="0" quotePrefix="1" applyFont="1" applyBorder="1" applyAlignment="1" applyProtection="1">
      <alignment horizontal="center"/>
    </xf>
    <xf numFmtId="165" fontId="10" fillId="0" borderId="0" xfId="0" quotePrefix="1" applyFont="1" applyAlignment="1" applyProtection="1">
      <alignment horizontal="center"/>
    </xf>
    <xf numFmtId="165" fontId="10" fillId="0" borderId="0" xfId="0" applyFont="1" applyAlignment="1" applyProtection="1">
      <alignment horizontal="center"/>
    </xf>
    <xf numFmtId="165" fontId="2" fillId="0" borderId="9" xfId="0" applyFont="1" applyBorder="1" applyAlignment="1">
      <alignment horizontal="center"/>
    </xf>
    <xf numFmtId="165" fontId="2" fillId="0" borderId="8" xfId="0" applyFont="1" applyBorder="1" applyAlignment="1">
      <alignment horizontal="center"/>
    </xf>
    <xf numFmtId="165" fontId="10" fillId="0" borderId="0" xfId="0" quotePrefix="1" applyFont="1" applyAlignment="1">
      <alignment horizontal="center"/>
    </xf>
    <xf numFmtId="165" fontId="10" fillId="0" borderId="0" xfId="0" applyFont="1" applyAlignment="1">
      <alignment horizontal="center"/>
    </xf>
    <xf numFmtId="165" fontId="10" fillId="0" borderId="1" xfId="0" quotePrefix="1" applyFont="1" applyBorder="1" applyAlignment="1">
      <alignment horizontal="center"/>
    </xf>
    <xf numFmtId="165" fontId="10" fillId="0" borderId="8" xfId="0" applyFont="1" applyBorder="1" applyAlignment="1">
      <alignment horizontal="center"/>
    </xf>
    <xf numFmtId="165" fontId="10" fillId="0" borderId="1" xfId="0" applyFont="1" applyBorder="1" applyAlignment="1">
      <alignment horizontal="center"/>
    </xf>
    <xf numFmtId="165" fontId="10" fillId="0" borderId="0" xfId="0" applyFont="1" applyBorder="1" applyAlignment="1">
      <alignment horizontal="center"/>
    </xf>
    <xf numFmtId="165" fontId="37" fillId="0" borderId="8" xfId="0" applyFont="1" applyBorder="1" applyAlignment="1">
      <alignment horizontal="center"/>
    </xf>
    <xf numFmtId="165" fontId="37" fillId="0" borderId="8" xfId="0" quotePrefix="1" applyFont="1" applyBorder="1" applyAlignment="1">
      <alignment horizontal="center"/>
    </xf>
    <xf numFmtId="165" fontId="37" fillId="0" borderId="3" xfId="0" applyFont="1" applyBorder="1" applyAlignment="1">
      <alignment horizontal="center"/>
    </xf>
    <xf numFmtId="165" fontId="37" fillId="0" borderId="10" xfId="0" applyFont="1" applyBorder="1" applyAlignment="1">
      <alignment horizontal="center"/>
    </xf>
    <xf numFmtId="165" fontId="17" fillId="0" borderId="8" xfId="0" applyFont="1" applyBorder="1" applyAlignment="1">
      <alignment horizontal="center"/>
    </xf>
    <xf numFmtId="165" fontId="17" fillId="0" borderId="8" xfId="0" quotePrefix="1" applyFont="1" applyBorder="1" applyAlignment="1">
      <alignment horizontal="center"/>
    </xf>
    <xf numFmtId="165" fontId="17" fillId="0" borderId="3" xfId="0" applyFont="1" applyBorder="1" applyAlignment="1">
      <alignment horizontal="center"/>
    </xf>
    <xf numFmtId="165" fontId="16" fillId="0" borderId="10" xfId="0" applyFont="1" applyBorder="1" applyAlignment="1">
      <alignment horizontal="center"/>
    </xf>
    <xf numFmtId="165" fontId="10" fillId="0" borderId="2" xfId="0" applyFont="1" applyBorder="1" applyAlignment="1">
      <alignment horizontal="center"/>
    </xf>
    <xf numFmtId="165" fontId="10" fillId="0" borderId="3" xfId="0" applyFont="1" applyBorder="1" applyAlignment="1">
      <alignment horizontal="center"/>
    </xf>
    <xf numFmtId="165" fontId="10" fillId="0" borderId="0" xfId="0" quotePrefix="1" applyFont="1" applyBorder="1" applyAlignment="1">
      <alignment horizontal="center"/>
    </xf>
    <xf numFmtId="165" fontId="2" fillId="0" borderId="8" xfId="0" applyFont="1" applyFill="1" applyBorder="1" applyAlignment="1">
      <alignment horizontal="center"/>
    </xf>
    <xf numFmtId="165" fontId="7" fillId="0" borderId="0" xfId="0" applyFont="1" applyBorder="1" applyAlignment="1">
      <alignment horizontal="center"/>
    </xf>
    <xf numFmtId="165" fontId="2" fillId="0" borderId="3" xfId="0" quotePrefix="1" applyFont="1" applyBorder="1" applyAlignment="1">
      <alignment horizontal="center"/>
    </xf>
    <xf numFmtId="165" fontId="2" fillId="0" borderId="0" xfId="0" applyFont="1" applyBorder="1" applyAlignment="1">
      <alignment horizontal="center"/>
    </xf>
    <xf numFmtId="165" fontId="2" fillId="0" borderId="0" xfId="0" quotePrefix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65" fontId="2" fillId="0" borderId="3" xfId="0" applyFont="1" applyBorder="1" applyAlignment="1">
      <alignment horizontal="center"/>
    </xf>
    <xf numFmtId="165" fontId="50" fillId="0" borderId="0" xfId="0" applyFont="1" applyFill="1" applyBorder="1" applyAlignment="1" applyProtection="1">
      <alignment horizontal="center" vertical="center" wrapText="1"/>
      <protection hidden="1"/>
    </xf>
    <xf numFmtId="165" fontId="50" fillId="0" borderId="1" xfId="0" applyFont="1" applyFill="1" applyBorder="1" applyAlignment="1" applyProtection="1">
      <alignment horizontal="center" vertical="center" wrapText="1"/>
      <protection hidden="1"/>
    </xf>
    <xf numFmtId="1" fontId="2" fillId="0" borderId="8" xfId="0" applyNumberFormat="1" applyFont="1" applyBorder="1" applyAlignment="1">
      <alignment horizontal="center" wrapText="1"/>
    </xf>
    <xf numFmtId="1" fontId="10" fillId="0" borderId="9" xfId="0" applyNumberFormat="1" applyFont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165" fontId="2" fillId="0" borderId="0" xfId="0" applyFont="1" applyBorder="1" applyAlignment="1">
      <alignment horizontal="left"/>
    </xf>
    <xf numFmtId="165" fontId="2" fillId="0" borderId="9" xfId="0" applyFont="1" applyFill="1" applyBorder="1" applyAlignment="1" applyProtection="1">
      <alignment horizontal="center" vertical="center"/>
      <protection hidden="1"/>
    </xf>
    <xf numFmtId="2" fontId="17" fillId="0" borderId="9" xfId="0" applyNumberFormat="1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2" fontId="11" fillId="0" borderId="0" xfId="0" quotePrefix="1" applyNumberFormat="1" applyFont="1" applyAlignment="1">
      <alignment horizontal="center"/>
    </xf>
    <xf numFmtId="2" fontId="10" fillId="0" borderId="0" xfId="0" quotePrefix="1" applyNumberFormat="1" applyFont="1" applyBorder="1" applyAlignment="1">
      <alignment horizontal="center"/>
    </xf>
    <xf numFmtId="2" fontId="10" fillId="0" borderId="1" xfId="0" quotePrefix="1" applyNumberFormat="1" applyFont="1" applyBorder="1" applyAlignment="1">
      <alignment horizontal="center"/>
    </xf>
    <xf numFmtId="165" fontId="6" fillId="0" borderId="0" xfId="0" applyFont="1" applyFill="1" applyBorder="1" applyAlignment="1">
      <alignment horizontal="left" wrapText="1"/>
    </xf>
    <xf numFmtId="165" fontId="5" fillId="0" borderId="9" xfId="0" applyFont="1" applyFill="1" applyBorder="1" applyAlignment="1">
      <alignment horizontal="center"/>
    </xf>
    <xf numFmtId="165" fontId="7" fillId="0" borderId="8" xfId="0" applyFont="1" applyBorder="1" applyAlignment="1" applyProtection="1">
      <alignment horizontal="center"/>
    </xf>
    <xf numFmtId="165" fontId="7" fillId="0" borderId="9" xfId="0" applyFont="1" applyBorder="1" applyAlignment="1">
      <alignment horizontal="center"/>
    </xf>
    <xf numFmtId="165" fontId="23" fillId="0" borderId="0" xfId="0" quotePrefix="1" applyFont="1" applyAlignment="1" applyProtection="1">
      <alignment horizontal="center"/>
    </xf>
    <xf numFmtId="165" fontId="23" fillId="0" borderId="9" xfId="0" applyFont="1" applyBorder="1" applyAlignment="1">
      <alignment horizontal="center"/>
    </xf>
    <xf numFmtId="165" fontId="61" fillId="0" borderId="0" xfId="0" applyFont="1" applyAlignment="1" applyProtection="1">
      <alignment horizontal="center"/>
    </xf>
    <xf numFmtId="165" fontId="61" fillId="0" borderId="0" xfId="0" quotePrefix="1" applyFont="1" applyAlignment="1" applyProtection="1">
      <alignment horizontal="center"/>
    </xf>
    <xf numFmtId="165" fontId="2" fillId="0" borderId="0" xfId="0" applyFont="1" applyAlignment="1">
      <alignment horizontal="left"/>
    </xf>
    <xf numFmtId="0" fontId="10" fillId="0" borderId="1" xfId="8" applyFont="1" applyBorder="1" applyAlignment="1">
      <alignment horizontal="center"/>
    </xf>
    <xf numFmtId="0" fontId="10" fillId="0" borderId="0" xfId="8" applyFont="1" applyAlignment="1">
      <alignment horizontal="center"/>
    </xf>
    <xf numFmtId="165" fontId="10" fillId="0" borderId="9" xfId="0" applyFont="1" applyBorder="1" applyAlignment="1">
      <alignment horizontal="center"/>
    </xf>
    <xf numFmtId="165" fontId="2" fillId="0" borderId="10" xfId="0" applyFont="1" applyBorder="1" applyAlignment="1">
      <alignment horizontal="center"/>
    </xf>
    <xf numFmtId="165" fontId="2" fillId="0" borderId="9" xfId="0" applyFont="1" applyBorder="1" applyAlignment="1">
      <alignment horizontal="center" wrapText="1"/>
    </xf>
    <xf numFmtId="165" fontId="2" fillId="0" borderId="3" xfId="0" applyFont="1" applyBorder="1" applyAlignment="1">
      <alignment horizontal="center" vertical="center" wrapText="1"/>
    </xf>
    <xf numFmtId="165" fontId="2" fillId="0" borderId="0" xfId="0" applyFont="1" applyAlignment="1">
      <alignment horizontal="center" vertical="center" wrapText="1"/>
    </xf>
    <xf numFmtId="165" fontId="2" fillId="0" borderId="1" xfId="0" applyFont="1" applyBorder="1" applyAlignment="1">
      <alignment horizontal="center" vertical="center" wrapText="1"/>
    </xf>
    <xf numFmtId="165" fontId="5" fillId="0" borderId="0" xfId="0" applyFont="1" applyAlignment="1">
      <alignment horizontal="center"/>
    </xf>
    <xf numFmtId="165" fontId="3" fillId="0" borderId="0" xfId="0" applyFont="1" applyAlignment="1">
      <alignment wrapText="1"/>
    </xf>
    <xf numFmtId="165" fontId="3" fillId="0" borderId="0" xfId="0" applyFont="1" applyAlignment="1">
      <alignment horizontal="left" wrapText="1"/>
    </xf>
  </cellXfs>
  <cellStyles count="17">
    <cellStyle name="Hipervínculo" xfId="1" builtinId="8"/>
    <cellStyle name="Millares" xfId="2" builtinId="3"/>
    <cellStyle name="Millares 2" xfId="3"/>
    <cellStyle name="Normal" xfId="0" builtinId="0"/>
    <cellStyle name="Normal 2" xfId="4"/>
    <cellStyle name="Normal 3" xfId="5"/>
    <cellStyle name="Normal 3 2" xfId="6"/>
    <cellStyle name="Normal 4" xfId="7"/>
    <cellStyle name="Normal 5" xfId="8"/>
    <cellStyle name="Normal 6" xfId="9"/>
    <cellStyle name="Normal 7" xfId="10"/>
    <cellStyle name="Normal 8" xfId="11"/>
    <cellStyle name="Normal 9" xfId="12"/>
    <cellStyle name="Porcentaje" xfId="13" builtinId="5"/>
    <cellStyle name="Porcentaje 2" xfId="14"/>
    <cellStyle name="Porcentaje 3" xfId="15"/>
    <cellStyle name="Porcentaje 4" xfId="16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3</xdr:row>
      <xdr:rowOff>152400</xdr:rowOff>
    </xdr:from>
    <xdr:to>
      <xdr:col>8</xdr:col>
      <xdr:colOff>423510</xdr:colOff>
      <xdr:row>64</xdr:row>
      <xdr:rowOff>101005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85800"/>
          <a:ext cx="6919560" cy="925453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657225</xdr:colOff>
      <xdr:row>30</xdr:row>
      <xdr:rowOff>38100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57200"/>
          <a:ext cx="5686425" cy="423862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124-1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3"/>
      <sheetName val="124"/>
      <sheetName val="125"/>
      <sheetName val="126"/>
      <sheetName val="127-128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/>
      <sheetData sheetId="3">
        <row r="8">
          <cell r="B8">
            <v>53012</v>
          </cell>
          <cell r="C8">
            <v>5581</v>
          </cell>
          <cell r="D8">
            <v>22749</v>
          </cell>
          <cell r="E8">
            <v>76</v>
          </cell>
          <cell r="F8">
            <v>17318</v>
          </cell>
          <cell r="G8">
            <v>508</v>
          </cell>
          <cell r="H8">
            <v>902</v>
          </cell>
          <cell r="I8">
            <v>5396</v>
          </cell>
          <cell r="J8">
            <v>482</v>
          </cell>
        </row>
        <row r="10">
          <cell r="B10">
            <v>4020</v>
          </cell>
          <cell r="C10">
            <v>456</v>
          </cell>
          <cell r="D10">
            <v>1770</v>
          </cell>
          <cell r="F10">
            <v>1314</v>
          </cell>
          <cell r="G10">
            <v>52</v>
          </cell>
          <cell r="H10">
            <v>102</v>
          </cell>
          <cell r="I10">
            <v>310</v>
          </cell>
          <cell r="J10">
            <v>16</v>
          </cell>
        </row>
        <row r="11">
          <cell r="B11">
            <v>2562</v>
          </cell>
          <cell r="C11">
            <v>270</v>
          </cell>
          <cell r="D11">
            <v>1032</v>
          </cell>
          <cell r="F11">
            <v>954</v>
          </cell>
          <cell r="G11">
            <v>64</v>
          </cell>
          <cell r="H11">
            <v>83</v>
          </cell>
          <cell r="I11">
            <v>159</v>
          </cell>
        </row>
        <row r="12">
          <cell r="B12">
            <v>6769</v>
          </cell>
          <cell r="C12">
            <v>730</v>
          </cell>
          <cell r="D12">
            <v>2821</v>
          </cell>
          <cell r="E12">
            <v>18</v>
          </cell>
          <cell r="F12">
            <v>2310</v>
          </cell>
          <cell r="G12">
            <v>60</v>
          </cell>
          <cell r="H12">
            <v>93</v>
          </cell>
          <cell r="I12">
            <v>671</v>
          </cell>
          <cell r="J12">
            <v>66</v>
          </cell>
        </row>
        <row r="13">
          <cell r="B13">
            <v>2224</v>
          </cell>
          <cell r="C13">
            <v>231</v>
          </cell>
          <cell r="D13">
            <v>980</v>
          </cell>
          <cell r="F13">
            <v>819</v>
          </cell>
          <cell r="G13">
            <v>18</v>
          </cell>
          <cell r="H13">
            <v>102</v>
          </cell>
          <cell r="I13">
            <v>74</v>
          </cell>
        </row>
        <row r="14">
          <cell r="B14">
            <v>528</v>
          </cell>
          <cell r="C14">
            <v>67</v>
          </cell>
          <cell r="D14">
            <v>240</v>
          </cell>
          <cell r="F14">
            <v>192</v>
          </cell>
          <cell r="G14">
            <v>10</v>
          </cell>
          <cell r="H14">
            <v>4</v>
          </cell>
          <cell r="I14">
            <v>15</v>
          </cell>
        </row>
        <row r="15">
          <cell r="B15">
            <v>417</v>
          </cell>
          <cell r="C15">
            <v>37</v>
          </cell>
          <cell r="D15">
            <v>211</v>
          </cell>
          <cell r="F15">
            <v>147</v>
          </cell>
          <cell r="G15">
            <v>4</v>
          </cell>
          <cell r="H15">
            <v>2</v>
          </cell>
          <cell r="I15">
            <v>16</v>
          </cell>
        </row>
        <row r="16">
          <cell r="B16">
            <v>384</v>
          </cell>
          <cell r="C16">
            <v>58</v>
          </cell>
          <cell r="D16">
            <v>229</v>
          </cell>
          <cell r="F16">
            <v>87</v>
          </cell>
          <cell r="G16">
            <v>8</v>
          </cell>
          <cell r="H16">
            <v>2</v>
          </cell>
        </row>
        <row r="17">
          <cell r="B17">
            <v>5694</v>
          </cell>
          <cell r="C17">
            <v>694</v>
          </cell>
          <cell r="D17">
            <v>2722</v>
          </cell>
          <cell r="F17">
            <v>1893</v>
          </cell>
          <cell r="G17">
            <v>58</v>
          </cell>
          <cell r="H17">
            <v>145</v>
          </cell>
          <cell r="I17">
            <v>166</v>
          </cell>
          <cell r="J17">
            <v>16</v>
          </cell>
        </row>
        <row r="18">
          <cell r="B18">
            <v>2325</v>
          </cell>
          <cell r="C18">
            <v>252</v>
          </cell>
          <cell r="D18">
            <v>1096</v>
          </cell>
          <cell r="F18">
            <v>747</v>
          </cell>
          <cell r="G18">
            <v>24</v>
          </cell>
          <cell r="H18">
            <v>30</v>
          </cell>
          <cell r="I18">
            <v>176</v>
          </cell>
        </row>
        <row r="19">
          <cell r="B19">
            <v>6517</v>
          </cell>
          <cell r="C19">
            <v>590</v>
          </cell>
          <cell r="D19">
            <v>2707</v>
          </cell>
          <cell r="F19">
            <v>1416</v>
          </cell>
          <cell r="G19">
            <v>53</v>
          </cell>
          <cell r="H19">
            <v>88</v>
          </cell>
          <cell r="I19">
            <v>1663</v>
          </cell>
        </row>
        <row r="20">
          <cell r="B20">
            <v>1274</v>
          </cell>
          <cell r="C20">
            <v>97</v>
          </cell>
          <cell r="D20">
            <v>501</v>
          </cell>
          <cell r="F20">
            <v>212</v>
          </cell>
          <cell r="G20">
            <v>5</v>
          </cell>
          <cell r="H20">
            <v>8</v>
          </cell>
          <cell r="I20">
            <v>451</v>
          </cell>
        </row>
        <row r="21">
          <cell r="B21">
            <v>2178</v>
          </cell>
          <cell r="C21">
            <v>239</v>
          </cell>
          <cell r="D21">
            <v>988</v>
          </cell>
          <cell r="E21">
            <v>20</v>
          </cell>
          <cell r="F21">
            <v>871</v>
          </cell>
          <cell r="G21">
            <v>16</v>
          </cell>
          <cell r="H21">
            <v>24</v>
          </cell>
          <cell r="J21">
            <v>20</v>
          </cell>
        </row>
        <row r="22">
          <cell r="B22">
            <v>241</v>
          </cell>
          <cell r="C22">
            <v>21</v>
          </cell>
          <cell r="D22">
            <v>108</v>
          </cell>
          <cell r="F22">
            <v>78</v>
          </cell>
          <cell r="G22">
            <v>3</v>
          </cell>
          <cell r="H22">
            <v>2</v>
          </cell>
          <cell r="I22">
            <v>29</v>
          </cell>
        </row>
        <row r="23">
          <cell r="B23">
            <v>4426</v>
          </cell>
          <cell r="C23">
            <v>516</v>
          </cell>
          <cell r="D23">
            <v>1871</v>
          </cell>
          <cell r="E23">
            <v>38</v>
          </cell>
          <cell r="F23">
            <v>1707</v>
          </cell>
          <cell r="G23">
            <v>47</v>
          </cell>
          <cell r="H23">
            <v>125</v>
          </cell>
          <cell r="J23">
            <v>122</v>
          </cell>
        </row>
        <row r="24">
          <cell r="B24">
            <v>1197</v>
          </cell>
          <cell r="C24">
            <v>113</v>
          </cell>
          <cell r="D24">
            <v>545</v>
          </cell>
          <cell r="F24">
            <v>411</v>
          </cell>
          <cell r="G24">
            <v>5</v>
          </cell>
          <cell r="I24">
            <v>123</v>
          </cell>
        </row>
        <row r="25">
          <cell r="B25">
            <v>1157</v>
          </cell>
          <cell r="C25">
            <v>72</v>
          </cell>
          <cell r="D25">
            <v>444</v>
          </cell>
          <cell r="F25">
            <v>474</v>
          </cell>
          <cell r="G25">
            <v>10</v>
          </cell>
          <cell r="H25">
            <v>21</v>
          </cell>
          <cell r="J25">
            <v>136</v>
          </cell>
        </row>
        <row r="26">
          <cell r="B26">
            <v>567</v>
          </cell>
          <cell r="C26">
            <v>76</v>
          </cell>
          <cell r="D26">
            <v>242</v>
          </cell>
          <cell r="F26">
            <v>165</v>
          </cell>
          <cell r="G26">
            <v>4</v>
          </cell>
          <cell r="H26">
            <v>1</v>
          </cell>
          <cell r="I26">
            <v>79</v>
          </cell>
        </row>
        <row r="27">
          <cell r="B27">
            <v>2147</v>
          </cell>
          <cell r="C27">
            <v>210</v>
          </cell>
          <cell r="D27">
            <v>852</v>
          </cell>
          <cell r="F27">
            <v>876</v>
          </cell>
          <cell r="G27">
            <v>23</v>
          </cell>
          <cell r="H27">
            <v>6</v>
          </cell>
          <cell r="I27">
            <v>180</v>
          </cell>
        </row>
        <row r="28">
          <cell r="B28">
            <v>666</v>
          </cell>
          <cell r="C28">
            <v>59</v>
          </cell>
          <cell r="D28">
            <v>215</v>
          </cell>
          <cell r="F28">
            <v>130</v>
          </cell>
          <cell r="G28">
            <v>4</v>
          </cell>
          <cell r="H28">
            <v>8</v>
          </cell>
          <cell r="I28">
            <v>206</v>
          </cell>
          <cell r="J28">
            <v>44</v>
          </cell>
        </row>
        <row r="29">
          <cell r="B29">
            <v>843</v>
          </cell>
          <cell r="C29">
            <v>69</v>
          </cell>
          <cell r="D29">
            <v>294</v>
          </cell>
          <cell r="F29">
            <v>275</v>
          </cell>
          <cell r="G29">
            <v>4</v>
          </cell>
          <cell r="H29">
            <v>9</v>
          </cell>
          <cell r="I29">
            <v>138</v>
          </cell>
          <cell r="J29">
            <v>54</v>
          </cell>
        </row>
        <row r="30">
          <cell r="B30">
            <v>478</v>
          </cell>
          <cell r="C30">
            <v>55</v>
          </cell>
          <cell r="D30">
            <v>219</v>
          </cell>
          <cell r="F30">
            <v>160</v>
          </cell>
          <cell r="G30">
            <v>17</v>
          </cell>
          <cell r="I30">
            <v>16</v>
          </cell>
          <cell r="J30">
            <v>8</v>
          </cell>
        </row>
        <row r="31">
          <cell r="B31">
            <v>1523</v>
          </cell>
          <cell r="C31">
            <v>152</v>
          </cell>
          <cell r="D31">
            <v>525</v>
          </cell>
          <cell r="F31">
            <v>829</v>
          </cell>
          <cell r="G31">
            <v>9</v>
          </cell>
          <cell r="H31">
            <v>8</v>
          </cell>
        </row>
        <row r="32">
          <cell r="B32">
            <v>266</v>
          </cell>
          <cell r="C32">
            <v>34</v>
          </cell>
          <cell r="D32">
            <v>137</v>
          </cell>
          <cell r="F32">
            <v>68</v>
          </cell>
          <cell r="G32">
            <v>1</v>
          </cell>
          <cell r="H32">
            <v>3</v>
          </cell>
          <cell r="I32">
            <v>23</v>
          </cell>
        </row>
        <row r="33">
          <cell r="B33">
            <v>599</v>
          </cell>
          <cell r="C33">
            <v>54</v>
          </cell>
          <cell r="D33">
            <v>293</v>
          </cell>
          <cell r="F33">
            <v>211</v>
          </cell>
          <cell r="I33">
            <v>41</v>
          </cell>
        </row>
        <row r="34">
          <cell r="B34">
            <v>2215</v>
          </cell>
          <cell r="C34">
            <v>270</v>
          </cell>
          <cell r="D34">
            <v>1058</v>
          </cell>
          <cell r="F34">
            <v>495</v>
          </cell>
          <cell r="G34">
            <v>4</v>
          </cell>
          <cell r="H34">
            <v>19</v>
          </cell>
          <cell r="I34">
            <v>369</v>
          </cell>
        </row>
        <row r="35">
          <cell r="B35">
            <v>1536</v>
          </cell>
          <cell r="C35">
            <v>148</v>
          </cell>
          <cell r="D35">
            <v>609</v>
          </cell>
          <cell r="F35">
            <v>428</v>
          </cell>
          <cell r="G35">
            <v>5</v>
          </cell>
          <cell r="H35">
            <v>8</v>
          </cell>
          <cell r="I35">
            <v>338</v>
          </cell>
        </row>
        <row r="36">
          <cell r="B36">
            <v>259</v>
          </cell>
          <cell r="C36">
            <v>11</v>
          </cell>
          <cell r="D36">
            <v>40</v>
          </cell>
          <cell r="F36">
            <v>49</v>
          </cell>
          <cell r="H36">
            <v>6</v>
          </cell>
          <cell r="I36">
            <v>153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8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9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0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1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3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4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5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6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7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8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9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0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1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2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6" Type="http://schemas.openxmlformats.org/officeDocument/2006/relationships/printerSettings" Target="../printerSettings/printerSettings46.bin"/><Relationship Id="rId5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4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9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1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7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9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3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7.bin"/><Relationship Id="rId1" Type="http://schemas.openxmlformats.org/officeDocument/2006/relationships/hyperlink" Target="file:///C:\Resources\directory\ed118b96d6e1406ebbe47e0ddce61459.ExcelAutomationServiceFrontend.q\WorkingDir\NoAVScans\a46ae8e5-1240-4d06-83bf-41ddea266863\2017%20impreso\2000-2016%20Aprobados,%20aplazados%20y%20reprobad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7"/>
  <sheetViews>
    <sheetView tabSelected="1" zoomScaleNormal="100" workbookViewId="0">
      <selection activeCell="A2" sqref="A2:B3"/>
    </sheetView>
  </sheetViews>
  <sheetFormatPr baseColWidth="10" defaultColWidth="9" defaultRowHeight="15" x14ac:dyDescent="0.2"/>
  <cols>
    <col min="1" max="1" width="51.375" style="165" bestFit="1" customWidth="1"/>
    <col min="2" max="2" width="9.25" style="165" bestFit="1" customWidth="1"/>
    <col min="3" max="3" width="5.625" style="165" customWidth="1"/>
    <col min="4" max="4" width="17.875" style="173" customWidth="1"/>
    <col min="5" max="5" width="200.5" style="199" customWidth="1"/>
    <col min="6" max="14" width="11" style="165" customWidth="1"/>
    <col min="15" max="15" width="11" style="2" customWidth="1"/>
    <col min="16" max="256" width="11" customWidth="1"/>
  </cols>
  <sheetData>
    <row r="1" spans="1:15" ht="21" thickBot="1" x14ac:dyDescent="0.25">
      <c r="A1" s="741"/>
      <c r="B1" s="742"/>
      <c r="C1" s="164"/>
      <c r="D1" s="741" t="s">
        <v>650</v>
      </c>
      <c r="E1" s="742"/>
    </row>
    <row r="2" spans="1:15" ht="21" customHeight="1" thickBot="1" x14ac:dyDescent="0.25">
      <c r="A2" s="741" t="s">
        <v>649</v>
      </c>
      <c r="B2" s="742"/>
      <c r="C2" s="164"/>
      <c r="D2" s="166"/>
      <c r="E2" s="171"/>
    </row>
    <row r="3" spans="1:15" ht="29.25" thickBot="1" x14ac:dyDescent="0.25">
      <c r="A3" s="745"/>
      <c r="B3" s="746"/>
      <c r="C3" s="164"/>
      <c r="D3" s="169" t="s">
        <v>652</v>
      </c>
      <c r="E3" s="172"/>
    </row>
    <row r="4" spans="1:15" s="193" customFormat="1" x14ac:dyDescent="0.2">
      <c r="A4" s="167" t="s">
        <v>651</v>
      </c>
      <c r="B4" s="168"/>
      <c r="C4" s="165"/>
      <c r="D4" s="455" t="s">
        <v>654</v>
      </c>
      <c r="E4" s="172"/>
      <c r="F4" s="165"/>
      <c r="G4" s="165"/>
      <c r="H4" s="165"/>
      <c r="I4" s="165"/>
      <c r="J4" s="165"/>
      <c r="K4" s="165"/>
      <c r="L4" s="165"/>
      <c r="M4" s="165"/>
      <c r="N4" s="165"/>
      <c r="O4" s="192"/>
    </row>
    <row r="5" spans="1:15" s="193" customFormat="1" x14ac:dyDescent="0.2">
      <c r="A5" s="190" t="s">
        <v>653</v>
      </c>
      <c r="B5" s="191"/>
      <c r="C5" s="165"/>
      <c r="D5" s="743" t="s">
        <v>656</v>
      </c>
      <c r="E5" s="744"/>
      <c r="F5" s="196"/>
      <c r="G5" s="196"/>
      <c r="H5" s="197"/>
      <c r="I5" s="197"/>
      <c r="J5" s="197"/>
      <c r="K5" s="197"/>
      <c r="L5" s="197"/>
      <c r="M5" s="197"/>
      <c r="N5" s="197"/>
      <c r="O5" s="192"/>
    </row>
    <row r="6" spans="1:15" s="193" customFormat="1" x14ac:dyDescent="0.2">
      <c r="A6" s="194" t="s">
        <v>655</v>
      </c>
      <c r="B6" s="195"/>
      <c r="C6" s="165"/>
      <c r="D6" s="455" t="s">
        <v>657</v>
      </c>
      <c r="E6" s="457" t="s">
        <v>1236</v>
      </c>
      <c r="F6" s="196"/>
      <c r="G6" s="196"/>
      <c r="H6" s="197"/>
      <c r="I6" s="197"/>
      <c r="J6" s="197"/>
      <c r="K6" s="197"/>
      <c r="L6" s="197"/>
      <c r="M6" s="197"/>
      <c r="N6" s="197"/>
      <c r="O6" s="192"/>
    </row>
    <row r="7" spans="1:15" s="193" customFormat="1" x14ac:dyDescent="0.2">
      <c r="A7" s="202" t="s">
        <v>757</v>
      </c>
      <c r="B7" s="203" t="s">
        <v>772</v>
      </c>
      <c r="C7" s="165"/>
      <c r="D7" s="455" t="s">
        <v>658</v>
      </c>
      <c r="E7" s="457" t="s">
        <v>1237</v>
      </c>
      <c r="F7" s="196"/>
      <c r="G7" s="196"/>
      <c r="H7" s="197"/>
      <c r="I7" s="197"/>
      <c r="J7" s="197"/>
      <c r="K7" s="197"/>
      <c r="L7" s="197"/>
      <c r="M7" s="197"/>
      <c r="N7" s="197"/>
      <c r="O7" s="192"/>
    </row>
    <row r="8" spans="1:15" s="193" customFormat="1" x14ac:dyDescent="0.2">
      <c r="A8" s="202" t="s">
        <v>1081</v>
      </c>
      <c r="B8" s="203" t="s">
        <v>773</v>
      </c>
      <c r="C8" s="165"/>
      <c r="D8" s="455" t="s">
        <v>659</v>
      </c>
      <c r="E8" s="458" t="s">
        <v>1238</v>
      </c>
      <c r="F8" s="165"/>
      <c r="G8" s="165"/>
      <c r="H8" s="165"/>
      <c r="I8" s="165"/>
      <c r="J8" s="165"/>
      <c r="K8" s="165"/>
      <c r="L8" s="165"/>
      <c r="M8" s="165"/>
      <c r="N8" s="165"/>
      <c r="O8" s="192"/>
    </row>
    <row r="9" spans="1:15" s="193" customFormat="1" x14ac:dyDescent="0.2">
      <c r="A9" s="202" t="s">
        <v>758</v>
      </c>
      <c r="B9" s="203" t="s">
        <v>1047</v>
      </c>
      <c r="C9" s="165"/>
      <c r="D9" s="455" t="s">
        <v>660</v>
      </c>
      <c r="E9" s="457" t="s">
        <v>1239</v>
      </c>
      <c r="F9" s="165"/>
      <c r="G9" s="165"/>
      <c r="H9" s="165"/>
      <c r="I9" s="165"/>
      <c r="J9" s="165"/>
      <c r="K9" s="165"/>
      <c r="L9" s="165"/>
      <c r="M9" s="165"/>
      <c r="N9" s="165"/>
      <c r="O9" s="192"/>
    </row>
    <row r="10" spans="1:15" s="193" customFormat="1" x14ac:dyDescent="0.2">
      <c r="A10" s="202" t="s">
        <v>759</v>
      </c>
      <c r="B10" s="203" t="s">
        <v>1048</v>
      </c>
      <c r="C10" s="165"/>
      <c r="D10" s="455" t="s">
        <v>661</v>
      </c>
      <c r="E10" s="457" t="s">
        <v>1240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92"/>
    </row>
    <row r="11" spans="1:15" s="193" customFormat="1" x14ac:dyDescent="0.2">
      <c r="A11" s="202" t="s">
        <v>760</v>
      </c>
      <c r="B11" s="203" t="s">
        <v>1049</v>
      </c>
      <c r="C11" s="165"/>
      <c r="D11" s="455" t="s">
        <v>662</v>
      </c>
      <c r="E11" s="457" t="s">
        <v>1241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92"/>
    </row>
    <row r="12" spans="1:15" s="193" customFormat="1" ht="15.75" customHeight="1" x14ac:dyDescent="0.2">
      <c r="A12" s="202" t="s">
        <v>761</v>
      </c>
      <c r="B12" s="203" t="s">
        <v>1050</v>
      </c>
      <c r="C12" s="165"/>
      <c r="D12" s="455" t="s">
        <v>663</v>
      </c>
      <c r="E12" s="457" t="s">
        <v>1242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92"/>
    </row>
    <row r="13" spans="1:15" s="193" customFormat="1" ht="15.75" customHeight="1" x14ac:dyDescent="0.2">
      <c r="A13" s="202" t="s">
        <v>762</v>
      </c>
      <c r="B13" s="203" t="s">
        <v>1051</v>
      </c>
      <c r="C13" s="165"/>
      <c r="D13" s="455" t="s">
        <v>664</v>
      </c>
      <c r="E13" s="459" t="s">
        <v>1243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92"/>
    </row>
    <row r="14" spans="1:15" s="193" customFormat="1" ht="15.75" customHeight="1" x14ac:dyDescent="0.2">
      <c r="A14" s="202" t="s">
        <v>770</v>
      </c>
      <c r="B14" s="203" t="s">
        <v>1052</v>
      </c>
      <c r="C14" s="165"/>
      <c r="D14" s="455" t="s">
        <v>665</v>
      </c>
      <c r="E14" s="461" t="s">
        <v>1244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92"/>
    </row>
    <row r="15" spans="1:15" s="193" customFormat="1" ht="15.75" customHeight="1" x14ac:dyDescent="0.2">
      <c r="A15" s="202" t="s">
        <v>763</v>
      </c>
      <c r="B15" s="203" t="s">
        <v>1053</v>
      </c>
      <c r="C15" s="165"/>
      <c r="D15" s="455" t="s">
        <v>666</v>
      </c>
      <c r="E15" s="205" t="s">
        <v>1115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92"/>
    </row>
    <row r="16" spans="1:15" s="193" customFormat="1" ht="15.75" customHeight="1" x14ac:dyDescent="0.2">
      <c r="A16" s="202" t="s">
        <v>771</v>
      </c>
      <c r="B16" s="203" t="s">
        <v>1054</v>
      </c>
      <c r="C16" s="165"/>
      <c r="D16" s="455" t="s">
        <v>667</v>
      </c>
      <c r="E16" s="172" t="s">
        <v>1116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92"/>
    </row>
    <row r="17" spans="1:15" s="193" customFormat="1" x14ac:dyDescent="0.2">
      <c r="A17" s="202" t="s">
        <v>764</v>
      </c>
      <c r="B17" s="203" t="s">
        <v>1055</v>
      </c>
      <c r="C17" s="165"/>
      <c r="D17" s="455" t="s">
        <v>668</v>
      </c>
      <c r="E17" s="172" t="s">
        <v>1117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92"/>
    </row>
    <row r="18" spans="1:15" s="193" customFormat="1" ht="15.75" customHeight="1" x14ac:dyDescent="0.2">
      <c r="A18" s="202" t="s">
        <v>765</v>
      </c>
      <c r="B18" s="203" t="s">
        <v>1056</v>
      </c>
      <c r="C18" s="165"/>
      <c r="D18" s="455" t="s">
        <v>669</v>
      </c>
      <c r="E18" s="198" t="s">
        <v>1118</v>
      </c>
      <c r="F18" s="165"/>
      <c r="G18" s="165"/>
      <c r="H18" s="165"/>
      <c r="I18" s="165"/>
      <c r="J18" s="165"/>
      <c r="K18" s="165"/>
      <c r="L18" s="165"/>
      <c r="M18" s="165"/>
      <c r="N18" s="165"/>
      <c r="O18" s="192"/>
    </row>
    <row r="19" spans="1:15" s="193" customFormat="1" ht="15.75" customHeight="1" x14ac:dyDescent="0.2">
      <c r="A19" s="202" t="s">
        <v>769</v>
      </c>
      <c r="B19" s="203" t="s">
        <v>1057</v>
      </c>
      <c r="C19" s="165"/>
      <c r="D19" s="455" t="s">
        <v>670</v>
      </c>
      <c r="E19" s="198" t="s">
        <v>1119</v>
      </c>
      <c r="F19" s="165"/>
      <c r="G19" s="165"/>
      <c r="H19" s="165"/>
      <c r="I19" s="165"/>
      <c r="J19" s="165"/>
      <c r="K19" s="165"/>
      <c r="L19" s="165"/>
      <c r="M19" s="165"/>
      <c r="N19" s="165"/>
      <c r="O19" s="192"/>
    </row>
    <row r="20" spans="1:15" s="193" customFormat="1" ht="15.75" customHeight="1" x14ac:dyDescent="0.2">
      <c r="A20" s="202" t="s">
        <v>766</v>
      </c>
      <c r="B20" s="203" t="s">
        <v>1058</v>
      </c>
      <c r="C20" s="165"/>
      <c r="D20" s="455" t="s">
        <v>671</v>
      </c>
      <c r="E20" s="198" t="s">
        <v>1120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92"/>
    </row>
    <row r="21" spans="1:15" s="193" customFormat="1" ht="15.75" customHeight="1" x14ac:dyDescent="0.2">
      <c r="A21" s="202" t="s">
        <v>767</v>
      </c>
      <c r="B21" s="203" t="s">
        <v>1059</v>
      </c>
      <c r="C21" s="165"/>
      <c r="D21" s="455" t="s">
        <v>672</v>
      </c>
      <c r="E21" s="457" t="s">
        <v>1121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92"/>
    </row>
    <row r="22" spans="1:15" s="193" customFormat="1" ht="15.75" customHeight="1" x14ac:dyDescent="0.2">
      <c r="A22" s="512" t="s">
        <v>768</v>
      </c>
      <c r="B22" s="203" t="s">
        <v>1061</v>
      </c>
      <c r="C22" s="165"/>
      <c r="D22" s="455" t="s">
        <v>673</v>
      </c>
      <c r="E22" s="457" t="s">
        <v>1122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92"/>
    </row>
    <row r="23" spans="1:15" s="193" customFormat="1" ht="15.75" customHeight="1" thickBot="1" x14ac:dyDescent="0.25">
      <c r="A23" s="204" t="s">
        <v>844</v>
      </c>
      <c r="B23" s="460" t="s">
        <v>1060</v>
      </c>
      <c r="C23" s="165"/>
      <c r="D23" s="455" t="s">
        <v>674</v>
      </c>
      <c r="E23" s="457" t="s">
        <v>1123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92"/>
    </row>
    <row r="24" spans="1:15" s="193" customFormat="1" ht="15.75" customHeight="1" x14ac:dyDescent="0.2">
      <c r="C24" s="165"/>
      <c r="D24" s="455" t="s">
        <v>675</v>
      </c>
      <c r="E24" s="457" t="s">
        <v>1124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92"/>
    </row>
    <row r="25" spans="1:15" s="193" customFormat="1" ht="15.75" customHeight="1" x14ac:dyDescent="0.2">
      <c r="C25" s="165"/>
      <c r="D25" s="455" t="s">
        <v>676</v>
      </c>
      <c r="E25" s="457" t="s">
        <v>1125</v>
      </c>
      <c r="F25" s="165"/>
      <c r="G25" s="165"/>
      <c r="H25" s="165"/>
      <c r="I25" s="165"/>
      <c r="J25" s="165"/>
      <c r="K25" s="165"/>
      <c r="L25" s="165"/>
      <c r="M25" s="165"/>
      <c r="N25" s="165"/>
      <c r="O25" s="192"/>
    </row>
    <row r="26" spans="1:15" s="193" customFormat="1" ht="15.75" customHeight="1" x14ac:dyDescent="0.2">
      <c r="C26" s="165"/>
      <c r="D26" s="455" t="s">
        <v>677</v>
      </c>
      <c r="E26" s="457" t="s">
        <v>1126</v>
      </c>
      <c r="F26" s="165"/>
      <c r="G26" s="165"/>
      <c r="H26" s="165"/>
      <c r="I26" s="165"/>
      <c r="J26" s="165"/>
      <c r="K26" s="165"/>
      <c r="L26" s="165"/>
      <c r="M26" s="165"/>
      <c r="N26" s="165"/>
      <c r="O26" s="192"/>
    </row>
    <row r="27" spans="1:15" s="193" customFormat="1" ht="15.75" customHeight="1" x14ac:dyDescent="0.2">
      <c r="C27" s="165"/>
      <c r="D27" s="455" t="s">
        <v>678</v>
      </c>
      <c r="E27" s="457" t="s">
        <v>1127</v>
      </c>
      <c r="F27" s="165"/>
      <c r="G27" s="165"/>
      <c r="H27" s="165"/>
      <c r="I27" s="165"/>
      <c r="J27" s="165"/>
      <c r="K27" s="165"/>
      <c r="L27" s="165"/>
      <c r="M27" s="165"/>
      <c r="N27" s="165"/>
      <c r="O27" s="192"/>
    </row>
    <row r="28" spans="1:15" s="193" customFormat="1" ht="15.75" customHeight="1" x14ac:dyDescent="0.2">
      <c r="C28" s="165"/>
      <c r="D28" s="455" t="s">
        <v>796</v>
      </c>
      <c r="E28" s="457" t="s">
        <v>1128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92"/>
    </row>
    <row r="29" spans="1:15" s="193" customFormat="1" ht="15.75" customHeight="1" x14ac:dyDescent="0.2">
      <c r="C29" s="165"/>
      <c r="D29" s="455" t="s">
        <v>797</v>
      </c>
      <c r="E29" s="457" t="s">
        <v>1129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92"/>
    </row>
    <row r="30" spans="1:15" s="193" customFormat="1" ht="15.75" customHeight="1" x14ac:dyDescent="0.2">
      <c r="C30" s="165"/>
      <c r="D30" s="455" t="s">
        <v>798</v>
      </c>
      <c r="E30" s="172" t="s">
        <v>1130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92"/>
    </row>
    <row r="31" spans="1:15" s="193" customFormat="1" x14ac:dyDescent="0.2">
      <c r="A31" s="165"/>
      <c r="B31" s="165"/>
      <c r="C31" s="165"/>
      <c r="D31" s="455" t="s">
        <v>799</v>
      </c>
      <c r="E31" s="172" t="s">
        <v>1131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92"/>
    </row>
    <row r="32" spans="1:15" s="193" customFormat="1" x14ac:dyDescent="0.2">
      <c r="A32" s="165"/>
      <c r="B32" s="165"/>
      <c r="C32" s="165"/>
      <c r="D32" s="455" t="s">
        <v>800</v>
      </c>
      <c r="E32" s="172" t="s">
        <v>1132</v>
      </c>
      <c r="F32" s="165"/>
      <c r="G32" s="165"/>
      <c r="H32" s="165"/>
      <c r="I32" s="165"/>
      <c r="J32" s="165"/>
      <c r="K32" s="165"/>
      <c r="L32" s="165"/>
      <c r="M32" s="165"/>
      <c r="N32" s="165"/>
      <c r="O32" s="192"/>
    </row>
    <row r="33" spans="1:15" s="193" customFormat="1" x14ac:dyDescent="0.2">
      <c r="A33" s="165"/>
      <c r="B33" s="165"/>
      <c r="C33" s="165"/>
      <c r="D33" s="455" t="s">
        <v>801</v>
      </c>
      <c r="E33" s="172" t="s">
        <v>1133</v>
      </c>
      <c r="F33" s="165"/>
      <c r="G33" s="165"/>
      <c r="H33" s="165"/>
      <c r="I33" s="165"/>
      <c r="J33" s="165"/>
      <c r="K33" s="165"/>
      <c r="L33" s="165"/>
      <c r="M33" s="165"/>
      <c r="N33" s="165"/>
      <c r="O33" s="192"/>
    </row>
    <row r="34" spans="1:15" s="193" customFormat="1" x14ac:dyDescent="0.2">
      <c r="A34" s="165"/>
      <c r="B34" s="165"/>
      <c r="C34" s="165"/>
      <c r="D34" s="455" t="s">
        <v>802</v>
      </c>
      <c r="E34" s="172" t="s">
        <v>1134</v>
      </c>
      <c r="F34" s="165"/>
      <c r="G34" s="165"/>
      <c r="H34" s="165"/>
      <c r="I34" s="165"/>
      <c r="J34" s="165"/>
      <c r="K34" s="165"/>
      <c r="L34" s="165"/>
      <c r="M34" s="165"/>
      <c r="N34" s="165"/>
      <c r="O34" s="192"/>
    </row>
    <row r="35" spans="1:15" s="193" customFormat="1" x14ac:dyDescent="0.2">
      <c r="A35" s="165"/>
      <c r="B35" s="165"/>
      <c r="C35" s="165"/>
      <c r="D35" s="455" t="s">
        <v>803</v>
      </c>
      <c r="E35" s="172" t="s">
        <v>1135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92"/>
    </row>
    <row r="36" spans="1:15" s="193" customFormat="1" x14ac:dyDescent="0.2">
      <c r="A36" s="165"/>
      <c r="B36" s="165"/>
      <c r="C36" s="165"/>
      <c r="D36" s="455" t="s">
        <v>679</v>
      </c>
      <c r="E36" s="172" t="s">
        <v>1136</v>
      </c>
      <c r="F36" s="165"/>
      <c r="G36" s="165"/>
      <c r="H36" s="165"/>
      <c r="I36" s="165"/>
      <c r="J36" s="165"/>
      <c r="K36" s="165"/>
      <c r="L36" s="165"/>
      <c r="M36" s="165"/>
      <c r="N36" s="165"/>
      <c r="O36" s="192"/>
    </row>
    <row r="37" spans="1:15" s="193" customFormat="1" x14ac:dyDescent="0.2">
      <c r="A37" s="165"/>
      <c r="B37" s="165"/>
      <c r="C37" s="165"/>
      <c r="D37" s="455" t="s">
        <v>680</v>
      </c>
      <c r="E37" s="172" t="s">
        <v>1137</v>
      </c>
      <c r="F37" s="165"/>
      <c r="G37" s="165"/>
      <c r="H37" s="165"/>
      <c r="I37" s="165"/>
      <c r="J37" s="165"/>
      <c r="K37" s="165"/>
      <c r="L37" s="165"/>
      <c r="M37" s="165"/>
      <c r="N37" s="165"/>
      <c r="O37" s="192"/>
    </row>
    <row r="38" spans="1:15" s="193" customFormat="1" x14ac:dyDescent="0.2">
      <c r="A38" s="165"/>
      <c r="B38" s="165"/>
      <c r="C38" s="165"/>
      <c r="D38" s="455" t="s">
        <v>681</v>
      </c>
      <c r="E38" s="172" t="s">
        <v>1138</v>
      </c>
      <c r="F38" s="165"/>
      <c r="G38" s="165"/>
      <c r="H38" s="165"/>
      <c r="I38" s="165"/>
      <c r="J38" s="165"/>
      <c r="K38" s="165"/>
      <c r="L38" s="165"/>
      <c r="M38" s="165"/>
      <c r="N38" s="165"/>
      <c r="O38" s="192"/>
    </row>
    <row r="39" spans="1:15" s="193" customFormat="1" x14ac:dyDescent="0.2">
      <c r="A39" s="165"/>
      <c r="B39" s="165"/>
      <c r="C39" s="165"/>
      <c r="D39" s="455" t="s">
        <v>682</v>
      </c>
      <c r="E39" s="457" t="s">
        <v>1139</v>
      </c>
      <c r="F39" s="165"/>
      <c r="G39" s="165"/>
      <c r="H39" s="165"/>
      <c r="I39" s="165"/>
      <c r="J39" s="165"/>
      <c r="K39" s="165"/>
      <c r="L39" s="165"/>
      <c r="M39" s="165"/>
      <c r="N39" s="165"/>
      <c r="O39" s="192"/>
    </row>
    <row r="40" spans="1:15" s="193" customFormat="1" x14ac:dyDescent="0.2">
      <c r="A40" s="165"/>
      <c r="B40" s="165"/>
      <c r="C40" s="165"/>
      <c r="D40" s="455" t="s">
        <v>683</v>
      </c>
      <c r="E40" s="457" t="s">
        <v>1140</v>
      </c>
      <c r="F40" s="165"/>
      <c r="G40" s="165"/>
      <c r="H40" s="165"/>
      <c r="I40" s="165"/>
      <c r="J40" s="165"/>
      <c r="K40" s="165"/>
      <c r="L40" s="165"/>
      <c r="M40" s="165"/>
      <c r="N40" s="165"/>
      <c r="O40" s="192"/>
    </row>
    <row r="41" spans="1:15" s="193" customFormat="1" x14ac:dyDescent="0.2">
      <c r="A41" s="165"/>
      <c r="B41" s="165"/>
      <c r="C41" s="165"/>
      <c r="D41" s="455" t="s">
        <v>684</v>
      </c>
      <c r="E41" s="172" t="s">
        <v>1141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92"/>
    </row>
    <row r="42" spans="1:15" s="193" customFormat="1" x14ac:dyDescent="0.2">
      <c r="A42" s="165"/>
      <c r="B42" s="165"/>
      <c r="C42" s="165"/>
      <c r="D42" s="455" t="s">
        <v>685</v>
      </c>
      <c r="E42" s="172" t="s">
        <v>1142</v>
      </c>
      <c r="F42" s="165"/>
      <c r="G42" s="165"/>
      <c r="H42" s="165"/>
      <c r="I42" s="165"/>
      <c r="J42" s="165"/>
      <c r="K42" s="165"/>
      <c r="L42" s="165"/>
      <c r="M42" s="165"/>
      <c r="N42" s="165"/>
      <c r="O42" s="192"/>
    </row>
    <row r="43" spans="1:15" s="193" customFormat="1" x14ac:dyDescent="0.2">
      <c r="A43" s="165"/>
      <c r="B43" s="165"/>
      <c r="C43" s="165"/>
      <c r="D43" s="455" t="s">
        <v>686</v>
      </c>
      <c r="E43" s="172" t="s">
        <v>1143</v>
      </c>
      <c r="F43" s="165"/>
      <c r="G43" s="165"/>
      <c r="H43" s="165"/>
      <c r="I43" s="165"/>
      <c r="J43" s="165"/>
      <c r="K43" s="165"/>
      <c r="L43" s="165"/>
      <c r="M43" s="165"/>
      <c r="N43" s="165"/>
      <c r="O43" s="192"/>
    </row>
    <row r="44" spans="1:15" s="193" customFormat="1" x14ac:dyDescent="0.2">
      <c r="A44" s="165"/>
      <c r="B44" s="165"/>
      <c r="C44" s="165"/>
      <c r="D44" s="455" t="s">
        <v>687</v>
      </c>
      <c r="E44" s="172" t="s">
        <v>1144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92"/>
    </row>
    <row r="45" spans="1:15" s="193" customFormat="1" x14ac:dyDescent="0.2">
      <c r="A45" s="165"/>
      <c r="B45" s="165"/>
      <c r="C45" s="165"/>
      <c r="D45" s="455" t="s">
        <v>688</v>
      </c>
      <c r="E45" s="172" t="s">
        <v>1145</v>
      </c>
      <c r="F45" s="165"/>
      <c r="G45" s="165"/>
      <c r="H45" s="165"/>
      <c r="I45" s="165"/>
      <c r="J45" s="165"/>
      <c r="K45" s="165"/>
      <c r="L45" s="165"/>
      <c r="M45" s="165"/>
      <c r="N45" s="165"/>
      <c r="O45" s="192"/>
    </row>
    <row r="46" spans="1:15" s="193" customFormat="1" x14ac:dyDescent="0.2">
      <c r="A46" s="165"/>
      <c r="B46" s="165"/>
      <c r="C46" s="165"/>
      <c r="D46" s="455" t="s">
        <v>689</v>
      </c>
      <c r="E46" s="172" t="s">
        <v>1146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92"/>
    </row>
    <row r="47" spans="1:15" s="193" customFormat="1" x14ac:dyDescent="0.2">
      <c r="A47" s="165"/>
      <c r="B47" s="165"/>
      <c r="C47" s="165"/>
      <c r="D47" s="455" t="s">
        <v>690</v>
      </c>
      <c r="E47" s="172" t="s">
        <v>1147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92"/>
    </row>
    <row r="48" spans="1:15" s="193" customFormat="1" x14ac:dyDescent="0.2">
      <c r="A48" s="165"/>
      <c r="B48" s="165"/>
      <c r="C48" s="165"/>
      <c r="D48" s="455" t="s">
        <v>691</v>
      </c>
      <c r="E48" s="172" t="s">
        <v>1148</v>
      </c>
      <c r="F48" s="165"/>
      <c r="G48" s="165"/>
      <c r="H48" s="165"/>
      <c r="I48" s="165"/>
      <c r="J48" s="165"/>
      <c r="K48" s="165"/>
      <c r="L48" s="165"/>
      <c r="M48" s="165"/>
      <c r="N48" s="165"/>
      <c r="O48" s="192"/>
    </row>
    <row r="49" spans="1:15" s="193" customFormat="1" x14ac:dyDescent="0.2">
      <c r="A49" s="165"/>
      <c r="B49" s="165"/>
      <c r="C49" s="165"/>
      <c r="D49" s="455" t="s">
        <v>692</v>
      </c>
      <c r="E49" s="172" t="s">
        <v>1149</v>
      </c>
      <c r="F49" s="165"/>
      <c r="G49" s="165"/>
      <c r="H49" s="165"/>
      <c r="I49" s="165"/>
      <c r="J49" s="165"/>
      <c r="K49" s="165"/>
      <c r="L49" s="165"/>
      <c r="M49" s="165"/>
      <c r="N49" s="165"/>
      <c r="O49" s="192"/>
    </row>
    <row r="50" spans="1:15" s="193" customFormat="1" x14ac:dyDescent="0.2">
      <c r="A50" s="165"/>
      <c r="B50" s="165"/>
      <c r="C50" s="165"/>
      <c r="D50" s="455" t="s">
        <v>693</v>
      </c>
      <c r="E50" s="457" t="s">
        <v>1150</v>
      </c>
      <c r="F50" s="165"/>
      <c r="G50" s="165"/>
      <c r="H50" s="165"/>
      <c r="I50" s="165"/>
      <c r="J50" s="165"/>
      <c r="K50" s="165"/>
      <c r="L50" s="165"/>
      <c r="M50" s="165"/>
      <c r="N50" s="165"/>
      <c r="O50" s="192"/>
    </row>
    <row r="51" spans="1:15" s="193" customFormat="1" x14ac:dyDescent="0.2">
      <c r="A51" s="165"/>
      <c r="B51" s="165"/>
      <c r="C51" s="165"/>
      <c r="D51" s="455" t="s">
        <v>694</v>
      </c>
      <c r="E51" s="457" t="s">
        <v>1151</v>
      </c>
      <c r="F51" s="165"/>
      <c r="G51" s="165"/>
      <c r="H51" s="165"/>
      <c r="I51" s="165"/>
      <c r="J51" s="165"/>
      <c r="K51" s="165"/>
      <c r="L51" s="165"/>
      <c r="M51" s="165"/>
      <c r="N51" s="165"/>
      <c r="O51" s="192"/>
    </row>
    <row r="52" spans="1:15" s="193" customFormat="1" x14ac:dyDescent="0.2">
      <c r="A52" s="165"/>
      <c r="B52" s="165"/>
      <c r="C52" s="165"/>
      <c r="D52" s="455" t="s">
        <v>695</v>
      </c>
      <c r="E52" s="457" t="s">
        <v>1152</v>
      </c>
      <c r="F52" s="165"/>
      <c r="G52" s="165"/>
      <c r="H52" s="165"/>
      <c r="I52" s="165"/>
      <c r="J52" s="165"/>
      <c r="K52" s="165"/>
      <c r="L52" s="165"/>
      <c r="M52" s="165"/>
      <c r="N52" s="165"/>
      <c r="O52" s="192"/>
    </row>
    <row r="53" spans="1:15" s="193" customFormat="1" x14ac:dyDescent="0.2">
      <c r="A53" s="165"/>
      <c r="B53" s="165"/>
      <c r="C53" s="165"/>
      <c r="D53" s="455" t="s">
        <v>696</v>
      </c>
      <c r="E53" s="457" t="s">
        <v>1153</v>
      </c>
      <c r="F53" s="165"/>
      <c r="G53" s="165"/>
      <c r="H53" s="165"/>
      <c r="I53" s="165"/>
      <c r="J53" s="165"/>
      <c r="K53" s="165"/>
      <c r="L53" s="165"/>
      <c r="M53" s="165"/>
      <c r="N53" s="165"/>
      <c r="O53" s="192"/>
    </row>
    <row r="54" spans="1:15" s="193" customFormat="1" x14ac:dyDescent="0.2">
      <c r="A54" s="165"/>
      <c r="B54" s="165"/>
      <c r="C54" s="165"/>
      <c r="D54" s="455" t="s">
        <v>697</v>
      </c>
      <c r="E54" s="172" t="s">
        <v>1154</v>
      </c>
      <c r="F54" s="165"/>
      <c r="G54" s="165"/>
      <c r="H54" s="165"/>
      <c r="I54" s="165"/>
      <c r="J54" s="165"/>
      <c r="K54" s="165"/>
      <c r="L54" s="165"/>
      <c r="M54" s="165"/>
      <c r="N54" s="165"/>
      <c r="O54" s="192"/>
    </row>
    <row r="55" spans="1:15" s="193" customFormat="1" x14ac:dyDescent="0.2">
      <c r="A55" s="165"/>
      <c r="B55" s="165"/>
      <c r="C55" s="165"/>
      <c r="D55" s="455" t="s">
        <v>698</v>
      </c>
      <c r="E55" s="172" t="s">
        <v>1155</v>
      </c>
      <c r="F55" s="165"/>
      <c r="G55" s="165"/>
      <c r="H55" s="165"/>
      <c r="I55" s="165"/>
      <c r="J55" s="165"/>
      <c r="K55" s="165"/>
      <c r="L55" s="165"/>
      <c r="M55" s="165"/>
      <c r="N55" s="165"/>
      <c r="O55" s="192"/>
    </row>
    <row r="56" spans="1:15" s="193" customFormat="1" x14ac:dyDescent="0.2">
      <c r="A56" s="165"/>
      <c r="B56" s="165"/>
      <c r="C56" s="165"/>
      <c r="D56" s="455" t="s">
        <v>699</v>
      </c>
      <c r="E56" s="172" t="s">
        <v>1156</v>
      </c>
      <c r="F56" s="165"/>
      <c r="G56" s="165"/>
      <c r="H56" s="165"/>
      <c r="I56" s="165"/>
      <c r="J56" s="165"/>
      <c r="K56" s="165"/>
      <c r="L56" s="165"/>
      <c r="M56" s="165"/>
      <c r="N56" s="165"/>
      <c r="O56" s="192"/>
    </row>
    <row r="57" spans="1:15" s="193" customFormat="1" x14ac:dyDescent="0.2">
      <c r="A57" s="165"/>
      <c r="B57" s="165"/>
      <c r="C57" s="165"/>
      <c r="D57" s="455" t="s">
        <v>700</v>
      </c>
      <c r="E57" s="172" t="s">
        <v>1157</v>
      </c>
      <c r="F57" s="165"/>
      <c r="G57" s="165"/>
      <c r="H57" s="165"/>
      <c r="I57" s="165"/>
      <c r="J57" s="165"/>
      <c r="K57" s="165"/>
      <c r="L57" s="165"/>
      <c r="M57" s="165"/>
      <c r="N57" s="165"/>
      <c r="O57" s="192"/>
    </row>
    <row r="58" spans="1:15" s="193" customFormat="1" x14ac:dyDescent="0.2">
      <c r="A58" s="165"/>
      <c r="B58" s="165"/>
      <c r="C58" s="165"/>
      <c r="D58" s="455" t="s">
        <v>701</v>
      </c>
      <c r="E58" s="172" t="s">
        <v>1158</v>
      </c>
      <c r="F58" s="165"/>
      <c r="G58" s="165"/>
      <c r="H58" s="165"/>
      <c r="I58" s="165"/>
      <c r="J58" s="165"/>
      <c r="K58" s="165"/>
      <c r="L58" s="165"/>
      <c r="M58" s="165"/>
      <c r="N58" s="165"/>
      <c r="O58" s="192"/>
    </row>
    <row r="59" spans="1:15" s="193" customFormat="1" x14ac:dyDescent="0.2">
      <c r="A59" s="165"/>
      <c r="B59" s="165"/>
      <c r="C59" s="165"/>
      <c r="D59" s="455" t="s">
        <v>702</v>
      </c>
      <c r="E59" s="457" t="s">
        <v>1159</v>
      </c>
      <c r="F59" s="165"/>
      <c r="G59" s="165"/>
      <c r="H59" s="165"/>
      <c r="I59" s="165"/>
      <c r="J59" s="165"/>
      <c r="K59" s="165"/>
      <c r="L59" s="165"/>
      <c r="M59" s="165"/>
      <c r="N59" s="165"/>
      <c r="O59" s="192"/>
    </row>
    <row r="60" spans="1:15" s="193" customFormat="1" x14ac:dyDescent="0.2">
      <c r="A60" s="165"/>
      <c r="B60" s="165"/>
      <c r="C60" s="165"/>
      <c r="D60" s="455" t="s">
        <v>703</v>
      </c>
      <c r="E60" s="457" t="s">
        <v>1160</v>
      </c>
      <c r="F60" s="165"/>
      <c r="G60" s="165"/>
      <c r="H60" s="165"/>
      <c r="I60" s="165"/>
      <c r="J60" s="165"/>
      <c r="K60" s="165"/>
      <c r="L60" s="165"/>
      <c r="M60" s="165"/>
      <c r="N60" s="165"/>
      <c r="O60" s="192"/>
    </row>
    <row r="61" spans="1:15" s="193" customFormat="1" x14ac:dyDescent="0.2">
      <c r="A61" s="165"/>
      <c r="B61" s="165"/>
      <c r="C61" s="165"/>
      <c r="D61" s="455" t="s">
        <v>704</v>
      </c>
      <c r="E61" s="457" t="s">
        <v>1161</v>
      </c>
      <c r="F61" s="165"/>
      <c r="G61" s="165"/>
      <c r="H61" s="165"/>
      <c r="I61" s="165"/>
      <c r="J61" s="165"/>
      <c r="K61" s="165"/>
      <c r="L61" s="165"/>
      <c r="M61" s="165"/>
      <c r="N61" s="165"/>
      <c r="O61" s="192"/>
    </row>
    <row r="62" spans="1:15" s="193" customFormat="1" x14ac:dyDescent="0.2">
      <c r="A62" s="165"/>
      <c r="B62" s="165"/>
      <c r="C62" s="165"/>
      <c r="D62" s="455" t="s">
        <v>705</v>
      </c>
      <c r="E62" s="457" t="s">
        <v>1162</v>
      </c>
      <c r="F62" s="165"/>
      <c r="G62" s="165"/>
      <c r="H62" s="165"/>
      <c r="I62" s="165"/>
      <c r="J62" s="165"/>
      <c r="K62" s="165"/>
      <c r="L62" s="165"/>
      <c r="M62" s="165"/>
      <c r="N62" s="165"/>
      <c r="O62" s="192"/>
    </row>
    <row r="63" spans="1:15" s="193" customFormat="1" x14ac:dyDescent="0.2">
      <c r="A63" s="165"/>
      <c r="B63" s="165"/>
      <c r="C63" s="165"/>
      <c r="D63" s="455" t="s">
        <v>706</v>
      </c>
      <c r="E63" s="457" t="s">
        <v>1163</v>
      </c>
      <c r="F63" s="165"/>
      <c r="G63" s="165"/>
      <c r="H63" s="165"/>
      <c r="I63" s="165"/>
      <c r="J63" s="165"/>
      <c r="K63" s="165"/>
      <c r="L63" s="165"/>
      <c r="M63" s="165"/>
      <c r="N63" s="165"/>
      <c r="O63" s="192"/>
    </row>
    <row r="64" spans="1:15" s="193" customFormat="1" x14ac:dyDescent="0.2">
      <c r="A64" s="165"/>
      <c r="B64" s="165"/>
      <c r="C64" s="165"/>
      <c r="D64" s="455" t="s">
        <v>707</v>
      </c>
      <c r="E64" s="457" t="s">
        <v>1164</v>
      </c>
      <c r="F64" s="165"/>
      <c r="G64" s="165"/>
      <c r="H64" s="165"/>
      <c r="I64" s="165"/>
      <c r="J64" s="165"/>
      <c r="K64" s="165"/>
      <c r="L64" s="165"/>
      <c r="M64" s="165"/>
      <c r="N64" s="165"/>
      <c r="O64" s="192"/>
    </row>
    <row r="65" spans="1:15" s="193" customFormat="1" x14ac:dyDescent="0.2">
      <c r="A65" s="165"/>
      <c r="B65" s="165"/>
      <c r="C65" s="165"/>
      <c r="D65" s="455" t="s">
        <v>708</v>
      </c>
      <c r="E65" s="457" t="s">
        <v>1165</v>
      </c>
      <c r="F65" s="165"/>
      <c r="G65" s="165"/>
      <c r="H65" s="165"/>
      <c r="I65" s="165"/>
      <c r="J65" s="165"/>
      <c r="K65" s="165"/>
      <c r="L65" s="165"/>
      <c r="M65" s="165"/>
      <c r="N65" s="165"/>
      <c r="O65" s="192"/>
    </row>
    <row r="66" spans="1:15" s="193" customFormat="1" x14ac:dyDescent="0.2">
      <c r="A66" s="165"/>
      <c r="B66" s="165"/>
      <c r="C66" s="165"/>
      <c r="D66" s="455" t="s">
        <v>709</v>
      </c>
      <c r="E66" s="172" t="s">
        <v>1166</v>
      </c>
      <c r="F66" s="165"/>
      <c r="G66" s="165"/>
      <c r="H66" s="165"/>
      <c r="I66" s="165"/>
      <c r="J66" s="165"/>
      <c r="K66" s="165"/>
      <c r="L66" s="165"/>
      <c r="M66" s="165"/>
      <c r="N66" s="165"/>
      <c r="O66" s="192"/>
    </row>
    <row r="67" spans="1:15" s="193" customFormat="1" x14ac:dyDescent="0.2">
      <c r="A67" s="165"/>
      <c r="B67" s="165"/>
      <c r="C67" s="165"/>
      <c r="D67" s="455" t="s">
        <v>710</v>
      </c>
      <c r="E67" s="172" t="s">
        <v>1167</v>
      </c>
      <c r="F67" s="165"/>
      <c r="G67" s="165"/>
      <c r="H67" s="165"/>
      <c r="I67" s="165"/>
      <c r="J67" s="165"/>
      <c r="K67" s="165"/>
      <c r="L67" s="165"/>
      <c r="M67" s="165"/>
      <c r="N67" s="165"/>
      <c r="O67" s="192"/>
    </row>
    <row r="68" spans="1:15" s="193" customFormat="1" x14ac:dyDescent="0.2">
      <c r="A68" s="165"/>
      <c r="B68" s="165"/>
      <c r="C68" s="165"/>
      <c r="D68" s="455" t="s">
        <v>711</v>
      </c>
      <c r="E68" s="172" t="s">
        <v>1168</v>
      </c>
      <c r="F68" s="165"/>
      <c r="G68" s="165"/>
      <c r="H68" s="165"/>
      <c r="I68" s="165"/>
      <c r="J68" s="165"/>
      <c r="K68" s="165"/>
      <c r="L68" s="165"/>
      <c r="M68" s="165"/>
      <c r="N68" s="165"/>
      <c r="O68" s="192"/>
    </row>
    <row r="69" spans="1:15" s="193" customFormat="1" x14ac:dyDescent="0.2">
      <c r="A69" s="165"/>
      <c r="B69" s="165"/>
      <c r="C69" s="165"/>
      <c r="D69" s="455" t="s">
        <v>712</v>
      </c>
      <c r="E69" s="172" t="s">
        <v>1169</v>
      </c>
      <c r="F69" s="165"/>
      <c r="G69" s="165"/>
      <c r="H69" s="165"/>
      <c r="I69" s="165"/>
      <c r="J69" s="165"/>
      <c r="K69" s="165"/>
      <c r="L69" s="165"/>
      <c r="M69" s="165"/>
      <c r="N69" s="165"/>
      <c r="O69" s="192"/>
    </row>
    <row r="70" spans="1:15" s="193" customFormat="1" x14ac:dyDescent="0.2">
      <c r="A70" s="165"/>
      <c r="B70" s="165"/>
      <c r="C70" s="165"/>
      <c r="D70" s="455" t="s">
        <v>713</v>
      </c>
      <c r="E70" s="172" t="s">
        <v>1170</v>
      </c>
      <c r="F70" s="165"/>
      <c r="G70" s="165"/>
      <c r="H70" s="165"/>
      <c r="I70" s="165"/>
      <c r="J70" s="165"/>
      <c r="K70" s="165"/>
      <c r="L70" s="165"/>
      <c r="M70" s="165"/>
      <c r="N70" s="165"/>
      <c r="O70" s="192"/>
    </row>
    <row r="71" spans="1:15" s="193" customFormat="1" ht="15" customHeight="1" x14ac:dyDescent="0.2">
      <c r="A71" s="165"/>
      <c r="B71" s="165"/>
      <c r="C71" s="165"/>
      <c r="D71" s="455" t="s">
        <v>714</v>
      </c>
      <c r="E71" s="172" t="s">
        <v>1171</v>
      </c>
      <c r="F71" s="165"/>
      <c r="G71" s="165"/>
      <c r="H71" s="165"/>
      <c r="I71" s="165"/>
      <c r="J71" s="165"/>
      <c r="K71" s="165"/>
      <c r="L71" s="165"/>
      <c r="M71" s="165"/>
      <c r="N71" s="165"/>
      <c r="O71" s="192"/>
    </row>
    <row r="72" spans="1:15" s="193" customFormat="1" x14ac:dyDescent="0.2">
      <c r="A72" s="165"/>
      <c r="B72" s="165"/>
      <c r="C72" s="165"/>
      <c r="D72" s="455" t="s">
        <v>715</v>
      </c>
      <c r="E72" s="172" t="s">
        <v>1172</v>
      </c>
      <c r="F72" s="165"/>
      <c r="G72" s="165"/>
      <c r="H72" s="165"/>
      <c r="I72" s="165"/>
      <c r="J72" s="165"/>
      <c r="K72" s="165"/>
      <c r="L72" s="165"/>
      <c r="M72" s="165"/>
      <c r="N72" s="165"/>
      <c r="O72" s="192"/>
    </row>
    <row r="73" spans="1:15" s="193" customFormat="1" x14ac:dyDescent="0.2">
      <c r="A73" s="165"/>
      <c r="B73" s="165"/>
      <c r="C73" s="165"/>
      <c r="D73" s="455" t="s">
        <v>804</v>
      </c>
      <c r="E73" s="172" t="s">
        <v>1173</v>
      </c>
      <c r="F73" s="165"/>
      <c r="G73" s="165"/>
      <c r="H73" s="165"/>
      <c r="I73" s="165"/>
      <c r="J73" s="165"/>
      <c r="K73" s="165"/>
      <c r="L73" s="165"/>
      <c r="M73" s="165"/>
      <c r="N73" s="165"/>
      <c r="O73" s="192"/>
    </row>
    <row r="74" spans="1:15" s="193" customFormat="1" x14ac:dyDescent="0.2">
      <c r="A74" s="165"/>
      <c r="B74" s="165"/>
      <c r="C74" s="165"/>
      <c r="D74" s="455" t="s">
        <v>805</v>
      </c>
      <c r="E74" s="172" t="s">
        <v>1174</v>
      </c>
      <c r="F74" s="165"/>
      <c r="G74" s="165"/>
      <c r="H74" s="165"/>
      <c r="I74" s="165"/>
      <c r="J74" s="165"/>
      <c r="K74" s="165"/>
      <c r="L74" s="165"/>
      <c r="M74" s="165"/>
      <c r="N74" s="165"/>
      <c r="O74" s="192"/>
    </row>
    <row r="75" spans="1:15" s="193" customFormat="1" x14ac:dyDescent="0.2">
      <c r="A75" s="165"/>
      <c r="B75" s="165"/>
      <c r="C75" s="165"/>
      <c r="D75" s="455" t="s">
        <v>806</v>
      </c>
      <c r="E75" s="172" t="s">
        <v>1175</v>
      </c>
      <c r="F75" s="165"/>
      <c r="G75" s="165"/>
      <c r="H75" s="165"/>
      <c r="I75" s="165"/>
      <c r="J75" s="165"/>
      <c r="K75" s="165"/>
      <c r="L75" s="165"/>
      <c r="M75" s="165"/>
      <c r="N75" s="165"/>
      <c r="O75" s="192"/>
    </row>
    <row r="76" spans="1:15" s="193" customFormat="1" x14ac:dyDescent="0.2">
      <c r="A76" s="165"/>
      <c r="B76" s="165"/>
      <c r="C76" s="170"/>
      <c r="D76" s="455" t="s">
        <v>807</v>
      </c>
      <c r="E76" s="172" t="s">
        <v>1176</v>
      </c>
      <c r="F76" s="165"/>
      <c r="G76" s="165"/>
      <c r="H76" s="165"/>
      <c r="I76" s="165"/>
      <c r="J76" s="165"/>
      <c r="K76" s="165"/>
      <c r="L76" s="165"/>
      <c r="M76" s="165"/>
      <c r="N76" s="165"/>
      <c r="O76" s="192"/>
    </row>
    <row r="77" spans="1:15" s="193" customFormat="1" x14ac:dyDescent="0.2">
      <c r="A77" s="165"/>
      <c r="B77" s="165"/>
      <c r="C77" s="170"/>
      <c r="D77" s="455" t="s">
        <v>808</v>
      </c>
      <c r="E77" s="172" t="s">
        <v>1177</v>
      </c>
      <c r="F77" s="165"/>
      <c r="G77" s="165"/>
      <c r="H77" s="165"/>
      <c r="I77" s="165"/>
      <c r="J77" s="165"/>
      <c r="K77" s="165"/>
      <c r="L77" s="165"/>
      <c r="M77" s="165"/>
      <c r="N77" s="165"/>
      <c r="O77" s="192"/>
    </row>
    <row r="78" spans="1:15" s="193" customFormat="1" ht="15" customHeight="1" x14ac:dyDescent="0.2">
      <c r="A78" s="165"/>
      <c r="B78" s="165"/>
      <c r="C78" s="170"/>
      <c r="D78" s="455" t="s">
        <v>809</v>
      </c>
      <c r="E78" s="172" t="s">
        <v>1178</v>
      </c>
      <c r="F78" s="165"/>
      <c r="G78" s="165"/>
      <c r="H78" s="165"/>
      <c r="I78" s="165"/>
      <c r="J78" s="165"/>
      <c r="K78" s="165"/>
      <c r="L78" s="165"/>
      <c r="M78" s="165"/>
      <c r="N78" s="165"/>
      <c r="O78" s="192"/>
    </row>
    <row r="79" spans="1:15" s="193" customFormat="1" ht="15" customHeight="1" x14ac:dyDescent="0.2">
      <c r="A79" s="165"/>
      <c r="B79" s="165"/>
      <c r="C79" s="170"/>
      <c r="D79" s="455" t="s">
        <v>810</v>
      </c>
      <c r="E79" s="172" t="s">
        <v>1179</v>
      </c>
      <c r="F79" s="165"/>
      <c r="G79" s="165"/>
      <c r="H79" s="165"/>
      <c r="I79" s="165"/>
      <c r="J79" s="165"/>
      <c r="K79" s="165"/>
      <c r="L79" s="165"/>
      <c r="M79" s="165"/>
      <c r="N79" s="165"/>
      <c r="O79" s="192"/>
    </row>
    <row r="80" spans="1:15" s="193" customFormat="1" x14ac:dyDescent="0.2">
      <c r="A80" s="165"/>
      <c r="B80" s="165"/>
      <c r="C80" s="170"/>
      <c r="D80" s="455" t="s">
        <v>811</v>
      </c>
      <c r="E80" s="457" t="s">
        <v>1180</v>
      </c>
      <c r="F80" s="165"/>
      <c r="G80" s="165"/>
      <c r="H80" s="165"/>
      <c r="I80" s="165"/>
      <c r="J80" s="165"/>
      <c r="K80" s="165"/>
      <c r="L80" s="165"/>
      <c r="M80" s="165"/>
      <c r="N80" s="165"/>
      <c r="O80" s="192"/>
    </row>
    <row r="81" spans="1:256" s="193" customFormat="1" x14ac:dyDescent="0.2">
      <c r="A81" s="165"/>
      <c r="B81" s="165"/>
      <c r="C81" s="170"/>
      <c r="D81" s="455" t="s">
        <v>812</v>
      </c>
      <c r="E81" s="457" t="s">
        <v>1181</v>
      </c>
      <c r="F81" s="165"/>
      <c r="G81" s="165"/>
      <c r="H81" s="165"/>
      <c r="I81" s="165"/>
      <c r="J81" s="165"/>
      <c r="K81" s="165"/>
      <c r="L81" s="165"/>
      <c r="M81" s="165"/>
      <c r="N81" s="165"/>
      <c r="O81" s="192"/>
    </row>
    <row r="82" spans="1:256" s="193" customFormat="1" x14ac:dyDescent="0.2">
      <c r="A82" s="165"/>
      <c r="B82" s="165"/>
      <c r="C82" s="170"/>
      <c r="D82" s="455" t="s">
        <v>813</v>
      </c>
      <c r="E82" s="457" t="s">
        <v>1182</v>
      </c>
      <c r="F82" s="165"/>
      <c r="G82" s="165"/>
      <c r="H82" s="165"/>
      <c r="I82" s="165"/>
      <c r="J82" s="165"/>
      <c r="K82" s="165"/>
      <c r="L82" s="165"/>
      <c r="M82" s="165"/>
      <c r="N82" s="165"/>
      <c r="O82" s="192"/>
    </row>
    <row r="83" spans="1:256" s="193" customFormat="1" x14ac:dyDescent="0.2">
      <c r="A83" s="165"/>
      <c r="B83" s="165"/>
      <c r="C83" s="170"/>
      <c r="D83" s="455" t="s">
        <v>814</v>
      </c>
      <c r="E83" s="457" t="s">
        <v>1183</v>
      </c>
      <c r="F83" s="165"/>
      <c r="G83" s="165"/>
      <c r="H83" s="165"/>
      <c r="I83" s="165"/>
      <c r="J83" s="165"/>
      <c r="K83" s="165"/>
      <c r="L83" s="165"/>
      <c r="M83" s="165"/>
      <c r="N83" s="165"/>
      <c r="O83" s="192"/>
    </row>
    <row r="84" spans="1:256" s="193" customFormat="1" x14ac:dyDescent="0.2">
      <c r="A84" s="165"/>
      <c r="B84" s="165"/>
      <c r="C84" s="170"/>
      <c r="D84" s="455" t="s">
        <v>815</v>
      </c>
      <c r="E84" s="457" t="s">
        <v>1184</v>
      </c>
      <c r="F84" s="165"/>
      <c r="G84" s="165"/>
      <c r="H84" s="165"/>
      <c r="I84" s="165"/>
      <c r="J84" s="165"/>
      <c r="K84" s="165"/>
      <c r="L84" s="165"/>
      <c r="M84" s="165"/>
      <c r="N84" s="165"/>
      <c r="O84" s="192"/>
    </row>
    <row r="85" spans="1:256" s="193" customFormat="1" x14ac:dyDescent="0.2">
      <c r="A85" s="165"/>
      <c r="B85" s="165"/>
      <c r="C85" s="170"/>
      <c r="D85" s="455" t="s">
        <v>816</v>
      </c>
      <c r="E85" s="457" t="s">
        <v>1185</v>
      </c>
      <c r="F85" s="165"/>
      <c r="G85" s="165"/>
      <c r="H85" s="165"/>
      <c r="I85" s="165"/>
      <c r="J85" s="165"/>
      <c r="K85" s="165"/>
      <c r="L85" s="165"/>
      <c r="M85" s="165"/>
      <c r="N85" s="165"/>
      <c r="O85" s="192"/>
    </row>
    <row r="86" spans="1:256" s="193" customFormat="1" x14ac:dyDescent="0.2">
      <c r="A86" s="165"/>
      <c r="B86" s="165"/>
      <c r="C86" s="170"/>
      <c r="D86" s="455" t="s">
        <v>817</v>
      </c>
      <c r="E86" s="172" t="s">
        <v>1186</v>
      </c>
      <c r="F86" s="165"/>
      <c r="G86" s="165"/>
      <c r="H86" s="165"/>
      <c r="I86" s="165"/>
      <c r="J86" s="165"/>
      <c r="K86" s="165"/>
      <c r="L86" s="165"/>
      <c r="M86" s="165"/>
      <c r="N86" s="165"/>
      <c r="O86" s="192"/>
    </row>
    <row r="87" spans="1:256" s="193" customFormat="1" x14ac:dyDescent="0.2">
      <c r="A87" s="165"/>
      <c r="B87" s="165"/>
      <c r="C87" s="170"/>
      <c r="D87" s="455" t="s">
        <v>818</v>
      </c>
      <c r="E87" s="172" t="s">
        <v>1187</v>
      </c>
      <c r="F87" s="165"/>
      <c r="G87" s="165"/>
      <c r="H87" s="165"/>
      <c r="I87" s="165"/>
      <c r="J87" s="165"/>
      <c r="K87" s="165"/>
      <c r="L87" s="165"/>
      <c r="M87" s="165"/>
      <c r="N87" s="165"/>
      <c r="O87" s="192"/>
    </row>
    <row r="88" spans="1:256" s="193" customFormat="1" ht="15" customHeight="1" x14ac:dyDescent="0.15">
      <c r="A88" s="165"/>
      <c r="B88" s="165"/>
      <c r="C88" s="172"/>
      <c r="D88" s="455" t="s">
        <v>819</v>
      </c>
      <c r="E88" s="172" t="s">
        <v>1188</v>
      </c>
      <c r="F88" s="172" t="s">
        <v>1017</v>
      </c>
      <c r="G88" s="172" t="s">
        <v>1017</v>
      </c>
      <c r="H88" s="172" t="s">
        <v>1017</v>
      </c>
      <c r="I88" s="172" t="s">
        <v>1017</v>
      </c>
      <c r="J88" s="172" t="s">
        <v>1017</v>
      </c>
      <c r="K88" s="172" t="s">
        <v>1017</v>
      </c>
      <c r="L88" s="172" t="s">
        <v>1017</v>
      </c>
      <c r="M88" s="172" t="s">
        <v>1017</v>
      </c>
      <c r="N88" s="172" t="s">
        <v>1017</v>
      </c>
      <c r="O88" s="172" t="s">
        <v>1017</v>
      </c>
      <c r="P88" s="172" t="s">
        <v>1017</v>
      </c>
      <c r="Q88" s="172" t="s">
        <v>1017</v>
      </c>
      <c r="R88" s="172" t="s">
        <v>1017</v>
      </c>
      <c r="S88" s="172" t="s">
        <v>1017</v>
      </c>
      <c r="T88" s="172" t="s">
        <v>1017</v>
      </c>
      <c r="U88" s="172" t="s">
        <v>1017</v>
      </c>
      <c r="V88" s="172" t="s">
        <v>1017</v>
      </c>
      <c r="W88" s="172" t="s">
        <v>1017</v>
      </c>
      <c r="X88" s="172" t="s">
        <v>1017</v>
      </c>
      <c r="Y88" s="172" t="s">
        <v>1017</v>
      </c>
      <c r="Z88" s="172" t="s">
        <v>1017</v>
      </c>
      <c r="AA88" s="172" t="s">
        <v>1017</v>
      </c>
      <c r="AB88" s="172" t="s">
        <v>1017</v>
      </c>
      <c r="AC88" s="172" t="s">
        <v>1017</v>
      </c>
      <c r="AD88" s="172" t="s">
        <v>1017</v>
      </c>
      <c r="AE88" s="172" t="s">
        <v>1017</v>
      </c>
      <c r="AF88" s="172" t="s">
        <v>1017</v>
      </c>
      <c r="AG88" s="172" t="s">
        <v>1017</v>
      </c>
      <c r="AH88" s="172" t="s">
        <v>1017</v>
      </c>
      <c r="AI88" s="172" t="s">
        <v>1017</v>
      </c>
      <c r="AJ88" s="172" t="s">
        <v>1017</v>
      </c>
      <c r="AK88" s="172" t="s">
        <v>1017</v>
      </c>
      <c r="AL88" s="172" t="s">
        <v>1017</v>
      </c>
      <c r="AM88" s="172" t="s">
        <v>1017</v>
      </c>
      <c r="AN88" s="172" t="s">
        <v>1017</v>
      </c>
      <c r="AO88" s="172" t="s">
        <v>1017</v>
      </c>
      <c r="AP88" s="172" t="s">
        <v>1017</v>
      </c>
      <c r="AQ88" s="172" t="s">
        <v>1017</v>
      </c>
      <c r="AR88" s="172" t="s">
        <v>1017</v>
      </c>
      <c r="AS88" s="172" t="s">
        <v>1017</v>
      </c>
      <c r="AT88" s="172" t="s">
        <v>1017</v>
      </c>
      <c r="AU88" s="172" t="s">
        <v>1017</v>
      </c>
      <c r="AV88" s="172" t="s">
        <v>1017</v>
      </c>
      <c r="AW88" s="172" t="s">
        <v>1017</v>
      </c>
      <c r="AX88" s="172" t="s">
        <v>1017</v>
      </c>
      <c r="AY88" s="172" t="s">
        <v>1017</v>
      </c>
      <c r="AZ88" s="172" t="s">
        <v>1017</v>
      </c>
      <c r="BA88" s="172" t="s">
        <v>1017</v>
      </c>
      <c r="BB88" s="172" t="s">
        <v>1017</v>
      </c>
      <c r="BC88" s="172" t="s">
        <v>1017</v>
      </c>
      <c r="BD88" s="172" t="s">
        <v>1017</v>
      </c>
      <c r="BE88" s="172" t="s">
        <v>1017</v>
      </c>
      <c r="BF88" s="172" t="s">
        <v>1017</v>
      </c>
      <c r="BG88" s="172" t="s">
        <v>1017</v>
      </c>
      <c r="BH88" s="172" t="s">
        <v>1017</v>
      </c>
      <c r="BI88" s="172" t="s">
        <v>1017</v>
      </c>
      <c r="BJ88" s="172" t="s">
        <v>1017</v>
      </c>
      <c r="BK88" s="172" t="s">
        <v>1017</v>
      </c>
      <c r="BL88" s="172" t="s">
        <v>1017</v>
      </c>
      <c r="BM88" s="172" t="s">
        <v>1017</v>
      </c>
      <c r="BN88" s="172" t="s">
        <v>1017</v>
      </c>
      <c r="BO88" s="172" t="s">
        <v>1017</v>
      </c>
      <c r="BP88" s="172" t="s">
        <v>1017</v>
      </c>
      <c r="BQ88" s="172" t="s">
        <v>1017</v>
      </c>
      <c r="BR88" s="172" t="s">
        <v>1017</v>
      </c>
      <c r="BS88" s="172" t="s">
        <v>1017</v>
      </c>
      <c r="BT88" s="172" t="s">
        <v>1017</v>
      </c>
      <c r="BU88" s="172" t="s">
        <v>1017</v>
      </c>
      <c r="BV88" s="172" t="s">
        <v>1017</v>
      </c>
      <c r="BW88" s="172" t="s">
        <v>1017</v>
      </c>
      <c r="BX88" s="172" t="s">
        <v>1017</v>
      </c>
      <c r="BY88" s="172" t="s">
        <v>1017</v>
      </c>
      <c r="BZ88" s="172" t="s">
        <v>1017</v>
      </c>
      <c r="CA88" s="172" t="s">
        <v>1017</v>
      </c>
      <c r="CB88" s="172" t="s">
        <v>1017</v>
      </c>
      <c r="CC88" s="172" t="s">
        <v>1017</v>
      </c>
      <c r="CD88" s="172" t="s">
        <v>1017</v>
      </c>
      <c r="CE88" s="172" t="s">
        <v>1017</v>
      </c>
      <c r="CF88" s="172" t="s">
        <v>1017</v>
      </c>
      <c r="CG88" s="172" t="s">
        <v>1017</v>
      </c>
      <c r="CH88" s="172" t="s">
        <v>1017</v>
      </c>
      <c r="CI88" s="172" t="s">
        <v>1017</v>
      </c>
      <c r="CJ88" s="172" t="s">
        <v>1017</v>
      </c>
      <c r="CK88" s="172" t="s">
        <v>1017</v>
      </c>
      <c r="CL88" s="172" t="s">
        <v>1017</v>
      </c>
      <c r="CM88" s="172" t="s">
        <v>1017</v>
      </c>
      <c r="CN88" s="172" t="s">
        <v>1017</v>
      </c>
      <c r="CO88" s="172" t="s">
        <v>1017</v>
      </c>
      <c r="CP88" s="172" t="s">
        <v>1017</v>
      </c>
      <c r="CQ88" s="172" t="s">
        <v>1017</v>
      </c>
      <c r="CR88" s="172" t="s">
        <v>1017</v>
      </c>
      <c r="CS88" s="172" t="s">
        <v>1017</v>
      </c>
      <c r="CT88" s="172" t="s">
        <v>1017</v>
      </c>
      <c r="CU88" s="172" t="s">
        <v>1017</v>
      </c>
      <c r="CV88" s="172" t="s">
        <v>1017</v>
      </c>
      <c r="CW88" s="172" t="s">
        <v>1017</v>
      </c>
      <c r="CX88" s="172" t="s">
        <v>1017</v>
      </c>
      <c r="CY88" s="172" t="s">
        <v>1017</v>
      </c>
      <c r="CZ88" s="172" t="s">
        <v>1017</v>
      </c>
      <c r="DA88" s="172" t="s">
        <v>1017</v>
      </c>
      <c r="DB88" s="172" t="s">
        <v>1017</v>
      </c>
      <c r="DC88" s="172" t="s">
        <v>1017</v>
      </c>
      <c r="DD88" s="172" t="s">
        <v>1017</v>
      </c>
      <c r="DE88" s="172" t="s">
        <v>1017</v>
      </c>
      <c r="DF88" s="172" t="s">
        <v>1017</v>
      </c>
      <c r="DG88" s="172" t="s">
        <v>1017</v>
      </c>
      <c r="DH88" s="172" t="s">
        <v>1017</v>
      </c>
      <c r="DI88" s="172" t="s">
        <v>1017</v>
      </c>
      <c r="DJ88" s="172" t="s">
        <v>1017</v>
      </c>
      <c r="DK88" s="172" t="s">
        <v>1017</v>
      </c>
      <c r="DL88" s="172" t="s">
        <v>1017</v>
      </c>
      <c r="DM88" s="172" t="s">
        <v>1017</v>
      </c>
      <c r="DN88" s="172" t="s">
        <v>1017</v>
      </c>
      <c r="DO88" s="172" t="s">
        <v>1017</v>
      </c>
      <c r="DP88" s="172" t="s">
        <v>1017</v>
      </c>
      <c r="DQ88" s="172" t="s">
        <v>1017</v>
      </c>
      <c r="DR88" s="172" t="s">
        <v>1017</v>
      </c>
      <c r="DS88" s="172" t="s">
        <v>1017</v>
      </c>
      <c r="DT88" s="172" t="s">
        <v>1017</v>
      </c>
      <c r="DU88" s="172" t="s">
        <v>1017</v>
      </c>
      <c r="DV88" s="172" t="s">
        <v>1017</v>
      </c>
      <c r="DW88" s="172" t="s">
        <v>1017</v>
      </c>
      <c r="DX88" s="172" t="s">
        <v>1017</v>
      </c>
      <c r="DY88" s="172" t="s">
        <v>1017</v>
      </c>
      <c r="DZ88" s="172" t="s">
        <v>1017</v>
      </c>
      <c r="EA88" s="172" t="s">
        <v>1017</v>
      </c>
      <c r="EB88" s="172" t="s">
        <v>1017</v>
      </c>
      <c r="EC88" s="172" t="s">
        <v>1017</v>
      </c>
      <c r="ED88" s="172" t="s">
        <v>1017</v>
      </c>
      <c r="EE88" s="172" t="s">
        <v>1017</v>
      </c>
      <c r="EF88" s="172" t="s">
        <v>1017</v>
      </c>
      <c r="EG88" s="172" t="s">
        <v>1017</v>
      </c>
      <c r="EH88" s="172" t="s">
        <v>1017</v>
      </c>
      <c r="EI88" s="172" t="s">
        <v>1017</v>
      </c>
      <c r="EJ88" s="172" t="s">
        <v>1017</v>
      </c>
      <c r="EK88" s="172" t="s">
        <v>1017</v>
      </c>
      <c r="EL88" s="172" t="s">
        <v>1017</v>
      </c>
      <c r="EM88" s="172" t="s">
        <v>1017</v>
      </c>
      <c r="EN88" s="172" t="s">
        <v>1017</v>
      </c>
      <c r="EO88" s="172" t="s">
        <v>1017</v>
      </c>
      <c r="EP88" s="172" t="s">
        <v>1017</v>
      </c>
      <c r="EQ88" s="172" t="s">
        <v>1017</v>
      </c>
      <c r="ER88" s="172" t="s">
        <v>1017</v>
      </c>
      <c r="ES88" s="172" t="s">
        <v>1017</v>
      </c>
      <c r="ET88" s="172" t="s">
        <v>1017</v>
      </c>
      <c r="EU88" s="172" t="s">
        <v>1017</v>
      </c>
      <c r="EV88" s="172" t="s">
        <v>1017</v>
      </c>
      <c r="EW88" s="172" t="s">
        <v>1017</v>
      </c>
      <c r="EX88" s="172" t="s">
        <v>1017</v>
      </c>
      <c r="EY88" s="172" t="s">
        <v>1017</v>
      </c>
      <c r="EZ88" s="172" t="s">
        <v>1017</v>
      </c>
      <c r="FA88" s="172" t="s">
        <v>1017</v>
      </c>
      <c r="FB88" s="172" t="s">
        <v>1017</v>
      </c>
      <c r="FC88" s="172" t="s">
        <v>1017</v>
      </c>
      <c r="FD88" s="172" t="s">
        <v>1017</v>
      </c>
      <c r="FE88" s="172" t="s">
        <v>1017</v>
      </c>
      <c r="FF88" s="172" t="s">
        <v>1017</v>
      </c>
      <c r="FG88" s="172" t="s">
        <v>1017</v>
      </c>
      <c r="FH88" s="172" t="s">
        <v>1017</v>
      </c>
      <c r="FI88" s="172" t="s">
        <v>1017</v>
      </c>
      <c r="FJ88" s="172" t="s">
        <v>1017</v>
      </c>
      <c r="FK88" s="172" t="s">
        <v>1017</v>
      </c>
      <c r="FL88" s="172" t="s">
        <v>1017</v>
      </c>
      <c r="FM88" s="172" t="s">
        <v>1017</v>
      </c>
      <c r="FN88" s="172" t="s">
        <v>1017</v>
      </c>
      <c r="FO88" s="172" t="s">
        <v>1017</v>
      </c>
      <c r="FP88" s="172" t="s">
        <v>1017</v>
      </c>
      <c r="FQ88" s="172" t="s">
        <v>1017</v>
      </c>
      <c r="FR88" s="172" t="s">
        <v>1017</v>
      </c>
      <c r="FS88" s="172" t="s">
        <v>1017</v>
      </c>
      <c r="FT88" s="172" t="s">
        <v>1017</v>
      </c>
      <c r="FU88" s="172" t="s">
        <v>1017</v>
      </c>
      <c r="FV88" s="172" t="s">
        <v>1017</v>
      </c>
      <c r="FW88" s="172" t="s">
        <v>1017</v>
      </c>
      <c r="FX88" s="172" t="s">
        <v>1017</v>
      </c>
      <c r="FY88" s="172" t="s">
        <v>1017</v>
      </c>
      <c r="FZ88" s="172" t="s">
        <v>1017</v>
      </c>
      <c r="GA88" s="172" t="s">
        <v>1017</v>
      </c>
      <c r="GB88" s="172" t="s">
        <v>1017</v>
      </c>
      <c r="GC88" s="172" t="s">
        <v>1017</v>
      </c>
      <c r="GD88" s="172" t="s">
        <v>1017</v>
      </c>
      <c r="GE88" s="172" t="s">
        <v>1017</v>
      </c>
      <c r="GF88" s="172" t="s">
        <v>1017</v>
      </c>
      <c r="GG88" s="172" t="s">
        <v>1017</v>
      </c>
      <c r="GH88" s="172" t="s">
        <v>1017</v>
      </c>
      <c r="GI88" s="172" t="s">
        <v>1017</v>
      </c>
      <c r="GJ88" s="172" t="s">
        <v>1017</v>
      </c>
      <c r="GK88" s="172" t="s">
        <v>1017</v>
      </c>
      <c r="GL88" s="172" t="s">
        <v>1017</v>
      </c>
      <c r="GM88" s="172" t="s">
        <v>1017</v>
      </c>
      <c r="GN88" s="172" t="s">
        <v>1017</v>
      </c>
      <c r="GO88" s="172" t="s">
        <v>1017</v>
      </c>
      <c r="GP88" s="172" t="s">
        <v>1017</v>
      </c>
      <c r="GQ88" s="172" t="s">
        <v>1017</v>
      </c>
      <c r="GR88" s="172" t="s">
        <v>1017</v>
      </c>
      <c r="GS88" s="172" t="s">
        <v>1017</v>
      </c>
      <c r="GT88" s="172" t="s">
        <v>1017</v>
      </c>
      <c r="GU88" s="172" t="s">
        <v>1017</v>
      </c>
      <c r="GV88" s="172" t="s">
        <v>1017</v>
      </c>
      <c r="GW88" s="172" t="s">
        <v>1017</v>
      </c>
      <c r="GX88" s="172" t="s">
        <v>1017</v>
      </c>
      <c r="GY88" s="172" t="s">
        <v>1017</v>
      </c>
      <c r="GZ88" s="172" t="s">
        <v>1017</v>
      </c>
      <c r="HA88" s="172" t="s">
        <v>1017</v>
      </c>
      <c r="HB88" s="172" t="s">
        <v>1017</v>
      </c>
      <c r="HC88" s="172" t="s">
        <v>1017</v>
      </c>
      <c r="HD88" s="172" t="s">
        <v>1017</v>
      </c>
      <c r="HE88" s="172" t="s">
        <v>1017</v>
      </c>
      <c r="HF88" s="172" t="s">
        <v>1017</v>
      </c>
      <c r="HG88" s="172" t="s">
        <v>1017</v>
      </c>
      <c r="HH88" s="172" t="s">
        <v>1017</v>
      </c>
      <c r="HI88" s="172" t="s">
        <v>1017</v>
      </c>
      <c r="HJ88" s="172" t="s">
        <v>1017</v>
      </c>
      <c r="HK88" s="172" t="s">
        <v>1017</v>
      </c>
      <c r="HL88" s="172" t="s">
        <v>1017</v>
      </c>
      <c r="HM88" s="172" t="s">
        <v>1017</v>
      </c>
      <c r="HN88" s="172" t="s">
        <v>1017</v>
      </c>
      <c r="HO88" s="172" t="s">
        <v>1017</v>
      </c>
      <c r="HP88" s="172" t="s">
        <v>1017</v>
      </c>
      <c r="HQ88" s="172" t="s">
        <v>1017</v>
      </c>
      <c r="HR88" s="172" t="s">
        <v>1017</v>
      </c>
      <c r="HS88" s="172" t="s">
        <v>1017</v>
      </c>
      <c r="HT88" s="172" t="s">
        <v>1017</v>
      </c>
      <c r="HU88" s="172" t="s">
        <v>1017</v>
      </c>
      <c r="HV88" s="172" t="s">
        <v>1017</v>
      </c>
      <c r="HW88" s="172" t="s">
        <v>1017</v>
      </c>
      <c r="HX88" s="172" t="s">
        <v>1017</v>
      </c>
      <c r="HY88" s="172" t="s">
        <v>1017</v>
      </c>
      <c r="HZ88" s="172" t="s">
        <v>1017</v>
      </c>
      <c r="IA88" s="172" t="s">
        <v>1017</v>
      </c>
      <c r="IB88" s="172" t="s">
        <v>1017</v>
      </c>
      <c r="IC88" s="172" t="s">
        <v>1017</v>
      </c>
      <c r="ID88" s="172" t="s">
        <v>1017</v>
      </c>
      <c r="IE88" s="172" t="s">
        <v>1017</v>
      </c>
      <c r="IF88" s="172" t="s">
        <v>1017</v>
      </c>
      <c r="IG88" s="172" t="s">
        <v>1017</v>
      </c>
      <c r="IH88" s="172" t="s">
        <v>1017</v>
      </c>
      <c r="II88" s="172" t="s">
        <v>1017</v>
      </c>
      <c r="IJ88" s="172" t="s">
        <v>1017</v>
      </c>
      <c r="IK88" s="172" t="s">
        <v>1017</v>
      </c>
      <c r="IL88" s="172" t="s">
        <v>1017</v>
      </c>
      <c r="IM88" s="172" t="s">
        <v>1017</v>
      </c>
      <c r="IN88" s="172" t="s">
        <v>1017</v>
      </c>
      <c r="IO88" s="172" t="s">
        <v>1017</v>
      </c>
      <c r="IP88" s="172" t="s">
        <v>1017</v>
      </c>
      <c r="IQ88" s="172" t="s">
        <v>1017</v>
      </c>
      <c r="IR88" s="172" t="s">
        <v>1017</v>
      </c>
      <c r="IS88" s="172" t="s">
        <v>1017</v>
      </c>
      <c r="IT88" s="172" t="s">
        <v>1017</v>
      </c>
      <c r="IU88" s="172" t="s">
        <v>1017</v>
      </c>
      <c r="IV88" s="172" t="s">
        <v>1017</v>
      </c>
    </row>
    <row r="89" spans="1:256" s="193" customFormat="1" ht="15" customHeight="1" x14ac:dyDescent="0.15">
      <c r="A89" s="165"/>
      <c r="B89" s="165"/>
      <c r="C89" s="172"/>
      <c r="D89" s="455" t="s">
        <v>820</v>
      </c>
      <c r="E89" s="172" t="s">
        <v>1189</v>
      </c>
      <c r="F89" s="172" t="s">
        <v>1017</v>
      </c>
      <c r="G89" s="172" t="s">
        <v>1017</v>
      </c>
      <c r="H89" s="172" t="s">
        <v>1017</v>
      </c>
      <c r="I89" s="172" t="s">
        <v>1017</v>
      </c>
      <c r="J89" s="172" t="s">
        <v>1017</v>
      </c>
      <c r="K89" s="172" t="s">
        <v>1017</v>
      </c>
      <c r="L89" s="172" t="s">
        <v>1017</v>
      </c>
      <c r="M89" s="172" t="s">
        <v>1017</v>
      </c>
      <c r="N89" s="172" t="s">
        <v>1017</v>
      </c>
      <c r="O89" s="172" t="s">
        <v>1017</v>
      </c>
      <c r="P89" s="172" t="s">
        <v>1017</v>
      </c>
      <c r="Q89" s="172" t="s">
        <v>1017</v>
      </c>
      <c r="R89" s="172" t="s">
        <v>1017</v>
      </c>
      <c r="S89" s="172" t="s">
        <v>1017</v>
      </c>
      <c r="T89" s="172" t="s">
        <v>1017</v>
      </c>
      <c r="U89" s="172" t="s">
        <v>1017</v>
      </c>
      <c r="V89" s="172" t="s">
        <v>1017</v>
      </c>
      <c r="W89" s="172" t="s">
        <v>1017</v>
      </c>
      <c r="X89" s="172" t="s">
        <v>1017</v>
      </c>
      <c r="Y89" s="172" t="s">
        <v>1017</v>
      </c>
      <c r="Z89" s="172" t="s">
        <v>1017</v>
      </c>
      <c r="AA89" s="172" t="s">
        <v>1017</v>
      </c>
      <c r="AB89" s="172" t="s">
        <v>1017</v>
      </c>
      <c r="AC89" s="172" t="s">
        <v>1017</v>
      </c>
      <c r="AD89" s="172" t="s">
        <v>1017</v>
      </c>
      <c r="AE89" s="172" t="s">
        <v>1017</v>
      </c>
      <c r="AF89" s="172" t="s">
        <v>1017</v>
      </c>
      <c r="AG89" s="172" t="s">
        <v>1017</v>
      </c>
      <c r="AH89" s="172" t="s">
        <v>1017</v>
      </c>
      <c r="AI89" s="172" t="s">
        <v>1017</v>
      </c>
      <c r="AJ89" s="172" t="s">
        <v>1017</v>
      </c>
      <c r="AK89" s="172" t="s">
        <v>1017</v>
      </c>
      <c r="AL89" s="172" t="s">
        <v>1017</v>
      </c>
      <c r="AM89" s="172" t="s">
        <v>1017</v>
      </c>
      <c r="AN89" s="172" t="s">
        <v>1017</v>
      </c>
      <c r="AO89" s="172" t="s">
        <v>1017</v>
      </c>
      <c r="AP89" s="172" t="s">
        <v>1017</v>
      </c>
      <c r="AQ89" s="172" t="s">
        <v>1017</v>
      </c>
      <c r="AR89" s="172" t="s">
        <v>1017</v>
      </c>
      <c r="AS89" s="172" t="s">
        <v>1017</v>
      </c>
      <c r="AT89" s="172" t="s">
        <v>1017</v>
      </c>
      <c r="AU89" s="172" t="s">
        <v>1017</v>
      </c>
      <c r="AV89" s="172" t="s">
        <v>1017</v>
      </c>
      <c r="AW89" s="172" t="s">
        <v>1017</v>
      </c>
      <c r="AX89" s="172" t="s">
        <v>1017</v>
      </c>
      <c r="AY89" s="172" t="s">
        <v>1017</v>
      </c>
      <c r="AZ89" s="172" t="s">
        <v>1017</v>
      </c>
      <c r="BA89" s="172" t="s">
        <v>1017</v>
      </c>
      <c r="BB89" s="172" t="s">
        <v>1017</v>
      </c>
      <c r="BC89" s="172" t="s">
        <v>1017</v>
      </c>
      <c r="BD89" s="172" t="s">
        <v>1017</v>
      </c>
      <c r="BE89" s="172" t="s">
        <v>1017</v>
      </c>
      <c r="BF89" s="172" t="s">
        <v>1017</v>
      </c>
      <c r="BG89" s="172" t="s">
        <v>1017</v>
      </c>
      <c r="BH89" s="172" t="s">
        <v>1017</v>
      </c>
      <c r="BI89" s="172" t="s">
        <v>1017</v>
      </c>
      <c r="BJ89" s="172" t="s">
        <v>1017</v>
      </c>
      <c r="BK89" s="172" t="s">
        <v>1017</v>
      </c>
      <c r="BL89" s="172" t="s">
        <v>1017</v>
      </c>
      <c r="BM89" s="172" t="s">
        <v>1017</v>
      </c>
      <c r="BN89" s="172" t="s">
        <v>1017</v>
      </c>
      <c r="BO89" s="172" t="s">
        <v>1017</v>
      </c>
      <c r="BP89" s="172" t="s">
        <v>1017</v>
      </c>
      <c r="BQ89" s="172" t="s">
        <v>1017</v>
      </c>
      <c r="BR89" s="172" t="s">
        <v>1017</v>
      </c>
      <c r="BS89" s="172" t="s">
        <v>1017</v>
      </c>
      <c r="BT89" s="172" t="s">
        <v>1017</v>
      </c>
      <c r="BU89" s="172" t="s">
        <v>1017</v>
      </c>
      <c r="BV89" s="172" t="s">
        <v>1017</v>
      </c>
      <c r="BW89" s="172" t="s">
        <v>1017</v>
      </c>
      <c r="BX89" s="172" t="s">
        <v>1017</v>
      </c>
      <c r="BY89" s="172" t="s">
        <v>1017</v>
      </c>
      <c r="BZ89" s="172" t="s">
        <v>1017</v>
      </c>
      <c r="CA89" s="172" t="s">
        <v>1017</v>
      </c>
      <c r="CB89" s="172" t="s">
        <v>1017</v>
      </c>
      <c r="CC89" s="172" t="s">
        <v>1017</v>
      </c>
      <c r="CD89" s="172" t="s">
        <v>1017</v>
      </c>
      <c r="CE89" s="172" t="s">
        <v>1017</v>
      </c>
      <c r="CF89" s="172" t="s">
        <v>1017</v>
      </c>
      <c r="CG89" s="172" t="s">
        <v>1017</v>
      </c>
      <c r="CH89" s="172" t="s">
        <v>1017</v>
      </c>
      <c r="CI89" s="172" t="s">
        <v>1017</v>
      </c>
      <c r="CJ89" s="172" t="s">
        <v>1017</v>
      </c>
      <c r="CK89" s="172" t="s">
        <v>1017</v>
      </c>
      <c r="CL89" s="172" t="s">
        <v>1017</v>
      </c>
      <c r="CM89" s="172" t="s">
        <v>1017</v>
      </c>
      <c r="CN89" s="172" t="s">
        <v>1017</v>
      </c>
      <c r="CO89" s="172" t="s">
        <v>1017</v>
      </c>
      <c r="CP89" s="172" t="s">
        <v>1017</v>
      </c>
      <c r="CQ89" s="172" t="s">
        <v>1017</v>
      </c>
      <c r="CR89" s="172" t="s">
        <v>1017</v>
      </c>
      <c r="CS89" s="172" t="s">
        <v>1017</v>
      </c>
      <c r="CT89" s="172" t="s">
        <v>1017</v>
      </c>
      <c r="CU89" s="172" t="s">
        <v>1017</v>
      </c>
      <c r="CV89" s="172" t="s">
        <v>1017</v>
      </c>
      <c r="CW89" s="172" t="s">
        <v>1017</v>
      </c>
      <c r="CX89" s="172" t="s">
        <v>1017</v>
      </c>
      <c r="CY89" s="172" t="s">
        <v>1017</v>
      </c>
      <c r="CZ89" s="172" t="s">
        <v>1017</v>
      </c>
      <c r="DA89" s="172" t="s">
        <v>1017</v>
      </c>
      <c r="DB89" s="172" t="s">
        <v>1017</v>
      </c>
      <c r="DC89" s="172" t="s">
        <v>1017</v>
      </c>
      <c r="DD89" s="172" t="s">
        <v>1017</v>
      </c>
      <c r="DE89" s="172" t="s">
        <v>1017</v>
      </c>
      <c r="DF89" s="172" t="s">
        <v>1017</v>
      </c>
      <c r="DG89" s="172" t="s">
        <v>1017</v>
      </c>
      <c r="DH89" s="172" t="s">
        <v>1017</v>
      </c>
      <c r="DI89" s="172" t="s">
        <v>1017</v>
      </c>
      <c r="DJ89" s="172" t="s">
        <v>1017</v>
      </c>
      <c r="DK89" s="172" t="s">
        <v>1017</v>
      </c>
      <c r="DL89" s="172" t="s">
        <v>1017</v>
      </c>
      <c r="DM89" s="172" t="s">
        <v>1017</v>
      </c>
      <c r="DN89" s="172" t="s">
        <v>1017</v>
      </c>
      <c r="DO89" s="172" t="s">
        <v>1017</v>
      </c>
      <c r="DP89" s="172" t="s">
        <v>1017</v>
      </c>
      <c r="DQ89" s="172" t="s">
        <v>1017</v>
      </c>
      <c r="DR89" s="172" t="s">
        <v>1017</v>
      </c>
      <c r="DS89" s="172" t="s">
        <v>1017</v>
      </c>
      <c r="DT89" s="172" t="s">
        <v>1017</v>
      </c>
      <c r="DU89" s="172" t="s">
        <v>1017</v>
      </c>
      <c r="DV89" s="172" t="s">
        <v>1017</v>
      </c>
      <c r="DW89" s="172" t="s">
        <v>1017</v>
      </c>
      <c r="DX89" s="172" t="s">
        <v>1017</v>
      </c>
      <c r="DY89" s="172" t="s">
        <v>1017</v>
      </c>
      <c r="DZ89" s="172" t="s">
        <v>1017</v>
      </c>
      <c r="EA89" s="172" t="s">
        <v>1017</v>
      </c>
      <c r="EB89" s="172" t="s">
        <v>1017</v>
      </c>
      <c r="EC89" s="172" t="s">
        <v>1017</v>
      </c>
      <c r="ED89" s="172" t="s">
        <v>1017</v>
      </c>
      <c r="EE89" s="172" t="s">
        <v>1017</v>
      </c>
      <c r="EF89" s="172" t="s">
        <v>1017</v>
      </c>
      <c r="EG89" s="172" t="s">
        <v>1017</v>
      </c>
      <c r="EH89" s="172" t="s">
        <v>1017</v>
      </c>
      <c r="EI89" s="172" t="s">
        <v>1017</v>
      </c>
      <c r="EJ89" s="172" t="s">
        <v>1017</v>
      </c>
      <c r="EK89" s="172" t="s">
        <v>1017</v>
      </c>
      <c r="EL89" s="172" t="s">
        <v>1017</v>
      </c>
      <c r="EM89" s="172" t="s">
        <v>1017</v>
      </c>
      <c r="EN89" s="172" t="s">
        <v>1017</v>
      </c>
      <c r="EO89" s="172" t="s">
        <v>1017</v>
      </c>
      <c r="EP89" s="172" t="s">
        <v>1017</v>
      </c>
      <c r="EQ89" s="172" t="s">
        <v>1017</v>
      </c>
      <c r="ER89" s="172" t="s">
        <v>1017</v>
      </c>
      <c r="ES89" s="172" t="s">
        <v>1017</v>
      </c>
      <c r="ET89" s="172" t="s">
        <v>1017</v>
      </c>
      <c r="EU89" s="172" t="s">
        <v>1017</v>
      </c>
      <c r="EV89" s="172" t="s">
        <v>1017</v>
      </c>
      <c r="EW89" s="172" t="s">
        <v>1017</v>
      </c>
      <c r="EX89" s="172" t="s">
        <v>1017</v>
      </c>
      <c r="EY89" s="172" t="s">
        <v>1017</v>
      </c>
      <c r="EZ89" s="172" t="s">
        <v>1017</v>
      </c>
      <c r="FA89" s="172" t="s">
        <v>1017</v>
      </c>
      <c r="FB89" s="172" t="s">
        <v>1017</v>
      </c>
      <c r="FC89" s="172" t="s">
        <v>1017</v>
      </c>
      <c r="FD89" s="172" t="s">
        <v>1017</v>
      </c>
      <c r="FE89" s="172" t="s">
        <v>1017</v>
      </c>
      <c r="FF89" s="172" t="s">
        <v>1017</v>
      </c>
      <c r="FG89" s="172" t="s">
        <v>1017</v>
      </c>
      <c r="FH89" s="172" t="s">
        <v>1017</v>
      </c>
      <c r="FI89" s="172" t="s">
        <v>1017</v>
      </c>
      <c r="FJ89" s="172" t="s">
        <v>1017</v>
      </c>
      <c r="FK89" s="172" t="s">
        <v>1017</v>
      </c>
      <c r="FL89" s="172" t="s">
        <v>1017</v>
      </c>
      <c r="FM89" s="172" t="s">
        <v>1017</v>
      </c>
      <c r="FN89" s="172" t="s">
        <v>1017</v>
      </c>
      <c r="FO89" s="172" t="s">
        <v>1017</v>
      </c>
      <c r="FP89" s="172" t="s">
        <v>1017</v>
      </c>
      <c r="FQ89" s="172" t="s">
        <v>1017</v>
      </c>
      <c r="FR89" s="172" t="s">
        <v>1017</v>
      </c>
      <c r="FS89" s="172" t="s">
        <v>1017</v>
      </c>
      <c r="FT89" s="172" t="s">
        <v>1017</v>
      </c>
      <c r="FU89" s="172" t="s">
        <v>1017</v>
      </c>
      <c r="FV89" s="172" t="s">
        <v>1017</v>
      </c>
      <c r="FW89" s="172" t="s">
        <v>1017</v>
      </c>
      <c r="FX89" s="172" t="s">
        <v>1017</v>
      </c>
      <c r="FY89" s="172" t="s">
        <v>1017</v>
      </c>
      <c r="FZ89" s="172" t="s">
        <v>1017</v>
      </c>
      <c r="GA89" s="172" t="s">
        <v>1017</v>
      </c>
      <c r="GB89" s="172" t="s">
        <v>1017</v>
      </c>
      <c r="GC89" s="172" t="s">
        <v>1017</v>
      </c>
      <c r="GD89" s="172" t="s">
        <v>1017</v>
      </c>
      <c r="GE89" s="172" t="s">
        <v>1017</v>
      </c>
      <c r="GF89" s="172" t="s">
        <v>1017</v>
      </c>
      <c r="GG89" s="172" t="s">
        <v>1017</v>
      </c>
      <c r="GH89" s="172" t="s">
        <v>1017</v>
      </c>
      <c r="GI89" s="172" t="s">
        <v>1017</v>
      </c>
      <c r="GJ89" s="172" t="s">
        <v>1017</v>
      </c>
      <c r="GK89" s="172" t="s">
        <v>1017</v>
      </c>
      <c r="GL89" s="172" t="s">
        <v>1017</v>
      </c>
      <c r="GM89" s="172" t="s">
        <v>1017</v>
      </c>
      <c r="GN89" s="172" t="s">
        <v>1017</v>
      </c>
      <c r="GO89" s="172" t="s">
        <v>1017</v>
      </c>
      <c r="GP89" s="172" t="s">
        <v>1017</v>
      </c>
      <c r="GQ89" s="172" t="s">
        <v>1017</v>
      </c>
      <c r="GR89" s="172" t="s">
        <v>1017</v>
      </c>
      <c r="GS89" s="172" t="s">
        <v>1017</v>
      </c>
      <c r="GT89" s="172" t="s">
        <v>1017</v>
      </c>
      <c r="GU89" s="172" t="s">
        <v>1017</v>
      </c>
      <c r="GV89" s="172" t="s">
        <v>1017</v>
      </c>
      <c r="GW89" s="172" t="s">
        <v>1017</v>
      </c>
      <c r="GX89" s="172" t="s">
        <v>1017</v>
      </c>
      <c r="GY89" s="172" t="s">
        <v>1017</v>
      </c>
      <c r="GZ89" s="172" t="s">
        <v>1017</v>
      </c>
      <c r="HA89" s="172" t="s">
        <v>1017</v>
      </c>
      <c r="HB89" s="172" t="s">
        <v>1017</v>
      </c>
      <c r="HC89" s="172" t="s">
        <v>1017</v>
      </c>
      <c r="HD89" s="172" t="s">
        <v>1017</v>
      </c>
      <c r="HE89" s="172" t="s">
        <v>1017</v>
      </c>
      <c r="HF89" s="172" t="s">
        <v>1017</v>
      </c>
      <c r="HG89" s="172" t="s">
        <v>1017</v>
      </c>
      <c r="HH89" s="172" t="s">
        <v>1017</v>
      </c>
      <c r="HI89" s="172" t="s">
        <v>1017</v>
      </c>
      <c r="HJ89" s="172" t="s">
        <v>1017</v>
      </c>
      <c r="HK89" s="172" t="s">
        <v>1017</v>
      </c>
      <c r="HL89" s="172" t="s">
        <v>1017</v>
      </c>
      <c r="HM89" s="172" t="s">
        <v>1017</v>
      </c>
      <c r="HN89" s="172" t="s">
        <v>1017</v>
      </c>
      <c r="HO89" s="172" t="s">
        <v>1017</v>
      </c>
      <c r="HP89" s="172" t="s">
        <v>1017</v>
      </c>
      <c r="HQ89" s="172" t="s">
        <v>1017</v>
      </c>
      <c r="HR89" s="172" t="s">
        <v>1017</v>
      </c>
      <c r="HS89" s="172" t="s">
        <v>1017</v>
      </c>
      <c r="HT89" s="172" t="s">
        <v>1017</v>
      </c>
      <c r="HU89" s="172" t="s">
        <v>1017</v>
      </c>
      <c r="HV89" s="172" t="s">
        <v>1017</v>
      </c>
      <c r="HW89" s="172" t="s">
        <v>1017</v>
      </c>
      <c r="HX89" s="172" t="s">
        <v>1017</v>
      </c>
      <c r="HY89" s="172" t="s">
        <v>1017</v>
      </c>
      <c r="HZ89" s="172" t="s">
        <v>1017</v>
      </c>
      <c r="IA89" s="172" t="s">
        <v>1017</v>
      </c>
      <c r="IB89" s="172" t="s">
        <v>1017</v>
      </c>
      <c r="IC89" s="172" t="s">
        <v>1017</v>
      </c>
      <c r="ID89" s="172" t="s">
        <v>1017</v>
      </c>
      <c r="IE89" s="172" t="s">
        <v>1017</v>
      </c>
      <c r="IF89" s="172" t="s">
        <v>1017</v>
      </c>
      <c r="IG89" s="172" t="s">
        <v>1017</v>
      </c>
      <c r="IH89" s="172" t="s">
        <v>1017</v>
      </c>
      <c r="II89" s="172" t="s">
        <v>1017</v>
      </c>
      <c r="IJ89" s="172" t="s">
        <v>1017</v>
      </c>
      <c r="IK89" s="172" t="s">
        <v>1017</v>
      </c>
      <c r="IL89" s="172" t="s">
        <v>1017</v>
      </c>
      <c r="IM89" s="172" t="s">
        <v>1017</v>
      </c>
      <c r="IN89" s="172" t="s">
        <v>1017</v>
      </c>
      <c r="IO89" s="172" t="s">
        <v>1017</v>
      </c>
      <c r="IP89" s="172" t="s">
        <v>1017</v>
      </c>
      <c r="IQ89" s="172" t="s">
        <v>1017</v>
      </c>
      <c r="IR89" s="172" t="s">
        <v>1017</v>
      </c>
      <c r="IS89" s="172" t="s">
        <v>1017</v>
      </c>
      <c r="IT89" s="172" t="s">
        <v>1017</v>
      </c>
      <c r="IU89" s="172" t="s">
        <v>1017</v>
      </c>
      <c r="IV89" s="172" t="s">
        <v>1017</v>
      </c>
    </row>
    <row r="90" spans="1:256" s="193" customFormat="1" ht="15" customHeight="1" x14ac:dyDescent="0.15">
      <c r="A90" s="165"/>
      <c r="B90" s="165"/>
      <c r="C90" s="172"/>
      <c r="D90" s="455" t="s">
        <v>821</v>
      </c>
      <c r="E90" s="172" t="s">
        <v>1190</v>
      </c>
      <c r="F90" s="632"/>
      <c r="G90" s="632"/>
      <c r="H90" s="632"/>
      <c r="I90" s="632"/>
      <c r="J90" s="632"/>
      <c r="K90" s="632"/>
      <c r="L90" s="632"/>
      <c r="M90" s="632"/>
      <c r="N90" s="632"/>
      <c r="O90" s="632"/>
      <c r="P90" s="632"/>
      <c r="Q90" s="632"/>
      <c r="R90" s="632"/>
      <c r="S90" s="632"/>
      <c r="T90" s="632"/>
      <c r="U90" s="632"/>
      <c r="V90" s="632"/>
      <c r="W90" s="632"/>
      <c r="X90" s="632"/>
      <c r="Y90" s="632"/>
      <c r="Z90" s="632"/>
      <c r="AA90" s="632"/>
      <c r="AB90" s="632"/>
      <c r="AC90" s="632"/>
      <c r="AD90" s="632"/>
      <c r="AE90" s="632"/>
      <c r="AF90" s="632"/>
      <c r="AG90" s="632"/>
      <c r="AH90" s="632"/>
      <c r="AI90" s="632"/>
      <c r="AJ90" s="632"/>
      <c r="AK90" s="632"/>
      <c r="AL90" s="632"/>
      <c r="AM90" s="632"/>
      <c r="AN90" s="632"/>
      <c r="AO90" s="632"/>
      <c r="AP90" s="632"/>
      <c r="AQ90" s="632"/>
      <c r="AR90" s="632"/>
      <c r="AS90" s="632"/>
      <c r="AT90" s="632"/>
      <c r="AU90" s="632"/>
      <c r="AV90" s="632"/>
      <c r="AW90" s="632"/>
      <c r="AX90" s="632"/>
      <c r="AY90" s="632"/>
      <c r="AZ90" s="632"/>
      <c r="BA90" s="632"/>
      <c r="BB90" s="632"/>
      <c r="BC90" s="632"/>
      <c r="BD90" s="632"/>
      <c r="BE90" s="632"/>
      <c r="BF90" s="632"/>
      <c r="BG90" s="632"/>
      <c r="BH90" s="632"/>
      <c r="BI90" s="632"/>
      <c r="BJ90" s="632"/>
      <c r="BK90" s="632"/>
      <c r="BL90" s="632"/>
      <c r="BM90" s="632"/>
      <c r="BN90" s="632"/>
      <c r="BO90" s="632"/>
      <c r="BP90" s="632"/>
      <c r="BQ90" s="632"/>
      <c r="BR90" s="632"/>
      <c r="BS90" s="632"/>
      <c r="BT90" s="632"/>
      <c r="BU90" s="632"/>
      <c r="BV90" s="632"/>
      <c r="BW90" s="632"/>
      <c r="BX90" s="632"/>
      <c r="BY90" s="632"/>
      <c r="BZ90" s="632"/>
      <c r="CA90" s="632"/>
      <c r="CB90" s="632"/>
      <c r="CC90" s="632"/>
      <c r="CD90" s="632"/>
      <c r="CE90" s="632"/>
      <c r="CF90" s="632"/>
      <c r="CG90" s="632"/>
      <c r="CH90" s="632"/>
      <c r="CI90" s="632"/>
      <c r="CJ90" s="632"/>
      <c r="CK90" s="632"/>
      <c r="CL90" s="632"/>
      <c r="CM90" s="632"/>
      <c r="CN90" s="632"/>
      <c r="CO90" s="632"/>
      <c r="CP90" s="632"/>
      <c r="CQ90" s="632"/>
      <c r="CR90" s="632"/>
      <c r="CS90" s="632"/>
      <c r="CT90" s="632"/>
      <c r="CU90" s="632"/>
      <c r="CV90" s="632"/>
      <c r="CW90" s="632"/>
      <c r="CX90" s="632"/>
      <c r="CY90" s="632"/>
      <c r="CZ90" s="632"/>
      <c r="DA90" s="632"/>
      <c r="DB90" s="632"/>
      <c r="DC90" s="632"/>
      <c r="DD90" s="632"/>
      <c r="DE90" s="632"/>
      <c r="DF90" s="632"/>
      <c r="DG90" s="632"/>
      <c r="DH90" s="632"/>
      <c r="DI90" s="632"/>
      <c r="DJ90" s="632"/>
      <c r="DK90" s="632"/>
      <c r="DL90" s="632"/>
      <c r="DM90" s="632"/>
      <c r="DN90" s="632"/>
      <c r="DO90" s="632"/>
      <c r="DP90" s="632"/>
      <c r="DQ90" s="632"/>
      <c r="DR90" s="632"/>
      <c r="DS90" s="632"/>
      <c r="DT90" s="632"/>
      <c r="DU90" s="632"/>
      <c r="DV90" s="632"/>
      <c r="DW90" s="632"/>
      <c r="DX90" s="632"/>
      <c r="DY90" s="632"/>
      <c r="DZ90" s="632"/>
      <c r="EA90" s="632"/>
      <c r="EB90" s="632"/>
      <c r="EC90" s="632"/>
      <c r="ED90" s="632"/>
      <c r="EE90" s="632"/>
      <c r="EF90" s="632"/>
      <c r="EG90" s="632"/>
      <c r="EH90" s="632"/>
      <c r="EI90" s="632"/>
      <c r="EJ90" s="632"/>
      <c r="EK90" s="632"/>
      <c r="EL90" s="632"/>
      <c r="EM90" s="632"/>
      <c r="EN90" s="632"/>
      <c r="EO90" s="632"/>
      <c r="EP90" s="632"/>
      <c r="EQ90" s="632"/>
      <c r="ER90" s="632"/>
      <c r="ES90" s="632"/>
      <c r="ET90" s="632"/>
      <c r="EU90" s="632"/>
      <c r="EV90" s="632"/>
      <c r="EW90" s="632"/>
      <c r="EX90" s="632"/>
      <c r="EY90" s="632"/>
      <c r="EZ90" s="632"/>
      <c r="FA90" s="632"/>
      <c r="FB90" s="632"/>
      <c r="FC90" s="632"/>
      <c r="FD90" s="632"/>
      <c r="FE90" s="632"/>
      <c r="FF90" s="632"/>
      <c r="FG90" s="632"/>
      <c r="FH90" s="632"/>
      <c r="FI90" s="632"/>
      <c r="FJ90" s="632"/>
      <c r="FK90" s="632"/>
      <c r="FL90" s="632"/>
      <c r="FM90" s="632"/>
      <c r="FN90" s="632"/>
      <c r="FO90" s="632"/>
      <c r="FP90" s="632"/>
      <c r="FQ90" s="632"/>
      <c r="FR90" s="632"/>
      <c r="FS90" s="632"/>
      <c r="FT90" s="632"/>
      <c r="FU90" s="632"/>
      <c r="FV90" s="632"/>
      <c r="FW90" s="632"/>
      <c r="FX90" s="632"/>
      <c r="FY90" s="632"/>
      <c r="FZ90" s="632"/>
      <c r="GA90" s="632"/>
      <c r="GB90" s="632"/>
      <c r="GC90" s="632"/>
      <c r="GD90" s="632"/>
      <c r="GE90" s="632"/>
      <c r="GF90" s="632"/>
      <c r="GG90" s="632"/>
      <c r="GH90" s="632"/>
      <c r="GI90" s="632"/>
      <c r="GJ90" s="632"/>
      <c r="GK90" s="632"/>
      <c r="GL90" s="632"/>
      <c r="GM90" s="632"/>
      <c r="GN90" s="632"/>
      <c r="GO90" s="632"/>
      <c r="GP90" s="632"/>
      <c r="GQ90" s="632"/>
      <c r="GR90" s="632"/>
      <c r="GS90" s="632"/>
      <c r="GT90" s="632"/>
      <c r="GU90" s="632"/>
      <c r="GV90" s="632"/>
      <c r="GW90" s="632"/>
      <c r="GX90" s="632"/>
      <c r="GY90" s="632"/>
      <c r="GZ90" s="632"/>
      <c r="HA90" s="632"/>
      <c r="HB90" s="632"/>
      <c r="HC90" s="632"/>
      <c r="HD90" s="632"/>
      <c r="HE90" s="632"/>
      <c r="HF90" s="632"/>
      <c r="HG90" s="632"/>
      <c r="HH90" s="632"/>
      <c r="HI90" s="632"/>
      <c r="HJ90" s="632"/>
      <c r="HK90" s="632"/>
      <c r="HL90" s="632"/>
      <c r="HM90" s="632"/>
      <c r="HN90" s="632"/>
      <c r="HO90" s="632"/>
      <c r="HP90" s="632"/>
      <c r="HQ90" s="632"/>
      <c r="HR90" s="632"/>
      <c r="HS90" s="632"/>
      <c r="HT90" s="632"/>
      <c r="HU90" s="632"/>
      <c r="HV90" s="632"/>
      <c r="HW90" s="632"/>
      <c r="HX90" s="632"/>
      <c r="HY90" s="632"/>
      <c r="HZ90" s="632"/>
      <c r="IA90" s="632"/>
      <c r="IB90" s="632"/>
      <c r="IC90" s="632"/>
      <c r="ID90" s="632"/>
      <c r="IE90" s="632"/>
      <c r="IF90" s="632"/>
      <c r="IG90" s="632"/>
      <c r="IH90" s="632"/>
      <c r="II90" s="632"/>
      <c r="IJ90" s="632"/>
      <c r="IK90" s="632"/>
      <c r="IL90" s="632"/>
      <c r="IM90" s="632"/>
      <c r="IN90" s="632"/>
      <c r="IO90" s="632"/>
      <c r="IP90" s="632"/>
      <c r="IQ90" s="632"/>
      <c r="IR90" s="632"/>
      <c r="IS90" s="632"/>
      <c r="IT90" s="632"/>
      <c r="IU90" s="632"/>
      <c r="IV90" s="632"/>
    </row>
    <row r="91" spans="1:256" s="193" customFormat="1" ht="15" customHeight="1" x14ac:dyDescent="0.15">
      <c r="A91" s="165"/>
      <c r="B91" s="632"/>
      <c r="C91" s="172"/>
      <c r="D91" s="455" t="s">
        <v>822</v>
      </c>
      <c r="E91" s="172" t="s">
        <v>1191</v>
      </c>
      <c r="F91" s="632"/>
      <c r="G91" s="632"/>
      <c r="H91" s="632"/>
      <c r="I91" s="632"/>
      <c r="J91" s="632"/>
      <c r="K91" s="632"/>
      <c r="L91" s="632"/>
      <c r="M91" s="632"/>
      <c r="N91" s="632"/>
      <c r="O91" s="632"/>
      <c r="P91" s="632"/>
      <c r="Q91" s="632"/>
      <c r="R91" s="632"/>
      <c r="S91" s="632"/>
      <c r="T91" s="632"/>
      <c r="U91" s="632"/>
      <c r="V91" s="632"/>
      <c r="W91" s="632"/>
      <c r="X91" s="632"/>
      <c r="Y91" s="632"/>
      <c r="Z91" s="632"/>
      <c r="AA91" s="632"/>
      <c r="AB91" s="632"/>
      <c r="AC91" s="632"/>
      <c r="AD91" s="632"/>
      <c r="AE91" s="632"/>
      <c r="AF91" s="632"/>
      <c r="AG91" s="632"/>
      <c r="AH91" s="632"/>
      <c r="AI91" s="632"/>
      <c r="AJ91" s="632"/>
      <c r="AK91" s="632"/>
      <c r="AL91" s="632"/>
      <c r="AM91" s="632"/>
      <c r="AN91" s="632"/>
      <c r="AO91" s="632"/>
      <c r="AP91" s="632"/>
      <c r="AQ91" s="632"/>
      <c r="AR91" s="632"/>
      <c r="AS91" s="632"/>
      <c r="AT91" s="632"/>
      <c r="AU91" s="632"/>
      <c r="AV91" s="632"/>
      <c r="AW91" s="632"/>
      <c r="AX91" s="632"/>
      <c r="AY91" s="632"/>
      <c r="AZ91" s="632"/>
      <c r="BA91" s="632"/>
      <c r="BB91" s="632"/>
      <c r="BC91" s="632"/>
      <c r="BD91" s="632"/>
      <c r="BE91" s="632"/>
      <c r="BF91" s="632"/>
      <c r="BG91" s="632"/>
      <c r="BH91" s="632"/>
      <c r="BI91" s="632"/>
      <c r="BJ91" s="632"/>
      <c r="BK91" s="632"/>
      <c r="BL91" s="632"/>
      <c r="BM91" s="632"/>
      <c r="BN91" s="632"/>
      <c r="BO91" s="632"/>
      <c r="BP91" s="632"/>
      <c r="BQ91" s="632"/>
      <c r="BR91" s="632"/>
      <c r="BS91" s="632"/>
      <c r="BT91" s="632"/>
      <c r="BU91" s="632"/>
      <c r="BV91" s="632"/>
      <c r="BW91" s="632"/>
      <c r="BX91" s="632"/>
      <c r="BY91" s="632"/>
      <c r="BZ91" s="632"/>
      <c r="CA91" s="632"/>
      <c r="CB91" s="632"/>
      <c r="CC91" s="632"/>
      <c r="CD91" s="632"/>
      <c r="CE91" s="632"/>
      <c r="CF91" s="632"/>
      <c r="CG91" s="632"/>
      <c r="CH91" s="632"/>
      <c r="CI91" s="632"/>
      <c r="CJ91" s="632"/>
      <c r="CK91" s="632"/>
      <c r="CL91" s="632"/>
      <c r="CM91" s="632"/>
      <c r="CN91" s="632"/>
      <c r="CO91" s="632"/>
      <c r="CP91" s="632"/>
      <c r="CQ91" s="632"/>
      <c r="CR91" s="632"/>
      <c r="CS91" s="632"/>
      <c r="CT91" s="632"/>
      <c r="CU91" s="632"/>
      <c r="CV91" s="632"/>
      <c r="CW91" s="632"/>
      <c r="CX91" s="632"/>
      <c r="CY91" s="632"/>
      <c r="CZ91" s="632"/>
      <c r="DA91" s="632"/>
      <c r="DB91" s="632"/>
      <c r="DC91" s="632"/>
      <c r="DD91" s="632"/>
      <c r="DE91" s="632"/>
      <c r="DF91" s="632"/>
      <c r="DG91" s="632"/>
      <c r="DH91" s="632"/>
      <c r="DI91" s="632"/>
      <c r="DJ91" s="632"/>
      <c r="DK91" s="632"/>
      <c r="DL91" s="632"/>
      <c r="DM91" s="632"/>
      <c r="DN91" s="632"/>
      <c r="DO91" s="632"/>
      <c r="DP91" s="632"/>
      <c r="DQ91" s="632"/>
      <c r="DR91" s="632"/>
      <c r="DS91" s="632"/>
      <c r="DT91" s="632"/>
      <c r="DU91" s="632"/>
      <c r="DV91" s="632"/>
      <c r="DW91" s="632"/>
      <c r="DX91" s="632"/>
      <c r="DY91" s="632"/>
      <c r="DZ91" s="632"/>
      <c r="EA91" s="632"/>
      <c r="EB91" s="632"/>
      <c r="EC91" s="632"/>
      <c r="ED91" s="632"/>
      <c r="EE91" s="632"/>
      <c r="EF91" s="632"/>
      <c r="EG91" s="632"/>
      <c r="EH91" s="632"/>
      <c r="EI91" s="632"/>
      <c r="EJ91" s="632"/>
      <c r="EK91" s="632"/>
      <c r="EL91" s="632"/>
      <c r="EM91" s="632"/>
      <c r="EN91" s="632"/>
      <c r="EO91" s="632"/>
      <c r="EP91" s="632"/>
      <c r="EQ91" s="632"/>
      <c r="ER91" s="632"/>
      <c r="ES91" s="632"/>
      <c r="ET91" s="632"/>
      <c r="EU91" s="632"/>
      <c r="EV91" s="632"/>
      <c r="EW91" s="632"/>
      <c r="EX91" s="632"/>
      <c r="EY91" s="632"/>
      <c r="EZ91" s="632"/>
      <c r="FA91" s="632"/>
      <c r="FB91" s="632"/>
      <c r="FC91" s="632"/>
      <c r="FD91" s="632"/>
      <c r="FE91" s="632"/>
      <c r="FF91" s="632"/>
      <c r="FG91" s="632"/>
      <c r="FH91" s="632"/>
      <c r="FI91" s="632"/>
      <c r="FJ91" s="632"/>
      <c r="FK91" s="632"/>
      <c r="FL91" s="632"/>
      <c r="FM91" s="632"/>
      <c r="FN91" s="632"/>
      <c r="FO91" s="632"/>
      <c r="FP91" s="632"/>
      <c r="FQ91" s="632"/>
      <c r="FR91" s="632"/>
      <c r="FS91" s="632"/>
      <c r="FT91" s="632"/>
      <c r="FU91" s="632"/>
      <c r="FV91" s="632"/>
      <c r="FW91" s="632"/>
      <c r="FX91" s="632"/>
      <c r="FY91" s="632"/>
      <c r="FZ91" s="632"/>
      <c r="GA91" s="632"/>
      <c r="GB91" s="632"/>
      <c r="GC91" s="632"/>
      <c r="GD91" s="632"/>
      <c r="GE91" s="632"/>
      <c r="GF91" s="632"/>
      <c r="GG91" s="632"/>
      <c r="GH91" s="632"/>
      <c r="GI91" s="632"/>
      <c r="GJ91" s="632"/>
      <c r="GK91" s="632"/>
      <c r="GL91" s="632"/>
      <c r="GM91" s="632"/>
      <c r="GN91" s="632"/>
      <c r="GO91" s="632"/>
      <c r="GP91" s="632"/>
      <c r="GQ91" s="632"/>
      <c r="GR91" s="632"/>
      <c r="GS91" s="632"/>
      <c r="GT91" s="632"/>
      <c r="GU91" s="632"/>
      <c r="GV91" s="632"/>
      <c r="GW91" s="632"/>
      <c r="GX91" s="632"/>
      <c r="GY91" s="632"/>
      <c r="GZ91" s="632"/>
      <c r="HA91" s="632"/>
      <c r="HB91" s="632"/>
      <c r="HC91" s="632"/>
      <c r="HD91" s="632"/>
      <c r="HE91" s="632"/>
      <c r="HF91" s="632"/>
      <c r="HG91" s="632"/>
      <c r="HH91" s="632"/>
      <c r="HI91" s="632"/>
      <c r="HJ91" s="632"/>
      <c r="HK91" s="632"/>
      <c r="HL91" s="632"/>
      <c r="HM91" s="632"/>
      <c r="HN91" s="632"/>
      <c r="HO91" s="632"/>
      <c r="HP91" s="632"/>
      <c r="HQ91" s="632"/>
      <c r="HR91" s="632"/>
      <c r="HS91" s="632"/>
      <c r="HT91" s="632"/>
      <c r="HU91" s="632"/>
      <c r="HV91" s="632"/>
      <c r="HW91" s="632"/>
      <c r="HX91" s="632"/>
      <c r="HY91" s="632"/>
      <c r="HZ91" s="632"/>
      <c r="IA91" s="632"/>
      <c r="IB91" s="632"/>
      <c r="IC91" s="632"/>
      <c r="ID91" s="632"/>
      <c r="IE91" s="632"/>
      <c r="IF91" s="632"/>
      <c r="IG91" s="632"/>
      <c r="IH91" s="632"/>
      <c r="II91" s="632"/>
      <c r="IJ91" s="632"/>
      <c r="IK91" s="632"/>
      <c r="IL91" s="632"/>
      <c r="IM91" s="632"/>
      <c r="IN91" s="632"/>
      <c r="IO91" s="632"/>
      <c r="IP91" s="632"/>
      <c r="IQ91" s="632"/>
      <c r="IR91" s="632"/>
      <c r="IS91" s="632"/>
      <c r="IT91" s="632"/>
      <c r="IU91" s="632"/>
      <c r="IV91" s="632"/>
    </row>
    <row r="92" spans="1:256" s="193" customFormat="1" x14ac:dyDescent="0.2">
      <c r="A92" s="165"/>
      <c r="B92" s="165"/>
      <c r="C92" s="170"/>
      <c r="D92" s="455" t="s">
        <v>716</v>
      </c>
      <c r="E92" s="172" t="s">
        <v>1192</v>
      </c>
      <c r="F92" s="165"/>
      <c r="G92" s="165"/>
      <c r="H92" s="165"/>
      <c r="I92" s="165"/>
      <c r="J92" s="165"/>
      <c r="K92" s="165"/>
      <c r="L92" s="165"/>
      <c r="M92" s="165"/>
      <c r="N92" s="165"/>
      <c r="O92" s="192"/>
    </row>
    <row r="93" spans="1:256" s="193" customFormat="1" x14ac:dyDescent="0.2">
      <c r="A93" s="165"/>
      <c r="B93" s="165"/>
      <c r="C93" s="170"/>
      <c r="D93" s="455" t="s">
        <v>717</v>
      </c>
      <c r="E93" s="172" t="s">
        <v>1193</v>
      </c>
      <c r="F93" s="165"/>
      <c r="G93" s="165"/>
      <c r="H93" s="165"/>
      <c r="I93" s="165"/>
      <c r="J93" s="165"/>
      <c r="K93" s="165"/>
      <c r="L93" s="165"/>
      <c r="M93" s="165"/>
      <c r="N93" s="165"/>
      <c r="O93" s="192"/>
    </row>
    <row r="94" spans="1:256" s="193" customFormat="1" x14ac:dyDescent="0.2">
      <c r="A94" s="165"/>
      <c r="B94" s="165"/>
      <c r="C94" s="170"/>
      <c r="D94" s="455" t="s">
        <v>718</v>
      </c>
      <c r="E94" s="172" t="s">
        <v>1194</v>
      </c>
      <c r="F94" s="165"/>
      <c r="G94" s="165"/>
      <c r="H94" s="165"/>
      <c r="I94" s="165"/>
      <c r="J94" s="165"/>
      <c r="K94" s="165"/>
      <c r="L94" s="165"/>
      <c r="M94" s="165"/>
      <c r="N94" s="165"/>
      <c r="O94" s="192"/>
    </row>
    <row r="95" spans="1:256" s="193" customFormat="1" ht="17.25" customHeight="1" x14ac:dyDescent="0.2">
      <c r="A95" s="165"/>
      <c r="B95" s="165"/>
      <c r="C95" s="170"/>
      <c r="D95" s="455" t="s">
        <v>719</v>
      </c>
      <c r="E95" s="457" t="s">
        <v>1195</v>
      </c>
      <c r="F95" s="165"/>
      <c r="G95" s="165"/>
      <c r="H95" s="165"/>
      <c r="I95" s="165"/>
      <c r="J95" s="165"/>
      <c r="K95" s="165"/>
      <c r="L95" s="165"/>
      <c r="M95" s="165"/>
      <c r="N95" s="165"/>
      <c r="O95" s="192"/>
    </row>
    <row r="96" spans="1:256" s="193" customFormat="1" x14ac:dyDescent="0.2">
      <c r="A96" s="165"/>
      <c r="B96" s="165"/>
      <c r="C96" s="170"/>
      <c r="D96" s="455" t="s">
        <v>720</v>
      </c>
      <c r="E96" s="457" t="s">
        <v>1196</v>
      </c>
      <c r="F96" s="165"/>
      <c r="G96" s="165"/>
      <c r="H96" s="165"/>
      <c r="I96" s="165"/>
      <c r="J96" s="165"/>
      <c r="K96" s="165"/>
      <c r="L96" s="165"/>
      <c r="M96" s="165"/>
      <c r="N96" s="165"/>
      <c r="O96" s="192"/>
    </row>
    <row r="97" spans="1:15" s="193" customFormat="1" x14ac:dyDescent="0.2">
      <c r="A97" s="165"/>
      <c r="B97" s="165"/>
      <c r="C97" s="170"/>
      <c r="D97" s="455" t="s">
        <v>721</v>
      </c>
      <c r="E97" s="457" t="s">
        <v>1197</v>
      </c>
      <c r="F97" s="165"/>
      <c r="G97" s="165"/>
      <c r="H97" s="165"/>
      <c r="I97" s="165"/>
      <c r="J97" s="165"/>
      <c r="K97" s="165"/>
      <c r="L97" s="165"/>
      <c r="M97" s="165"/>
      <c r="N97" s="165"/>
      <c r="O97" s="192"/>
    </row>
    <row r="98" spans="1:15" s="193" customFormat="1" x14ac:dyDescent="0.2">
      <c r="A98" s="165"/>
      <c r="B98" s="165"/>
      <c r="C98" s="170"/>
      <c r="D98" s="455" t="s">
        <v>722</v>
      </c>
      <c r="E98" s="457" t="s">
        <v>1198</v>
      </c>
      <c r="F98" s="165"/>
      <c r="G98" s="165"/>
      <c r="H98" s="165"/>
      <c r="I98" s="165"/>
      <c r="J98" s="165"/>
      <c r="K98" s="165"/>
      <c r="L98" s="165"/>
      <c r="M98" s="165"/>
      <c r="N98" s="165"/>
      <c r="O98" s="192"/>
    </row>
    <row r="99" spans="1:15" s="193" customFormat="1" x14ac:dyDescent="0.2">
      <c r="A99" s="165"/>
      <c r="B99" s="165"/>
      <c r="C99" s="170"/>
      <c r="D99" s="455" t="s">
        <v>499</v>
      </c>
      <c r="E99" s="457" t="s">
        <v>1199</v>
      </c>
      <c r="F99" s="165"/>
      <c r="G99" s="165"/>
      <c r="H99" s="165"/>
      <c r="I99" s="165"/>
      <c r="J99" s="165"/>
      <c r="K99" s="165"/>
      <c r="L99" s="165"/>
      <c r="M99" s="165"/>
      <c r="N99" s="165"/>
      <c r="O99" s="192"/>
    </row>
    <row r="100" spans="1:15" s="193" customFormat="1" x14ac:dyDescent="0.2">
      <c r="A100" s="165"/>
      <c r="B100" s="165"/>
      <c r="C100" s="170"/>
      <c r="D100" s="455" t="s">
        <v>723</v>
      </c>
      <c r="E100" s="457" t="s">
        <v>1200</v>
      </c>
      <c r="F100" s="165"/>
      <c r="G100" s="165"/>
      <c r="H100" s="165"/>
      <c r="I100" s="165"/>
      <c r="J100" s="165"/>
      <c r="K100" s="165"/>
      <c r="L100" s="165"/>
      <c r="M100" s="165"/>
      <c r="N100" s="165"/>
      <c r="O100" s="192"/>
    </row>
    <row r="101" spans="1:15" s="193" customFormat="1" x14ac:dyDescent="0.2">
      <c r="A101" s="165"/>
      <c r="B101" s="165"/>
      <c r="C101" s="170"/>
      <c r="D101" s="455" t="s">
        <v>724</v>
      </c>
      <c r="E101" s="457" t="s">
        <v>1201</v>
      </c>
      <c r="F101" s="165"/>
      <c r="G101" s="165"/>
      <c r="H101" s="165"/>
      <c r="I101" s="165"/>
      <c r="J101" s="165"/>
      <c r="K101" s="165"/>
      <c r="L101" s="165"/>
      <c r="M101" s="165"/>
      <c r="N101" s="165"/>
      <c r="O101" s="192"/>
    </row>
    <row r="102" spans="1:15" s="193" customFormat="1" x14ac:dyDescent="0.2">
      <c r="A102" s="165"/>
      <c r="B102" s="165"/>
      <c r="C102" s="170"/>
      <c r="D102" s="455" t="s">
        <v>725</v>
      </c>
      <c r="E102" s="457" t="s">
        <v>1202</v>
      </c>
      <c r="F102" s="165"/>
      <c r="G102" s="165"/>
      <c r="H102" s="165"/>
      <c r="I102" s="165"/>
      <c r="J102" s="165"/>
      <c r="K102" s="165"/>
      <c r="L102" s="165"/>
      <c r="M102" s="165"/>
      <c r="N102" s="165"/>
      <c r="O102" s="192"/>
    </row>
    <row r="103" spans="1:15" s="193" customFormat="1" x14ac:dyDescent="0.2">
      <c r="A103" s="165"/>
      <c r="B103" s="165"/>
      <c r="C103" s="170"/>
      <c r="D103" s="455" t="s">
        <v>726</v>
      </c>
      <c r="E103" s="172" t="s">
        <v>1245</v>
      </c>
      <c r="F103" s="165"/>
      <c r="G103" s="165"/>
      <c r="H103" s="165"/>
      <c r="I103" s="165"/>
      <c r="J103" s="165"/>
      <c r="K103" s="165"/>
      <c r="L103" s="165"/>
      <c r="M103" s="165"/>
      <c r="N103" s="165"/>
      <c r="O103" s="192"/>
    </row>
    <row r="104" spans="1:15" s="193" customFormat="1" x14ac:dyDescent="0.2">
      <c r="A104" s="165"/>
      <c r="B104" s="165"/>
      <c r="C104" s="170"/>
      <c r="D104" s="455" t="s">
        <v>727</v>
      </c>
      <c r="E104" s="172" t="s">
        <v>1203</v>
      </c>
      <c r="F104" s="165"/>
      <c r="G104" s="165"/>
      <c r="H104" s="165"/>
      <c r="I104" s="165"/>
      <c r="J104" s="165"/>
      <c r="K104" s="165"/>
      <c r="L104" s="165"/>
      <c r="M104" s="165"/>
      <c r="N104" s="165"/>
      <c r="O104" s="192"/>
    </row>
    <row r="105" spans="1:15" s="193" customFormat="1" x14ac:dyDescent="0.2">
      <c r="A105" s="165"/>
      <c r="B105" s="165"/>
      <c r="C105" s="170"/>
      <c r="D105" s="455" t="s">
        <v>728</v>
      </c>
      <c r="E105" s="172" t="s">
        <v>1204</v>
      </c>
      <c r="F105" s="165"/>
      <c r="G105" s="165"/>
      <c r="H105" s="165"/>
      <c r="I105" s="165"/>
      <c r="J105" s="165"/>
      <c r="K105" s="165"/>
      <c r="L105" s="165"/>
      <c r="M105" s="165"/>
      <c r="N105" s="165"/>
      <c r="O105" s="192"/>
    </row>
    <row r="106" spans="1:15" s="193" customFormat="1" x14ac:dyDescent="0.2">
      <c r="A106" s="165"/>
      <c r="B106" s="165"/>
      <c r="C106" s="170"/>
      <c r="D106" s="455" t="s">
        <v>841</v>
      </c>
      <c r="E106" s="172" t="s">
        <v>1205</v>
      </c>
      <c r="F106" s="165"/>
      <c r="G106" s="165"/>
      <c r="H106" s="165"/>
      <c r="I106" s="165"/>
      <c r="J106" s="165"/>
      <c r="K106" s="165"/>
      <c r="L106" s="165"/>
      <c r="M106" s="165"/>
      <c r="N106" s="165"/>
      <c r="O106" s="192"/>
    </row>
    <row r="107" spans="1:15" s="193" customFormat="1" x14ac:dyDescent="0.2">
      <c r="A107" s="165"/>
      <c r="B107" s="165"/>
      <c r="C107" s="170"/>
      <c r="D107" s="455" t="s">
        <v>842</v>
      </c>
      <c r="E107" s="172" t="s">
        <v>1206</v>
      </c>
      <c r="F107" s="165"/>
      <c r="G107" s="165"/>
      <c r="H107" s="165"/>
      <c r="I107" s="165"/>
      <c r="J107" s="165"/>
      <c r="K107" s="165"/>
      <c r="L107" s="165"/>
      <c r="M107" s="165"/>
      <c r="N107" s="165"/>
      <c r="O107" s="192"/>
    </row>
    <row r="108" spans="1:15" s="193" customFormat="1" x14ac:dyDescent="0.2">
      <c r="A108" s="165"/>
      <c r="B108" s="165"/>
      <c r="C108" s="170"/>
      <c r="D108" s="455" t="s">
        <v>843</v>
      </c>
      <c r="E108" s="457" t="s">
        <v>1207</v>
      </c>
      <c r="F108" s="165"/>
      <c r="G108" s="165"/>
      <c r="H108" s="165"/>
      <c r="I108" s="165"/>
      <c r="J108" s="165"/>
      <c r="K108" s="165"/>
      <c r="L108" s="165"/>
      <c r="M108" s="165"/>
      <c r="N108" s="165"/>
      <c r="O108" s="192"/>
    </row>
    <row r="109" spans="1:15" s="193" customFormat="1" x14ac:dyDescent="0.2">
      <c r="A109" s="165"/>
      <c r="B109" s="165"/>
      <c r="C109" s="170"/>
      <c r="D109" s="455" t="s">
        <v>1018</v>
      </c>
      <c r="E109" s="457" t="s">
        <v>1208</v>
      </c>
      <c r="F109" s="165"/>
      <c r="G109" s="165"/>
      <c r="H109" s="165"/>
      <c r="I109" s="165"/>
      <c r="J109" s="165"/>
      <c r="K109" s="165"/>
      <c r="L109" s="165"/>
      <c r="M109" s="165"/>
      <c r="N109" s="165"/>
      <c r="O109" s="192"/>
    </row>
    <row r="110" spans="1:15" s="193" customFormat="1" x14ac:dyDescent="0.2">
      <c r="A110" s="165"/>
      <c r="B110" s="165"/>
      <c r="C110" s="170"/>
      <c r="D110" s="455" t="s">
        <v>1019</v>
      </c>
      <c r="E110" s="457" t="s">
        <v>1209</v>
      </c>
      <c r="F110" s="165"/>
      <c r="G110" s="165"/>
      <c r="H110" s="165"/>
      <c r="I110" s="165"/>
      <c r="J110" s="165"/>
      <c r="K110" s="165"/>
      <c r="L110" s="165"/>
      <c r="M110" s="165"/>
      <c r="N110" s="165"/>
      <c r="O110" s="192"/>
    </row>
    <row r="111" spans="1:15" s="193" customFormat="1" x14ac:dyDescent="0.2">
      <c r="A111" s="165"/>
      <c r="B111" s="165"/>
      <c r="C111" s="170"/>
      <c r="D111" s="455" t="s">
        <v>1020</v>
      </c>
      <c r="E111" s="457" t="s">
        <v>1210</v>
      </c>
      <c r="F111" s="165"/>
      <c r="G111" s="165"/>
      <c r="H111" s="165"/>
      <c r="I111" s="165"/>
      <c r="J111" s="165"/>
      <c r="K111" s="165"/>
      <c r="L111" s="165"/>
      <c r="M111" s="165"/>
      <c r="N111" s="165"/>
      <c r="O111" s="192"/>
    </row>
    <row r="112" spans="1:15" s="193" customFormat="1" x14ac:dyDescent="0.2">
      <c r="A112" s="165"/>
      <c r="B112" s="165"/>
      <c r="C112" s="170"/>
      <c r="D112" s="455" t="s">
        <v>1021</v>
      </c>
      <c r="E112" s="457" t="s">
        <v>1211</v>
      </c>
      <c r="F112" s="165"/>
      <c r="G112" s="165"/>
      <c r="H112" s="165"/>
      <c r="I112" s="165"/>
      <c r="J112" s="165"/>
      <c r="K112" s="165"/>
      <c r="L112" s="165"/>
      <c r="M112" s="165"/>
      <c r="N112" s="165"/>
      <c r="O112" s="192"/>
    </row>
    <row r="113" spans="1:15" s="193" customFormat="1" x14ac:dyDescent="0.2">
      <c r="A113" s="165"/>
      <c r="B113" s="165"/>
      <c r="C113" s="170"/>
      <c r="D113" s="455" t="s">
        <v>1022</v>
      </c>
      <c r="E113" s="457" t="s">
        <v>1212</v>
      </c>
      <c r="F113" s="165"/>
      <c r="G113" s="165"/>
      <c r="H113" s="165"/>
      <c r="I113" s="165"/>
      <c r="J113" s="165"/>
      <c r="K113" s="165"/>
      <c r="L113" s="165"/>
      <c r="M113" s="165"/>
      <c r="N113" s="165"/>
      <c r="O113" s="192"/>
    </row>
    <row r="114" spans="1:15" s="193" customFormat="1" x14ac:dyDescent="0.2">
      <c r="A114" s="165"/>
      <c r="B114" s="165"/>
      <c r="C114" s="170"/>
      <c r="D114" s="455" t="s">
        <v>1023</v>
      </c>
      <c r="E114" s="457" t="s">
        <v>1213</v>
      </c>
      <c r="F114" s="165"/>
      <c r="G114" s="165"/>
      <c r="H114" s="165"/>
      <c r="I114" s="165"/>
      <c r="J114" s="165"/>
      <c r="K114" s="165"/>
      <c r="L114" s="165"/>
      <c r="M114" s="165"/>
      <c r="N114" s="165"/>
      <c r="O114" s="192"/>
    </row>
    <row r="115" spans="1:15" s="193" customFormat="1" x14ac:dyDescent="0.2">
      <c r="A115" s="165"/>
      <c r="B115" s="165"/>
      <c r="C115" s="170"/>
      <c r="D115" s="455" t="s">
        <v>1024</v>
      </c>
      <c r="E115" s="457" t="s">
        <v>1214</v>
      </c>
      <c r="F115" s="165"/>
      <c r="G115" s="165"/>
      <c r="H115" s="165"/>
      <c r="I115" s="165"/>
      <c r="J115" s="165"/>
      <c r="K115" s="165"/>
      <c r="L115" s="165"/>
      <c r="M115" s="165"/>
      <c r="N115" s="165"/>
      <c r="O115" s="192"/>
    </row>
    <row r="116" spans="1:15" s="193" customFormat="1" x14ac:dyDescent="0.2">
      <c r="A116" s="165"/>
      <c r="B116" s="165"/>
      <c r="C116" s="170"/>
      <c r="D116" s="455" t="s">
        <v>1025</v>
      </c>
      <c r="E116" s="457" t="s">
        <v>1215</v>
      </c>
      <c r="F116" s="165"/>
      <c r="G116" s="165"/>
      <c r="H116" s="165"/>
      <c r="I116" s="165"/>
      <c r="J116" s="165"/>
      <c r="K116" s="165"/>
      <c r="L116" s="165"/>
      <c r="M116" s="165"/>
      <c r="N116" s="165"/>
      <c r="O116" s="192"/>
    </row>
    <row r="117" spans="1:15" s="193" customFormat="1" x14ac:dyDescent="0.2">
      <c r="A117" s="165"/>
      <c r="B117" s="165"/>
      <c r="C117" s="170"/>
      <c r="D117" s="455" t="s">
        <v>1026</v>
      </c>
      <c r="E117" s="457" t="s">
        <v>1216</v>
      </c>
      <c r="F117" s="165"/>
      <c r="G117" s="165"/>
      <c r="H117" s="165"/>
      <c r="I117" s="165"/>
      <c r="J117" s="165"/>
      <c r="K117" s="165"/>
      <c r="L117" s="165"/>
      <c r="M117" s="165"/>
      <c r="N117" s="165"/>
      <c r="O117" s="192"/>
    </row>
    <row r="118" spans="1:15" s="193" customFormat="1" x14ac:dyDescent="0.2">
      <c r="A118" s="165"/>
      <c r="B118" s="165"/>
      <c r="C118" s="170"/>
      <c r="D118" s="455" t="s">
        <v>1027</v>
      </c>
      <c r="E118" s="457" t="s">
        <v>1217</v>
      </c>
      <c r="F118" s="165"/>
      <c r="G118" s="165"/>
      <c r="H118" s="165"/>
      <c r="I118" s="165"/>
      <c r="J118" s="165"/>
      <c r="K118" s="165"/>
      <c r="L118" s="165"/>
      <c r="M118" s="165"/>
      <c r="N118" s="165"/>
      <c r="O118" s="192"/>
    </row>
    <row r="119" spans="1:15" s="193" customFormat="1" x14ac:dyDescent="0.2">
      <c r="A119" s="165"/>
      <c r="B119" s="165"/>
      <c r="C119" s="170"/>
      <c r="D119" s="455" t="s">
        <v>1028</v>
      </c>
      <c r="E119" s="457" t="s">
        <v>1218</v>
      </c>
      <c r="F119" s="165"/>
      <c r="G119" s="165"/>
      <c r="H119" s="165"/>
      <c r="I119" s="165"/>
      <c r="J119" s="165"/>
      <c r="K119" s="165"/>
      <c r="L119" s="165"/>
      <c r="M119" s="165"/>
      <c r="N119" s="165"/>
      <c r="O119" s="192"/>
    </row>
    <row r="120" spans="1:15" s="193" customFormat="1" x14ac:dyDescent="0.2">
      <c r="A120" s="165"/>
      <c r="B120" s="165"/>
      <c r="C120" s="170"/>
      <c r="D120" s="455" t="s">
        <v>1029</v>
      </c>
      <c r="E120" s="457" t="s">
        <v>1219</v>
      </c>
      <c r="F120" s="165"/>
      <c r="G120" s="165"/>
      <c r="H120" s="165"/>
      <c r="I120" s="165"/>
      <c r="J120" s="165"/>
      <c r="K120" s="165"/>
      <c r="L120" s="165"/>
      <c r="M120" s="165"/>
      <c r="N120" s="165"/>
      <c r="O120" s="192"/>
    </row>
    <row r="121" spans="1:15" s="193" customFormat="1" x14ac:dyDescent="0.2">
      <c r="A121" s="165"/>
      <c r="B121" s="165"/>
      <c r="C121" s="170"/>
      <c r="D121" s="455" t="s">
        <v>1030</v>
      </c>
      <c r="E121" s="457" t="s">
        <v>1220</v>
      </c>
      <c r="F121" s="165"/>
      <c r="G121" s="165"/>
      <c r="H121" s="165"/>
      <c r="I121" s="165"/>
      <c r="J121" s="165"/>
      <c r="K121" s="165"/>
      <c r="L121" s="165"/>
      <c r="M121" s="165"/>
      <c r="N121" s="165"/>
      <c r="O121" s="192"/>
    </row>
    <row r="122" spans="1:15" s="193" customFormat="1" x14ac:dyDescent="0.2">
      <c r="A122" s="165"/>
      <c r="B122" s="165"/>
      <c r="C122" s="170"/>
      <c r="D122" s="455" t="s">
        <v>1031</v>
      </c>
      <c r="E122" s="457" t="s">
        <v>1221</v>
      </c>
      <c r="F122" s="165"/>
      <c r="G122" s="165"/>
      <c r="H122" s="165"/>
      <c r="I122" s="165"/>
      <c r="J122" s="165"/>
      <c r="K122" s="165"/>
      <c r="L122" s="165"/>
      <c r="M122" s="165"/>
      <c r="N122" s="165"/>
      <c r="O122" s="192"/>
    </row>
    <row r="123" spans="1:15" s="193" customFormat="1" x14ac:dyDescent="0.2">
      <c r="A123" s="165"/>
      <c r="B123" s="165"/>
      <c r="C123" s="170"/>
      <c r="D123" s="455" t="s">
        <v>1032</v>
      </c>
      <c r="E123" s="457" t="s">
        <v>1222</v>
      </c>
      <c r="F123" s="165"/>
      <c r="G123" s="165"/>
      <c r="H123" s="165"/>
      <c r="I123" s="165"/>
      <c r="J123" s="165"/>
      <c r="K123" s="165"/>
      <c r="L123" s="165"/>
      <c r="M123" s="165"/>
      <c r="N123" s="165"/>
      <c r="O123" s="192"/>
    </row>
    <row r="124" spans="1:15" s="193" customFormat="1" x14ac:dyDescent="0.2">
      <c r="A124" s="165"/>
      <c r="B124" s="165"/>
      <c r="C124" s="170"/>
      <c r="D124" s="455" t="s">
        <v>1033</v>
      </c>
      <c r="E124" s="457" t="s">
        <v>1223</v>
      </c>
      <c r="F124" s="165"/>
      <c r="G124" s="165"/>
      <c r="H124" s="165"/>
      <c r="I124" s="165"/>
      <c r="J124" s="165"/>
      <c r="K124" s="165"/>
      <c r="L124" s="165"/>
      <c r="M124" s="165"/>
      <c r="N124" s="165"/>
      <c r="O124" s="192"/>
    </row>
    <row r="125" spans="1:15" s="193" customFormat="1" x14ac:dyDescent="0.2">
      <c r="A125" s="165"/>
      <c r="B125" s="165"/>
      <c r="C125" s="170"/>
      <c r="D125" s="455" t="s">
        <v>1034</v>
      </c>
      <c r="E125" s="457" t="s">
        <v>1224</v>
      </c>
      <c r="F125" s="165"/>
      <c r="G125" s="165"/>
      <c r="H125" s="165"/>
      <c r="I125" s="165"/>
      <c r="J125" s="165"/>
      <c r="K125" s="165"/>
      <c r="L125" s="165"/>
      <c r="M125" s="165"/>
      <c r="N125" s="165"/>
      <c r="O125" s="192"/>
    </row>
    <row r="126" spans="1:15" s="193" customFormat="1" x14ac:dyDescent="0.2">
      <c r="A126" s="165"/>
      <c r="B126" s="165"/>
      <c r="C126" s="170"/>
      <c r="D126" s="455" t="s">
        <v>1035</v>
      </c>
      <c r="E126" s="457" t="s">
        <v>1246</v>
      </c>
      <c r="F126" s="165"/>
      <c r="G126" s="165"/>
      <c r="H126" s="165"/>
      <c r="I126" s="165"/>
      <c r="J126" s="165"/>
      <c r="K126" s="165"/>
      <c r="L126" s="165"/>
      <c r="M126" s="165"/>
      <c r="N126" s="165"/>
      <c r="O126" s="192"/>
    </row>
    <row r="127" spans="1:15" s="193" customFormat="1" x14ac:dyDescent="0.2">
      <c r="A127" s="165"/>
      <c r="B127" s="165"/>
      <c r="C127" s="170"/>
      <c r="D127" s="455" t="s">
        <v>1036</v>
      </c>
      <c r="E127" s="457" t="s">
        <v>1225</v>
      </c>
      <c r="F127" s="165"/>
      <c r="G127" s="165"/>
      <c r="H127" s="165"/>
      <c r="I127" s="165"/>
      <c r="J127" s="165"/>
      <c r="K127" s="165"/>
      <c r="L127" s="165"/>
      <c r="M127" s="165"/>
      <c r="N127" s="165"/>
      <c r="O127" s="192"/>
    </row>
    <row r="128" spans="1:15" s="193" customFormat="1" x14ac:dyDescent="0.2">
      <c r="A128" s="165"/>
      <c r="B128" s="165"/>
      <c r="C128" s="170"/>
      <c r="D128" s="455" t="s">
        <v>1037</v>
      </c>
      <c r="E128" s="457" t="s">
        <v>1226</v>
      </c>
      <c r="F128" s="165"/>
      <c r="G128" s="165"/>
      <c r="H128" s="165"/>
      <c r="I128" s="165"/>
      <c r="J128" s="165"/>
      <c r="K128" s="165"/>
      <c r="L128" s="165"/>
      <c r="M128" s="165"/>
      <c r="N128" s="165"/>
      <c r="O128" s="192"/>
    </row>
    <row r="129" spans="1:15" s="193" customFormat="1" x14ac:dyDescent="0.2">
      <c r="A129" s="165"/>
      <c r="B129" s="165"/>
      <c r="C129" s="170"/>
      <c r="D129" s="455" t="s">
        <v>1038</v>
      </c>
      <c r="E129" s="172" t="s">
        <v>1227</v>
      </c>
      <c r="F129" s="165"/>
      <c r="G129" s="165"/>
      <c r="H129" s="165"/>
      <c r="I129" s="165"/>
      <c r="J129" s="165"/>
      <c r="K129" s="165"/>
      <c r="L129" s="165"/>
      <c r="M129" s="165"/>
      <c r="N129" s="165"/>
      <c r="O129" s="192"/>
    </row>
    <row r="130" spans="1:15" s="193" customFormat="1" x14ac:dyDescent="0.2">
      <c r="A130" s="165"/>
      <c r="B130" s="165"/>
      <c r="C130" s="170"/>
      <c r="D130" s="455" t="s">
        <v>1039</v>
      </c>
      <c r="E130" s="172" t="s">
        <v>1228</v>
      </c>
      <c r="F130" s="165"/>
      <c r="G130" s="165"/>
      <c r="H130" s="165"/>
      <c r="I130" s="165"/>
      <c r="J130" s="165"/>
      <c r="K130" s="165"/>
      <c r="L130" s="165"/>
      <c r="M130" s="165"/>
      <c r="N130" s="165"/>
      <c r="O130" s="192"/>
    </row>
    <row r="131" spans="1:15" s="193" customFormat="1" x14ac:dyDescent="0.2">
      <c r="A131" s="165"/>
      <c r="B131" s="165"/>
      <c r="C131" s="170"/>
      <c r="D131" s="455" t="s">
        <v>1040</v>
      </c>
      <c r="E131" s="172" t="s">
        <v>1229</v>
      </c>
      <c r="F131" s="165"/>
      <c r="G131" s="165"/>
      <c r="H131" s="165"/>
      <c r="I131" s="165"/>
      <c r="J131" s="165"/>
      <c r="K131" s="165"/>
      <c r="L131" s="165"/>
      <c r="M131" s="165"/>
      <c r="N131" s="165"/>
      <c r="O131" s="192"/>
    </row>
    <row r="132" spans="1:15" s="193" customFormat="1" x14ac:dyDescent="0.2">
      <c r="A132" s="165"/>
      <c r="B132" s="165"/>
      <c r="C132" s="170"/>
      <c r="D132" s="455" t="s">
        <v>1041</v>
      </c>
      <c r="E132" s="172" t="s">
        <v>1230</v>
      </c>
      <c r="F132" s="165"/>
      <c r="G132" s="165"/>
      <c r="H132" s="165"/>
      <c r="I132" s="165"/>
      <c r="J132" s="165"/>
      <c r="K132" s="165"/>
      <c r="L132" s="165"/>
      <c r="M132" s="165"/>
      <c r="N132" s="165"/>
      <c r="O132" s="192"/>
    </row>
    <row r="133" spans="1:15" s="193" customFormat="1" x14ac:dyDescent="0.2">
      <c r="A133" s="165"/>
      <c r="B133" s="165"/>
      <c r="C133" s="170"/>
      <c r="D133" s="455" t="s">
        <v>1042</v>
      </c>
      <c r="E133" s="172" t="s">
        <v>1231</v>
      </c>
      <c r="F133" s="165"/>
      <c r="G133" s="165"/>
      <c r="H133" s="165"/>
      <c r="I133" s="165"/>
      <c r="J133" s="165"/>
      <c r="K133" s="165"/>
      <c r="L133" s="165"/>
      <c r="M133" s="165"/>
      <c r="N133" s="165"/>
      <c r="O133" s="192"/>
    </row>
    <row r="134" spans="1:15" s="193" customFormat="1" x14ac:dyDescent="0.2">
      <c r="A134" s="165"/>
      <c r="B134" s="165"/>
      <c r="C134" s="511"/>
      <c r="D134" s="455" t="s">
        <v>1043</v>
      </c>
      <c r="E134" s="172" t="s">
        <v>1232</v>
      </c>
      <c r="F134" s="165"/>
      <c r="G134" s="165"/>
      <c r="H134" s="165"/>
      <c r="I134" s="165"/>
      <c r="J134" s="165"/>
      <c r="K134" s="165"/>
      <c r="L134" s="165"/>
      <c r="M134" s="165"/>
      <c r="N134" s="165"/>
      <c r="O134" s="192"/>
    </row>
    <row r="135" spans="1:15" s="193" customFormat="1" x14ac:dyDescent="0.2">
      <c r="A135" s="165"/>
      <c r="B135" s="165"/>
      <c r="C135" s="165"/>
      <c r="D135" s="455" t="s">
        <v>1044</v>
      </c>
      <c r="E135" s="457" t="s">
        <v>1233</v>
      </c>
      <c r="F135" s="165"/>
      <c r="G135" s="165"/>
      <c r="H135" s="165"/>
      <c r="I135" s="165"/>
      <c r="J135" s="165"/>
      <c r="K135" s="165"/>
      <c r="L135" s="165"/>
      <c r="M135" s="165"/>
      <c r="N135" s="165"/>
      <c r="O135" s="192"/>
    </row>
    <row r="136" spans="1:15" x14ac:dyDescent="0.2">
      <c r="D136" s="455" t="s">
        <v>1045</v>
      </c>
      <c r="E136" s="457" t="s">
        <v>1234</v>
      </c>
    </row>
    <row r="137" spans="1:15" ht="15.75" thickBot="1" x14ac:dyDescent="0.25">
      <c r="D137" s="456" t="s">
        <v>1046</v>
      </c>
      <c r="E137" s="513" t="s">
        <v>1235</v>
      </c>
    </row>
  </sheetData>
  <mergeCells count="4">
    <mergeCell ref="A1:B1"/>
    <mergeCell ref="D1:E1"/>
    <mergeCell ref="D5:E5"/>
    <mergeCell ref="A2:B3"/>
  </mergeCells>
  <hyperlinks>
    <hyperlink ref="D6" location="'C1'!A1" display="C1"/>
    <hyperlink ref="D4" location="PORTADA!A1" display="PORTADA"/>
    <hyperlink ref="D5:E5" location="FUNCIONARIOS!A1" display="FUNCIONARIOS QUE PARTICIPARON EN LA PUBLICACIÓN"/>
    <hyperlink ref="D7:D137" location="'C1'!A1" display="C1"/>
    <hyperlink ref="D7" location="'C2'!A1" display="C2"/>
    <hyperlink ref="D8" location="'C3'!A1" display="C3"/>
    <hyperlink ref="D9" location="'C4'!A1" display="C4"/>
    <hyperlink ref="D10" location="'C5'!A1" display="C5"/>
    <hyperlink ref="D11" location="'C6'!A1" display="C6"/>
    <hyperlink ref="D12" location="'C7'!A1" display="C7"/>
    <hyperlink ref="D13" location="'C8'!A1" display="C8"/>
    <hyperlink ref="D14" location="'C9'!A1" display="C9"/>
    <hyperlink ref="D15" location="'C10'!A1" display="C10"/>
    <hyperlink ref="D16" location="'C11'!A1" display="C11"/>
    <hyperlink ref="D17" location="'C12-15'!A1" display="C12"/>
    <hyperlink ref="D18" location="'C12-15'!A46" display="C13"/>
    <hyperlink ref="D19" location="'C12-15'!A90" display="C14"/>
    <hyperlink ref="D20" location="'C12-15'!A133" display="C15"/>
    <hyperlink ref="D21" location="'C16'!A1" display="C16"/>
    <hyperlink ref="D22" location="'C17-20'!A1" display="C17"/>
    <hyperlink ref="D23" location="'C17-20'!A46" display="C18"/>
    <hyperlink ref="D24" location="'C17-20'!A94" display="C19"/>
    <hyperlink ref="D25" location="'C17-20'!A136" display="C20"/>
    <hyperlink ref="D26" location="'C21'!A1" display="C21"/>
    <hyperlink ref="D27" location="'C22'!A1" display="C22"/>
    <hyperlink ref="D28" location="'C23'!A1" display="C23"/>
    <hyperlink ref="D29" location="'C24'!A1" display="C24"/>
    <hyperlink ref="D30" location="'C25'!A1" display="C25"/>
    <hyperlink ref="D31" location="'C26-C29'!A1" display="C26"/>
    <hyperlink ref="D32" location="'C26-C29'!A48" display="C27"/>
    <hyperlink ref="D33" location="'C26-C29'!A90" display="C28"/>
    <hyperlink ref="D34" location="'C26-C29'!A135" display="C29"/>
    <hyperlink ref="D35" location="'C30'!A1" display="C30"/>
    <hyperlink ref="D36" location="'C31'!A1" display="C31"/>
    <hyperlink ref="D37" location="'C32'!A1" display="C32"/>
    <hyperlink ref="D38" location="'C33'!A1" display="C33"/>
    <hyperlink ref="D39" location="'C34'!A1" display="C34"/>
    <hyperlink ref="D40" location="'C35'!A1" display="C35"/>
    <hyperlink ref="D41" location="'C36'!A1" display="C36"/>
    <hyperlink ref="D42" location="'C37'!A1" display="C37"/>
    <hyperlink ref="D43" location="'C38'!A1" display="C38"/>
    <hyperlink ref="D44" location="'C39'!A1" display="C39"/>
    <hyperlink ref="D45" location="'C40-43'!A1" display="C40"/>
    <hyperlink ref="D46" location="'C40-43'!A44" display="C41"/>
    <hyperlink ref="D47" location="'C40-43'!A89" display="C42"/>
    <hyperlink ref="D48" location="'C40-43'!A133" display="C43"/>
    <hyperlink ref="D49" location="'C44'!A1" display="C44"/>
    <hyperlink ref="D50" location="'C45'!A1" display="C45"/>
    <hyperlink ref="D51" location="'C46'!A1" display="C46"/>
    <hyperlink ref="D52" location="'C47'!A1" display="C47"/>
    <hyperlink ref="D53" location="'C48'!A1" display="C48"/>
    <hyperlink ref="D54" location="'C49'!A1" display="C49"/>
    <hyperlink ref="D55" location="'C50'!A1" display="C50"/>
    <hyperlink ref="D56" location="'C51'!A1" display="C51"/>
    <hyperlink ref="D57" location="'C52'!A1" display="C52"/>
    <hyperlink ref="D58" location="'C53'!A1" display="C53"/>
    <hyperlink ref="D59" location="'C54'!A1" display="C54"/>
    <hyperlink ref="D60" location="'C55'!A1" display="C55"/>
    <hyperlink ref="D61" location="'C56'!A1" display="C56"/>
    <hyperlink ref="D62" location="'C57'!A1" display="C57"/>
    <hyperlink ref="D63" location="'C58'!A1" display="C58"/>
    <hyperlink ref="D64" location="'C59'!A1" display="C59"/>
    <hyperlink ref="D65" location="'C60'!A1" display="C60"/>
    <hyperlink ref="D66" location="'C61'!A1" display="C61"/>
    <hyperlink ref="D67" location="'C62'!A1" display="C62"/>
    <hyperlink ref="D68" location="'C63'!A1" display="C63"/>
    <hyperlink ref="D69" location="'C64'!A1" display="C64"/>
    <hyperlink ref="D70" location="'C65-66'!A1" display="C65"/>
    <hyperlink ref="D71" location="'C65-66'!A32" display="C66"/>
    <hyperlink ref="D72" location="'C67-68'!A1" display="C67"/>
    <hyperlink ref="D73" location="'C67-68'!AP1" display="C68"/>
    <hyperlink ref="D74" location="'C69-C70'!A1" display="C69"/>
    <hyperlink ref="D75" location="'C69-C70'!A44" display="C70"/>
    <hyperlink ref="D76" location="'C71-72'!A1" display="C71"/>
    <hyperlink ref="D77" location="'C71-72'!A39" display="C72"/>
    <hyperlink ref="D78" location="'C73'!A1" display="C73"/>
    <hyperlink ref="D79" location="'C74'!A1" display="C74"/>
    <hyperlink ref="D80" location="'C75'!A1" display="C75"/>
    <hyperlink ref="D81" location="'C76-80'!A1" display="C76"/>
    <hyperlink ref="D82" location="'C76-80'!A103" display="C77"/>
    <hyperlink ref="D83" location="'C76-80'!A51" display="C78"/>
    <hyperlink ref="D84" location="'C76-80'!A154" display="C79"/>
    <hyperlink ref="D85" location="'C76-80'!A206" display="C80"/>
    <hyperlink ref="D86" location="'C81'!A1" display="C81"/>
    <hyperlink ref="D87" location="'C82'!A1" display="C82"/>
    <hyperlink ref="D88" location="'C83'!A1" display="C83"/>
    <hyperlink ref="D89" location="'C84'!A1" display="C84"/>
    <hyperlink ref="D90" location="'C85'!A1" display="C85"/>
    <hyperlink ref="D91" location="'C86'!A1" display="C86"/>
    <hyperlink ref="D92" location="'C87'!A1" display="C87"/>
    <hyperlink ref="D93" location="'C88'!A1" display="C88"/>
    <hyperlink ref="D94" location="'C89'!A1" display="C89"/>
    <hyperlink ref="D95" location="'C90'!A1" display="C90"/>
    <hyperlink ref="D96" location="'C91'!A1" display="C91"/>
    <hyperlink ref="D97" location="'C92'!A1" display="C92"/>
    <hyperlink ref="D98" location="'C93'!A1" display="C93"/>
    <hyperlink ref="D99" location="'C94'!A1" display="C94"/>
    <hyperlink ref="D100" location="'C95'!A1" display="C95"/>
    <hyperlink ref="D101" location="'C96'!A1" display="C96"/>
    <hyperlink ref="D102" location="'C97'!A1" display="C97"/>
    <hyperlink ref="D103" location="'C98'!A1" display="C98"/>
    <hyperlink ref="D104" location="'C99'!A1" display="C99"/>
    <hyperlink ref="D105" location="'C100'!A1" display="C100"/>
    <hyperlink ref="D106" location="'C101'!A1" display="C101"/>
    <hyperlink ref="D107" location="'C102'!A1" display="C102"/>
    <hyperlink ref="D108" location="'C103'!A1" display="C103"/>
    <hyperlink ref="D109" location="'C104 '!A1" display="C104"/>
    <hyperlink ref="D110" location="'C105'!A1" display="C105"/>
    <hyperlink ref="D111" location="'C106'!A1" display="C106"/>
    <hyperlink ref="D112" location="'C107'!A1" display="C107"/>
    <hyperlink ref="D113" location="'C108'!A1" display="C108"/>
    <hyperlink ref="D114" location="'C109'!A1" display="C109"/>
    <hyperlink ref="D115" location="'C110'!A1" display="C110"/>
    <hyperlink ref="D116" location="'C111'!A1" display="C111"/>
    <hyperlink ref="D117" location="'C112'!A1" display="C112"/>
    <hyperlink ref="D118" location="'C113'!A1" display="C113"/>
    <hyperlink ref="D119" location="'C114'!A1" display="C114"/>
    <hyperlink ref="D120" location="'C115'!A1" display="C115"/>
    <hyperlink ref="D121" location="'C116'!A1" display="C116"/>
    <hyperlink ref="D122" location="'C117'!A1" display="C117"/>
    <hyperlink ref="D123" location="'C118'!A1" display="C118"/>
    <hyperlink ref="D124" location="'C119'!A1" display="C119"/>
    <hyperlink ref="D125" location="'C120'!A1" display="C120"/>
    <hyperlink ref="D126" location="'C121'!A1" display="C121"/>
    <hyperlink ref="D127" location="'C122'!A1" display="C122"/>
    <hyperlink ref="D128" location="'C123'!A1" display="C123"/>
    <hyperlink ref="D129" location="'C124'!A1" display="C124"/>
    <hyperlink ref="D130" location="'C125'!A1" display="C125"/>
    <hyperlink ref="D131" location="'C126'!A1" display="C126"/>
    <hyperlink ref="D132" location="'C127'!A1" display="C127"/>
    <hyperlink ref="D133" location="'C128-129'!A1" display="C128"/>
    <hyperlink ref="D134" location="'C128-129'!A44" display="C129"/>
    <hyperlink ref="D135" location="'C130'!A1" display="C130"/>
    <hyperlink ref="D136" location="'C131'!A1" display="C131"/>
    <hyperlink ref="D137" location="'C132'!A1" display="C132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59"/>
  <sheetViews>
    <sheetView zoomScaleNormal="100" zoomScaleSheetLayoutView="100" workbookViewId="0">
      <selection activeCell="M1" sqref="M1:N2"/>
    </sheetView>
  </sheetViews>
  <sheetFormatPr baseColWidth="10" defaultColWidth="7.625" defaultRowHeight="12.75" x14ac:dyDescent="0.2"/>
  <cols>
    <col min="1" max="1" width="17.375" style="1" customWidth="1"/>
    <col min="2" max="12" width="6.625" style="2" customWidth="1"/>
    <col min="13" max="16384" width="7.625" style="2"/>
  </cols>
  <sheetData>
    <row r="1" spans="1:15" s="84" customFormat="1" ht="15" x14ac:dyDescent="0.25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747" t="s">
        <v>650</v>
      </c>
      <c r="N1" s="747"/>
      <c r="O1" s="200"/>
    </row>
    <row r="2" spans="1:15" s="84" customFormat="1" ht="15" x14ac:dyDescent="0.25">
      <c r="A2" s="85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747"/>
      <c r="N2" s="747"/>
      <c r="O2"/>
    </row>
    <row r="3" spans="1:15" s="84" customFormat="1" ht="15" x14ac:dyDescent="0.2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5" s="84" customFormat="1" ht="15" x14ac:dyDescent="0.25">
      <c r="A4" s="86" t="s">
        <v>107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5" s="84" customFormat="1" ht="15" x14ac:dyDescent="0.25">
      <c r="A5" s="83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5" s="84" customFormat="1" ht="15.75" thickBot="1" x14ac:dyDescent="0.3">
      <c r="A6" s="87" t="s">
        <v>1062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5" s="3" customFormat="1" x14ac:dyDescent="0.2">
      <c r="A7" s="661" t="s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5" s="3" customFormat="1" ht="13.5" thickBot="1" x14ac:dyDescent="0.25">
      <c r="A8" s="12" t="s">
        <v>4</v>
      </c>
      <c r="B8" s="13">
        <v>2010</v>
      </c>
      <c r="C8" s="13">
        <v>2011</v>
      </c>
      <c r="D8" s="13">
        <v>2012</v>
      </c>
      <c r="E8" s="13">
        <v>2013</v>
      </c>
      <c r="F8" s="13">
        <v>2014</v>
      </c>
      <c r="G8" s="13">
        <v>2015</v>
      </c>
      <c r="H8" s="13">
        <v>2016</v>
      </c>
      <c r="I8" s="13">
        <v>2017</v>
      </c>
      <c r="J8" s="13">
        <v>2018</v>
      </c>
      <c r="K8" s="13">
        <v>2019</v>
      </c>
      <c r="L8" s="13">
        <v>2020</v>
      </c>
    </row>
    <row r="9" spans="1:15" x14ac:dyDescent="0.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5" ht="15" x14ac:dyDescent="0.25">
      <c r="A10" s="16" t="s">
        <v>5</v>
      </c>
      <c r="B10" s="36">
        <v>38381</v>
      </c>
      <c r="C10" s="36">
        <v>38704</v>
      </c>
      <c r="D10" s="36">
        <v>40667</v>
      </c>
      <c r="E10" s="36">
        <v>43796</v>
      </c>
      <c r="F10" s="36">
        <v>47354</v>
      </c>
      <c r="G10" s="36">
        <v>48230</v>
      </c>
      <c r="H10" s="36">
        <v>47718</v>
      </c>
      <c r="I10" s="36">
        <v>47197</v>
      </c>
      <c r="J10" s="36">
        <v>47544</v>
      </c>
      <c r="K10" s="36">
        <v>50160</v>
      </c>
      <c r="L10" s="36">
        <v>49820</v>
      </c>
    </row>
    <row r="11" spans="1:15" x14ac:dyDescent="0.2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5" ht="13.5" x14ac:dyDescent="0.25">
      <c r="A12" s="19" t="s">
        <v>6</v>
      </c>
      <c r="B12" s="36">
        <v>399</v>
      </c>
      <c r="C12" s="36">
        <v>404</v>
      </c>
      <c r="D12" s="36">
        <v>344</v>
      </c>
      <c r="E12" s="36">
        <v>306</v>
      </c>
      <c r="F12" s="36">
        <v>310</v>
      </c>
      <c r="G12" s="36">
        <v>264</v>
      </c>
      <c r="H12" s="36">
        <v>251</v>
      </c>
      <c r="I12" s="36">
        <v>283</v>
      </c>
      <c r="J12" s="36">
        <v>270</v>
      </c>
      <c r="K12" s="36">
        <v>266</v>
      </c>
      <c r="L12" s="36">
        <v>256</v>
      </c>
    </row>
    <row r="13" spans="1:15" x14ac:dyDescent="0.2">
      <c r="A13" s="20" t="s">
        <v>7</v>
      </c>
      <c r="B13" s="36">
        <v>70</v>
      </c>
      <c r="C13" s="36">
        <v>89</v>
      </c>
      <c r="D13" s="36">
        <v>57</v>
      </c>
      <c r="E13" s="36">
        <v>65</v>
      </c>
      <c r="F13" s="36">
        <v>66</v>
      </c>
      <c r="G13" s="36">
        <v>42</v>
      </c>
      <c r="H13" s="36">
        <v>48</v>
      </c>
      <c r="I13" s="36">
        <v>54</v>
      </c>
      <c r="J13" s="36">
        <v>31</v>
      </c>
      <c r="K13" s="36">
        <v>48</v>
      </c>
      <c r="L13" s="36">
        <v>41</v>
      </c>
    </row>
    <row r="14" spans="1:15" x14ac:dyDescent="0.2">
      <c r="A14" s="20" t="s">
        <v>8</v>
      </c>
      <c r="B14" s="36">
        <v>74</v>
      </c>
      <c r="C14" s="36">
        <v>68</v>
      </c>
      <c r="D14" s="36">
        <v>66</v>
      </c>
      <c r="E14" s="36">
        <v>76</v>
      </c>
      <c r="F14" s="36">
        <v>71</v>
      </c>
      <c r="G14" s="36">
        <v>61</v>
      </c>
      <c r="H14" s="36">
        <v>63</v>
      </c>
      <c r="I14" s="36">
        <v>63</v>
      </c>
      <c r="J14" s="36">
        <v>65</v>
      </c>
      <c r="K14" s="36">
        <v>45</v>
      </c>
      <c r="L14" s="36">
        <v>60</v>
      </c>
    </row>
    <row r="15" spans="1:15" x14ac:dyDescent="0.2">
      <c r="A15" s="20" t="s">
        <v>9</v>
      </c>
      <c r="B15" s="36">
        <v>100</v>
      </c>
      <c r="C15" s="36">
        <v>94</v>
      </c>
      <c r="D15" s="36">
        <v>101</v>
      </c>
      <c r="E15" s="36">
        <v>98</v>
      </c>
      <c r="F15" s="36">
        <v>87</v>
      </c>
      <c r="G15" s="36">
        <v>73</v>
      </c>
      <c r="H15" s="36">
        <v>63</v>
      </c>
      <c r="I15" s="36">
        <v>86</v>
      </c>
      <c r="J15" s="36">
        <v>74</v>
      </c>
      <c r="K15" s="36">
        <v>82</v>
      </c>
      <c r="L15" s="36">
        <v>61</v>
      </c>
    </row>
    <row r="16" spans="1:15" x14ac:dyDescent="0.2">
      <c r="A16" s="20" t="s">
        <v>10</v>
      </c>
      <c r="B16" s="36">
        <v>155</v>
      </c>
      <c r="C16" s="36">
        <v>153</v>
      </c>
      <c r="D16" s="36">
        <v>120</v>
      </c>
      <c r="E16" s="36">
        <v>67</v>
      </c>
      <c r="F16" s="36">
        <v>86</v>
      </c>
      <c r="G16" s="36">
        <v>88</v>
      </c>
      <c r="H16" s="36">
        <v>77</v>
      </c>
      <c r="I16" s="36">
        <v>80</v>
      </c>
      <c r="J16" s="36">
        <v>100</v>
      </c>
      <c r="K16" s="36">
        <v>91</v>
      </c>
      <c r="L16" s="36">
        <v>94</v>
      </c>
    </row>
    <row r="17" spans="1:17" x14ac:dyDescent="0.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7" ht="13.5" x14ac:dyDescent="0.25">
      <c r="A18" s="19" t="s">
        <v>11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7" ht="13.5" x14ac:dyDescent="0.25">
      <c r="A19" s="19" t="s">
        <v>12</v>
      </c>
      <c r="B19" s="36">
        <v>37982</v>
      </c>
      <c r="C19" s="36">
        <v>38300</v>
      </c>
      <c r="D19" s="36">
        <v>40323</v>
      </c>
      <c r="E19" s="36">
        <v>43490</v>
      </c>
      <c r="F19" s="36">
        <v>47044</v>
      </c>
      <c r="G19" s="36">
        <v>47966</v>
      </c>
      <c r="H19" s="36">
        <v>47467</v>
      </c>
      <c r="I19" s="36">
        <v>46914</v>
      </c>
      <c r="J19" s="36">
        <v>47274</v>
      </c>
      <c r="K19" s="36">
        <v>49894</v>
      </c>
      <c r="L19" s="36">
        <v>49564</v>
      </c>
    </row>
    <row r="20" spans="1:17" x14ac:dyDescent="0.2">
      <c r="A20" s="21" t="s">
        <v>13</v>
      </c>
      <c r="B20" s="36">
        <v>22958</v>
      </c>
      <c r="C20" s="36">
        <v>22691</v>
      </c>
      <c r="D20" s="36">
        <v>21953</v>
      </c>
      <c r="E20" s="36">
        <v>21798</v>
      </c>
      <c r="F20" s="36">
        <v>21993</v>
      </c>
      <c r="G20" s="36">
        <v>21699</v>
      </c>
      <c r="H20" s="36">
        <v>20505</v>
      </c>
      <c r="I20" s="36">
        <v>18923</v>
      </c>
      <c r="J20" s="36">
        <v>18119</v>
      </c>
      <c r="K20" s="36">
        <v>17700</v>
      </c>
      <c r="L20" s="36">
        <v>16657</v>
      </c>
    </row>
    <row r="21" spans="1:17" x14ac:dyDescent="0.2">
      <c r="A21" s="20" t="s">
        <v>14</v>
      </c>
      <c r="B21" s="36">
        <v>8961</v>
      </c>
      <c r="C21" s="36">
        <v>8563</v>
      </c>
      <c r="D21" s="36">
        <v>8416</v>
      </c>
      <c r="E21" s="36">
        <v>8075</v>
      </c>
      <c r="F21" s="36">
        <v>7934</v>
      </c>
      <c r="G21" s="36">
        <v>7808</v>
      </c>
      <c r="H21" s="36">
        <v>7179</v>
      </c>
      <c r="I21" s="36">
        <v>6504</v>
      </c>
      <c r="J21" s="36">
        <v>5854</v>
      </c>
      <c r="K21" s="36">
        <v>5004</v>
      </c>
      <c r="L21" s="36">
        <v>4720</v>
      </c>
    </row>
    <row r="22" spans="1:17" x14ac:dyDescent="0.2">
      <c r="A22" s="20" t="s">
        <v>15</v>
      </c>
      <c r="B22" s="36">
        <v>7740</v>
      </c>
      <c r="C22" s="36">
        <v>7523</v>
      </c>
      <c r="D22" s="36">
        <v>7324</v>
      </c>
      <c r="E22" s="36">
        <v>7336</v>
      </c>
      <c r="F22" s="36">
        <v>7368</v>
      </c>
      <c r="G22" s="36">
        <v>7156</v>
      </c>
      <c r="H22" s="36">
        <v>6886</v>
      </c>
      <c r="I22" s="36">
        <v>6373</v>
      </c>
      <c r="J22" s="36">
        <v>6332</v>
      </c>
      <c r="K22" s="36">
        <v>6072</v>
      </c>
      <c r="L22" s="36">
        <v>5660</v>
      </c>
    </row>
    <row r="23" spans="1:17" x14ac:dyDescent="0.2">
      <c r="A23" s="20" t="s">
        <v>16</v>
      </c>
      <c r="B23" s="36">
        <v>6257</v>
      </c>
      <c r="C23" s="36">
        <v>6605</v>
      </c>
      <c r="D23" s="36">
        <v>6213</v>
      </c>
      <c r="E23" s="36">
        <v>6387</v>
      </c>
      <c r="F23" s="36">
        <v>6691</v>
      </c>
      <c r="G23" s="36">
        <v>6735</v>
      </c>
      <c r="H23" s="36">
        <v>6440</v>
      </c>
      <c r="I23" s="36">
        <v>6046</v>
      </c>
      <c r="J23" s="36">
        <v>5933</v>
      </c>
      <c r="K23" s="36">
        <v>6624</v>
      </c>
      <c r="L23" s="36">
        <v>6277</v>
      </c>
    </row>
    <row r="24" spans="1:17" x14ac:dyDescent="0.2">
      <c r="A24" s="22" t="s">
        <v>17</v>
      </c>
      <c r="B24" s="36">
        <v>15024</v>
      </c>
      <c r="C24" s="36">
        <v>15609</v>
      </c>
      <c r="D24" s="36">
        <v>18370</v>
      </c>
      <c r="E24" s="36">
        <v>21692</v>
      </c>
      <c r="F24" s="36">
        <v>25051</v>
      </c>
      <c r="G24" s="36">
        <v>26267</v>
      </c>
      <c r="H24" s="36">
        <v>26962</v>
      </c>
      <c r="I24" s="36">
        <v>27991</v>
      </c>
      <c r="J24" s="36">
        <v>29155</v>
      </c>
      <c r="K24" s="36">
        <v>32194</v>
      </c>
      <c r="L24" s="36">
        <v>32907</v>
      </c>
    </row>
    <row r="25" spans="1:17" x14ac:dyDescent="0.2">
      <c r="A25" s="20" t="s">
        <v>18</v>
      </c>
      <c r="B25" s="36">
        <v>8813</v>
      </c>
      <c r="C25" s="36">
        <v>9110</v>
      </c>
      <c r="D25" s="36">
        <v>11515</v>
      </c>
      <c r="E25" s="36">
        <v>12954</v>
      </c>
      <c r="F25" s="36">
        <v>14404</v>
      </c>
      <c r="G25" s="36">
        <v>14437</v>
      </c>
      <c r="H25" s="36">
        <v>14432</v>
      </c>
      <c r="I25" s="36">
        <v>15366</v>
      </c>
      <c r="J25" s="36">
        <v>15517</v>
      </c>
      <c r="K25" s="36">
        <v>16137</v>
      </c>
      <c r="L25" s="36">
        <v>17546</v>
      </c>
    </row>
    <row r="26" spans="1:17" x14ac:dyDescent="0.2">
      <c r="A26" s="20" t="s">
        <v>19</v>
      </c>
      <c r="B26" s="36">
        <v>5959</v>
      </c>
      <c r="C26" s="36">
        <v>6157</v>
      </c>
      <c r="D26" s="36">
        <v>6469</v>
      </c>
      <c r="E26" s="36">
        <v>7993</v>
      </c>
      <c r="F26" s="36">
        <v>9097</v>
      </c>
      <c r="G26" s="36">
        <v>9563</v>
      </c>
      <c r="H26" s="36">
        <v>9738</v>
      </c>
      <c r="I26" s="36">
        <v>9788</v>
      </c>
      <c r="J26" s="36">
        <v>10657</v>
      </c>
      <c r="K26" s="36">
        <v>12465</v>
      </c>
      <c r="L26" s="36">
        <v>11837</v>
      </c>
    </row>
    <row r="27" spans="1:17" x14ac:dyDescent="0.2">
      <c r="A27" s="20" t="s">
        <v>20</v>
      </c>
      <c r="B27" s="36">
        <v>252</v>
      </c>
      <c r="C27" s="36">
        <v>342</v>
      </c>
      <c r="D27" s="36">
        <v>386</v>
      </c>
      <c r="E27" s="36">
        <v>745</v>
      </c>
      <c r="F27" s="36">
        <v>1550</v>
      </c>
      <c r="G27" s="36">
        <v>2267</v>
      </c>
      <c r="H27" s="36">
        <v>2792</v>
      </c>
      <c r="I27" s="36">
        <v>2837</v>
      </c>
      <c r="J27" s="36">
        <v>2981</v>
      </c>
      <c r="K27" s="36">
        <v>3592</v>
      </c>
      <c r="L27" s="36">
        <v>3524</v>
      </c>
    </row>
    <row r="28" spans="1:17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7" ht="13.5" x14ac:dyDescent="0.25">
      <c r="A29" s="23" t="s">
        <v>21</v>
      </c>
      <c r="B29" s="36">
        <v>36225</v>
      </c>
      <c r="C29" s="36">
        <v>35882</v>
      </c>
      <c r="D29" s="36">
        <v>35614</v>
      </c>
      <c r="E29" s="36">
        <v>35844</v>
      </c>
      <c r="F29" s="36">
        <v>36276</v>
      </c>
      <c r="G29" s="36">
        <v>36076</v>
      </c>
      <c r="H29" s="36">
        <v>34743</v>
      </c>
      <c r="I29" s="36">
        <v>33326</v>
      </c>
      <c r="J29" s="36">
        <v>32889</v>
      </c>
      <c r="K29" s="36">
        <v>33793</v>
      </c>
      <c r="L29" s="36">
        <v>32084</v>
      </c>
      <c r="M29" s="4"/>
      <c r="N29" s="4"/>
      <c r="O29" s="4"/>
      <c r="P29" s="4"/>
      <c r="Q29" s="4"/>
    </row>
    <row r="30" spans="1:17" x14ac:dyDescent="0.2">
      <c r="A30" s="21" t="s">
        <v>13</v>
      </c>
      <c r="B30" s="36">
        <v>22958</v>
      </c>
      <c r="C30" s="36">
        <v>22691</v>
      </c>
      <c r="D30" s="36">
        <v>21953</v>
      </c>
      <c r="E30" s="36">
        <v>21798</v>
      </c>
      <c r="F30" s="36">
        <v>21993</v>
      </c>
      <c r="G30" s="36">
        <v>21699</v>
      </c>
      <c r="H30" s="36">
        <v>20505</v>
      </c>
      <c r="I30" s="36">
        <v>18923</v>
      </c>
      <c r="J30" s="36">
        <v>18119</v>
      </c>
      <c r="K30" s="36">
        <v>17700</v>
      </c>
      <c r="L30" s="36">
        <v>16657</v>
      </c>
      <c r="M30" s="4"/>
      <c r="N30" s="4"/>
      <c r="O30" s="4"/>
      <c r="P30" s="4"/>
      <c r="Q30" s="4"/>
    </row>
    <row r="31" spans="1:17" x14ac:dyDescent="0.2">
      <c r="A31" s="20" t="s">
        <v>14</v>
      </c>
      <c r="B31" s="58">
        <v>8961</v>
      </c>
      <c r="C31" s="58">
        <v>8563</v>
      </c>
      <c r="D31" s="58">
        <v>8416</v>
      </c>
      <c r="E31" s="58">
        <v>8075</v>
      </c>
      <c r="F31" s="58">
        <v>7934</v>
      </c>
      <c r="G31" s="58">
        <v>7808</v>
      </c>
      <c r="H31" s="58">
        <v>7179</v>
      </c>
      <c r="I31" s="58">
        <v>6504</v>
      </c>
      <c r="J31" s="58">
        <v>5854</v>
      </c>
      <c r="K31" s="58">
        <v>5004</v>
      </c>
      <c r="L31" s="58">
        <v>4720</v>
      </c>
    </row>
    <row r="32" spans="1:17" x14ac:dyDescent="0.2">
      <c r="A32" s="20" t="s">
        <v>15</v>
      </c>
      <c r="B32" s="58">
        <v>7740</v>
      </c>
      <c r="C32" s="58">
        <v>7523</v>
      </c>
      <c r="D32" s="58">
        <v>7324</v>
      </c>
      <c r="E32" s="58">
        <v>7336</v>
      </c>
      <c r="F32" s="58">
        <v>7368</v>
      </c>
      <c r="G32" s="58">
        <v>7156</v>
      </c>
      <c r="H32" s="58">
        <v>6886</v>
      </c>
      <c r="I32" s="58">
        <v>6373</v>
      </c>
      <c r="J32" s="58">
        <v>6332</v>
      </c>
      <c r="K32" s="58">
        <v>6072</v>
      </c>
      <c r="L32" s="58">
        <v>5660</v>
      </c>
    </row>
    <row r="33" spans="1:17" x14ac:dyDescent="0.2">
      <c r="A33" s="20" t="s">
        <v>16</v>
      </c>
      <c r="B33" s="58">
        <v>6257</v>
      </c>
      <c r="C33" s="58">
        <v>6605</v>
      </c>
      <c r="D33" s="58">
        <v>6213</v>
      </c>
      <c r="E33" s="58">
        <v>6387</v>
      </c>
      <c r="F33" s="58">
        <v>6691</v>
      </c>
      <c r="G33" s="58">
        <v>6735</v>
      </c>
      <c r="H33" s="58">
        <v>6440</v>
      </c>
      <c r="I33" s="58">
        <v>6046</v>
      </c>
      <c r="J33" s="58">
        <v>5933</v>
      </c>
      <c r="K33" s="58">
        <v>6624</v>
      </c>
      <c r="L33" s="58">
        <v>6277</v>
      </c>
    </row>
    <row r="34" spans="1:17" x14ac:dyDescent="0.2">
      <c r="A34" s="22" t="s">
        <v>17</v>
      </c>
      <c r="B34" s="36">
        <v>13267</v>
      </c>
      <c r="C34" s="36">
        <v>13191</v>
      </c>
      <c r="D34" s="36">
        <v>13661</v>
      </c>
      <c r="E34" s="36">
        <v>14046</v>
      </c>
      <c r="F34" s="36">
        <v>14283</v>
      </c>
      <c r="G34" s="36">
        <v>14377</v>
      </c>
      <c r="H34" s="36">
        <v>14238</v>
      </c>
      <c r="I34" s="36">
        <v>14403</v>
      </c>
      <c r="J34" s="36">
        <v>14770</v>
      </c>
      <c r="K34" s="36">
        <v>16093</v>
      </c>
      <c r="L34" s="36">
        <v>15427</v>
      </c>
      <c r="M34" s="4"/>
      <c r="N34" s="4"/>
      <c r="O34" s="4"/>
      <c r="P34" s="4"/>
      <c r="Q34" s="4"/>
    </row>
    <row r="35" spans="1:17" x14ac:dyDescent="0.2">
      <c r="A35" s="20" t="s">
        <v>18</v>
      </c>
      <c r="B35" s="58">
        <v>7788</v>
      </c>
      <c r="C35" s="58">
        <v>7625</v>
      </c>
      <c r="D35" s="58">
        <v>8138</v>
      </c>
      <c r="E35" s="58">
        <v>8058</v>
      </c>
      <c r="F35" s="58">
        <v>8128</v>
      </c>
      <c r="G35" s="58">
        <v>8363</v>
      </c>
      <c r="H35" s="58">
        <v>7981</v>
      </c>
      <c r="I35" s="58">
        <v>8324</v>
      </c>
      <c r="J35" s="58">
        <v>8454</v>
      </c>
      <c r="K35" s="58">
        <v>8059</v>
      </c>
      <c r="L35" s="58">
        <v>8568</v>
      </c>
    </row>
    <row r="36" spans="1:17" x14ac:dyDescent="0.2">
      <c r="A36" s="20" t="s">
        <v>19</v>
      </c>
      <c r="B36" s="58">
        <v>5479</v>
      </c>
      <c r="C36" s="58">
        <v>5566</v>
      </c>
      <c r="D36" s="58">
        <v>5523</v>
      </c>
      <c r="E36" s="58">
        <v>5988</v>
      </c>
      <c r="F36" s="58">
        <v>6155</v>
      </c>
      <c r="G36" s="58">
        <v>6014</v>
      </c>
      <c r="H36" s="58">
        <v>6257</v>
      </c>
      <c r="I36" s="58">
        <v>6079</v>
      </c>
      <c r="J36" s="58">
        <v>6316</v>
      </c>
      <c r="K36" s="58">
        <v>8034</v>
      </c>
      <c r="L36" s="58">
        <v>6859</v>
      </c>
    </row>
    <row r="37" spans="1:17" x14ac:dyDescent="0.2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4"/>
      <c r="N37" s="4"/>
      <c r="O37" s="4"/>
      <c r="P37" s="4"/>
      <c r="Q37" s="4"/>
    </row>
    <row r="38" spans="1:17" ht="13.5" x14ac:dyDescent="0.25">
      <c r="A38" s="23" t="s">
        <v>22</v>
      </c>
      <c r="B38" s="36">
        <v>1757</v>
      </c>
      <c r="C38" s="36">
        <v>2418</v>
      </c>
      <c r="D38" s="36">
        <v>4709</v>
      </c>
      <c r="E38" s="36">
        <v>7646</v>
      </c>
      <c r="F38" s="36">
        <v>10768</v>
      </c>
      <c r="G38" s="36">
        <v>11890</v>
      </c>
      <c r="H38" s="36">
        <v>12724</v>
      </c>
      <c r="I38" s="36">
        <v>13588</v>
      </c>
      <c r="J38" s="36">
        <v>14385</v>
      </c>
      <c r="K38" s="36">
        <v>16101</v>
      </c>
      <c r="L38" s="36">
        <v>17480</v>
      </c>
      <c r="M38" s="4"/>
      <c r="N38" s="4"/>
      <c r="O38" s="4"/>
      <c r="P38" s="4"/>
      <c r="Q38" s="4"/>
    </row>
    <row r="39" spans="1:17" x14ac:dyDescent="0.2">
      <c r="A39" s="22" t="s">
        <v>17</v>
      </c>
      <c r="B39" s="36">
        <v>1757</v>
      </c>
      <c r="C39" s="36">
        <v>2418</v>
      </c>
      <c r="D39" s="36">
        <v>4709</v>
      </c>
      <c r="E39" s="36">
        <v>7646</v>
      </c>
      <c r="F39" s="36">
        <v>10768</v>
      </c>
      <c r="G39" s="36">
        <v>11890</v>
      </c>
      <c r="H39" s="36">
        <v>12724</v>
      </c>
      <c r="I39" s="36">
        <v>13588</v>
      </c>
      <c r="J39" s="36">
        <v>14385</v>
      </c>
      <c r="K39" s="36">
        <v>16101</v>
      </c>
      <c r="L39" s="36">
        <v>17480</v>
      </c>
    </row>
    <row r="40" spans="1:17" x14ac:dyDescent="0.2">
      <c r="A40" s="20" t="s">
        <v>18</v>
      </c>
      <c r="B40" s="58">
        <v>1025</v>
      </c>
      <c r="C40" s="58">
        <v>1485</v>
      </c>
      <c r="D40" s="58">
        <v>3377</v>
      </c>
      <c r="E40" s="58">
        <v>4896</v>
      </c>
      <c r="F40" s="58">
        <v>6276</v>
      </c>
      <c r="G40" s="58">
        <v>6074</v>
      </c>
      <c r="H40" s="58">
        <v>6451</v>
      </c>
      <c r="I40" s="58">
        <v>7042</v>
      </c>
      <c r="J40" s="58">
        <v>7063</v>
      </c>
      <c r="K40" s="58">
        <v>8078</v>
      </c>
      <c r="L40" s="58">
        <v>8978</v>
      </c>
    </row>
    <row r="41" spans="1:17" x14ac:dyDescent="0.2">
      <c r="A41" s="20" t="s">
        <v>19</v>
      </c>
      <c r="B41" s="58">
        <v>480</v>
      </c>
      <c r="C41" s="58">
        <v>591</v>
      </c>
      <c r="D41" s="58">
        <v>946</v>
      </c>
      <c r="E41" s="58">
        <v>2005</v>
      </c>
      <c r="F41" s="58">
        <v>2942</v>
      </c>
      <c r="G41" s="58">
        <v>3549</v>
      </c>
      <c r="H41" s="58">
        <v>3481</v>
      </c>
      <c r="I41" s="58">
        <v>3709</v>
      </c>
      <c r="J41" s="58">
        <v>4341</v>
      </c>
      <c r="K41" s="58">
        <v>4431</v>
      </c>
      <c r="L41" s="58">
        <v>4978</v>
      </c>
    </row>
    <row r="42" spans="1:17" ht="13.5" thickBot="1" x14ac:dyDescent="0.25">
      <c r="A42" s="12" t="s">
        <v>20</v>
      </c>
      <c r="B42" s="88">
        <v>252</v>
      </c>
      <c r="C42" s="88">
        <v>342</v>
      </c>
      <c r="D42" s="88">
        <v>386</v>
      </c>
      <c r="E42" s="88">
        <v>745</v>
      </c>
      <c r="F42" s="88">
        <v>1550</v>
      </c>
      <c r="G42" s="88">
        <v>2267</v>
      </c>
      <c r="H42" s="88">
        <v>2792</v>
      </c>
      <c r="I42" s="88">
        <v>2837</v>
      </c>
      <c r="J42" s="88">
        <v>2981</v>
      </c>
      <c r="K42" s="88">
        <v>3592</v>
      </c>
      <c r="L42" s="88">
        <v>3524</v>
      </c>
    </row>
    <row r="43" spans="1:17" x14ac:dyDescent="0.2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4"/>
      <c r="N43" s="4"/>
      <c r="O43" s="4"/>
      <c r="P43" s="4"/>
      <c r="Q43" s="4"/>
    </row>
    <row r="44" spans="1:17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4"/>
      <c r="N44" s="4"/>
      <c r="O44" s="4"/>
      <c r="P44" s="4"/>
      <c r="Q44" s="4"/>
    </row>
    <row r="45" spans="1:17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4"/>
      <c r="N45" s="4"/>
      <c r="O45" s="4"/>
      <c r="P45" s="4"/>
      <c r="Q45" s="4"/>
    </row>
    <row r="46" spans="1:17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4"/>
      <c r="N46" s="4"/>
      <c r="O46" s="4"/>
      <c r="P46" s="4"/>
      <c r="Q46" s="4"/>
    </row>
    <row r="47" spans="1:17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7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</sheetData>
  <mergeCells count="1">
    <mergeCell ref="M1:N2"/>
  </mergeCells>
  <hyperlinks>
    <hyperlink ref="M1" r:id="rId1" location="INDICE!A1"/>
    <hyperlink ref="M1:N2" location="INDICE!A3" display="INDICE"/>
  </hyperlinks>
  <printOptions horizontalCentered="1"/>
  <pageMargins left="0.47244094488188981" right="0.43307086614173229" top="0.98425196850393704" bottom="0.98425196850393704" header="0" footer="0"/>
  <pageSetup scale="82" orientation="portrait" r:id="rId2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8"/>
  <sheetViews>
    <sheetView zoomScaleNormal="100" zoomScaleSheetLayoutView="100" workbookViewId="0">
      <selection activeCell="S4" sqref="S4:T5"/>
    </sheetView>
  </sheetViews>
  <sheetFormatPr baseColWidth="10" defaultColWidth="11" defaultRowHeight="12.75" x14ac:dyDescent="0.2"/>
  <cols>
    <col min="1" max="1" width="12.75" style="484" bestFit="1" customWidth="1"/>
    <col min="2" max="4" width="5.25" style="484" customWidth="1"/>
    <col min="5" max="5" width="1.375" style="484" customWidth="1"/>
    <col min="6" max="8" width="5.25" style="484" customWidth="1"/>
    <col min="9" max="9" width="1.25" style="484" customWidth="1"/>
    <col min="10" max="12" width="5.25" style="484" customWidth="1"/>
    <col min="13" max="13" width="1" style="484" customWidth="1"/>
    <col min="14" max="16" width="4.625" style="484" customWidth="1"/>
    <col min="17" max="17" width="1.375" style="29" customWidth="1"/>
    <col min="18" max="16384" width="11" style="156"/>
  </cols>
  <sheetData>
    <row r="2" spans="1:22" ht="14.25" x14ac:dyDescent="0.2">
      <c r="A2" s="86" t="s">
        <v>877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22" ht="15" x14ac:dyDescent="0.25">
      <c r="A3" s="86" t="s">
        <v>553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130"/>
      <c r="S3" s="130"/>
      <c r="T3" s="130"/>
      <c r="U3" s="130"/>
      <c r="V3" s="155"/>
    </row>
    <row r="4" spans="1:22" ht="15" x14ac:dyDescent="0.25">
      <c r="A4" s="229" t="s">
        <v>554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84"/>
      <c r="R4" s="200"/>
      <c r="S4" s="747" t="s">
        <v>650</v>
      </c>
      <c r="T4" s="747"/>
      <c r="U4" s="200"/>
      <c r="V4" s="155"/>
    </row>
    <row r="5" spans="1:22" s="157" customFormat="1" ht="15" x14ac:dyDescent="0.25">
      <c r="A5" s="229" t="s">
        <v>528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84"/>
      <c r="R5" s="200"/>
      <c r="S5" s="747"/>
      <c r="T5" s="747"/>
      <c r="U5"/>
      <c r="V5" s="155"/>
    </row>
    <row r="6" spans="1:22" s="157" customFormat="1" ht="15" x14ac:dyDescent="0.25">
      <c r="A6" s="229" t="s">
        <v>109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84"/>
      <c r="R6" s="174"/>
      <c r="S6" s="174"/>
      <c r="T6" s="174"/>
      <c r="U6" s="174"/>
      <c r="V6" s="155"/>
    </row>
    <row r="7" spans="1:22" s="157" customFormat="1" ht="15.75" thickBot="1" x14ac:dyDescent="0.3">
      <c r="A7" s="299" t="s">
        <v>1076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84"/>
      <c r="R7" s="155"/>
      <c r="S7" s="155"/>
      <c r="T7" s="155"/>
      <c r="U7" s="155"/>
      <c r="V7" s="155"/>
    </row>
    <row r="8" spans="1:22" s="157" customFormat="1" ht="15" x14ac:dyDescent="0.25">
      <c r="A8" s="346"/>
      <c r="B8" s="777" t="s">
        <v>555</v>
      </c>
      <c r="C8" s="777"/>
      <c r="D8" s="777"/>
      <c r="E8" s="346"/>
      <c r="F8" s="777" t="s">
        <v>334</v>
      </c>
      <c r="G8" s="777"/>
      <c r="H8" s="777"/>
      <c r="I8" s="346"/>
      <c r="J8" s="773" t="s">
        <v>556</v>
      </c>
      <c r="K8" s="773"/>
      <c r="L8" s="773"/>
      <c r="M8" s="305"/>
      <c r="N8" s="773" t="s">
        <v>12</v>
      </c>
      <c r="O8" s="773"/>
      <c r="P8" s="773"/>
      <c r="Q8" s="84"/>
      <c r="R8" s="155"/>
      <c r="S8" s="155"/>
      <c r="T8" s="155"/>
      <c r="U8" s="155"/>
      <c r="V8" s="155"/>
    </row>
    <row r="9" spans="1:22" s="162" customFormat="1" ht="15.75" x14ac:dyDescent="0.3">
      <c r="A9" s="236"/>
      <c r="B9" s="208" t="s">
        <v>557</v>
      </c>
      <c r="C9" s="208"/>
      <c r="D9" s="208"/>
      <c r="E9" s="316"/>
      <c r="F9" s="208" t="s">
        <v>557</v>
      </c>
      <c r="G9" s="208"/>
      <c r="H9" s="208"/>
      <c r="I9" s="316"/>
      <c r="J9" s="208" t="s">
        <v>558</v>
      </c>
      <c r="K9" s="208"/>
      <c r="L9" s="208"/>
      <c r="M9" s="2"/>
      <c r="N9" s="208" t="s">
        <v>559</v>
      </c>
      <c r="O9" s="208"/>
      <c r="P9" s="208"/>
      <c r="Q9" s="531"/>
    </row>
    <row r="10" spans="1:22" s="162" customFormat="1" ht="15.75" thickBot="1" x14ac:dyDescent="0.35">
      <c r="A10" s="276" t="s">
        <v>858</v>
      </c>
      <c r="B10" s="276" t="s">
        <v>87</v>
      </c>
      <c r="C10" s="276" t="s">
        <v>88</v>
      </c>
      <c r="D10" s="276" t="s">
        <v>89</v>
      </c>
      <c r="E10" s="408"/>
      <c r="F10" s="276" t="s">
        <v>87</v>
      </c>
      <c r="G10" s="276" t="s">
        <v>88</v>
      </c>
      <c r="H10" s="276" t="s">
        <v>89</v>
      </c>
      <c r="I10" s="408"/>
      <c r="J10" s="276" t="s">
        <v>87</v>
      </c>
      <c r="K10" s="276" t="s">
        <v>88</v>
      </c>
      <c r="L10" s="276" t="s">
        <v>89</v>
      </c>
      <c r="M10" s="409"/>
      <c r="N10" s="276" t="s">
        <v>87</v>
      </c>
      <c r="O10" s="276" t="s">
        <v>88</v>
      </c>
      <c r="P10" s="276" t="s">
        <v>89</v>
      </c>
      <c r="Q10" s="318"/>
    </row>
    <row r="11" spans="1:22" ht="15" customHeight="1" x14ac:dyDescent="0.2">
      <c r="A11" s="661"/>
      <c r="B11" s="316"/>
      <c r="C11" s="316"/>
      <c r="D11" s="661"/>
      <c r="E11" s="316"/>
      <c r="F11" s="316"/>
      <c r="G11" s="316"/>
      <c r="H11" s="661"/>
      <c r="I11" s="316"/>
      <c r="J11" s="316"/>
      <c r="K11" s="316"/>
      <c r="L11" s="661"/>
      <c r="M11" s="2"/>
      <c r="N11" s="316"/>
      <c r="O11" s="316"/>
      <c r="P11" s="661"/>
      <c r="Q11" s="2"/>
    </row>
    <row r="12" spans="1:22" ht="15" customHeight="1" x14ac:dyDescent="0.25">
      <c r="A12" s="668" t="s">
        <v>5</v>
      </c>
      <c r="B12" s="38">
        <v>20058</v>
      </c>
      <c r="C12" s="38">
        <v>7090</v>
      </c>
      <c r="D12" s="38">
        <v>12968</v>
      </c>
      <c r="E12" s="38"/>
      <c r="F12" s="38">
        <v>19841</v>
      </c>
      <c r="G12" s="38">
        <v>8913</v>
      </c>
      <c r="H12" s="38">
        <v>10928</v>
      </c>
      <c r="I12" s="38"/>
      <c r="J12" s="38">
        <v>10244</v>
      </c>
      <c r="K12" s="38">
        <v>4273</v>
      </c>
      <c r="L12" s="38">
        <v>5971</v>
      </c>
      <c r="M12" s="38"/>
      <c r="N12" s="38">
        <v>166</v>
      </c>
      <c r="O12" s="38">
        <v>71</v>
      </c>
      <c r="P12" s="38">
        <v>95</v>
      </c>
      <c r="Q12" s="2"/>
      <c r="R12" s="163"/>
    </row>
    <row r="13" spans="1:22" ht="15" customHeight="1" x14ac:dyDescent="0.25">
      <c r="A13" s="27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2"/>
      <c r="R13" s="163"/>
    </row>
    <row r="14" spans="1:22" ht="15" customHeight="1" x14ac:dyDescent="0.25">
      <c r="A14" s="274">
        <v>12</v>
      </c>
      <c r="B14" s="38">
        <v>4.5444892277569986</v>
      </c>
      <c r="C14" s="38">
        <v>1.519177201628455</v>
      </c>
      <c r="D14" s="38">
        <v>3.0253120261285433</v>
      </c>
      <c r="E14" s="38"/>
      <c r="F14" s="38">
        <v>1.1582405935347113</v>
      </c>
      <c r="G14" s="38">
        <v>0</v>
      </c>
      <c r="H14" s="38">
        <v>1.1582405935347113</v>
      </c>
      <c r="I14" s="38"/>
      <c r="J14" s="38">
        <v>0</v>
      </c>
      <c r="K14" s="38">
        <v>0</v>
      </c>
      <c r="L14" s="38">
        <v>0</v>
      </c>
      <c r="M14" s="38"/>
      <c r="N14" s="38">
        <v>0</v>
      </c>
      <c r="O14" s="38">
        <v>0</v>
      </c>
      <c r="P14" s="38">
        <v>0</v>
      </c>
      <c r="Q14" s="2"/>
      <c r="R14" s="163"/>
    </row>
    <row r="15" spans="1:22" ht="15" customHeight="1" x14ac:dyDescent="0.25">
      <c r="A15" s="274">
        <v>13</v>
      </c>
      <c r="B15" s="38">
        <v>24.267708094670184</v>
      </c>
      <c r="C15" s="38">
        <v>15.191772016284553</v>
      </c>
      <c r="D15" s="38">
        <v>9.0759360783856291</v>
      </c>
      <c r="E15" s="38"/>
      <c r="F15" s="38">
        <v>19.713006372428108</v>
      </c>
      <c r="G15" s="38">
        <v>6.9723598435462844</v>
      </c>
      <c r="H15" s="38">
        <v>12.740646528881824</v>
      </c>
      <c r="I15" s="38"/>
      <c r="J15" s="38">
        <v>0</v>
      </c>
      <c r="K15" s="38">
        <v>0</v>
      </c>
      <c r="L15" s="38">
        <v>0</v>
      </c>
      <c r="M15" s="38"/>
      <c r="N15" s="38">
        <v>0</v>
      </c>
      <c r="O15" s="38">
        <v>0</v>
      </c>
      <c r="P15" s="38">
        <v>0</v>
      </c>
      <c r="Q15" s="2"/>
      <c r="R15" s="163"/>
    </row>
    <row r="16" spans="1:22" ht="15" customHeight="1" x14ac:dyDescent="0.25">
      <c r="A16" s="274">
        <v>14</v>
      </c>
      <c r="B16" s="38">
        <v>75.769745613061431</v>
      </c>
      <c r="C16" s="38">
        <v>31.902721234197557</v>
      </c>
      <c r="D16" s="38">
        <v>43.867024378863874</v>
      </c>
      <c r="E16" s="38"/>
      <c r="F16" s="38">
        <v>177.50872248120504</v>
      </c>
      <c r="G16" s="38">
        <v>90.640677966101691</v>
      </c>
      <c r="H16" s="38">
        <v>86.868044515103335</v>
      </c>
      <c r="I16" s="38"/>
      <c r="J16" s="38">
        <v>0</v>
      </c>
      <c r="K16" s="38">
        <v>0</v>
      </c>
      <c r="L16" s="38">
        <v>0</v>
      </c>
      <c r="M16" s="38"/>
      <c r="N16" s="38">
        <v>0</v>
      </c>
      <c r="O16" s="38">
        <v>0</v>
      </c>
      <c r="P16" s="38">
        <v>0</v>
      </c>
      <c r="Q16" s="323"/>
      <c r="R16" s="163"/>
    </row>
    <row r="17" spans="1:18" ht="15" customHeight="1" x14ac:dyDescent="0.25">
      <c r="A17" s="274">
        <v>15</v>
      </c>
      <c r="B17" s="38">
        <v>162.2324223345997</v>
      </c>
      <c r="C17" s="38">
        <v>88.112277694450398</v>
      </c>
      <c r="D17" s="38">
        <v>74.120144640149306</v>
      </c>
      <c r="E17" s="38"/>
      <c r="F17" s="38">
        <v>533.68058865676016</v>
      </c>
      <c r="G17" s="38">
        <v>270.75997392438069</v>
      </c>
      <c r="H17" s="38">
        <v>262.92061473237942</v>
      </c>
      <c r="I17" s="38"/>
      <c r="J17" s="38">
        <v>11.701215657170117</v>
      </c>
      <c r="K17" s="38">
        <v>4.7863343601232149</v>
      </c>
      <c r="L17" s="38">
        <v>6.914881297046902</v>
      </c>
      <c r="M17" s="38"/>
      <c r="N17" s="38">
        <v>0</v>
      </c>
      <c r="O17" s="38">
        <v>0</v>
      </c>
      <c r="P17" s="38">
        <v>0</v>
      </c>
      <c r="Q17" s="323"/>
      <c r="R17" s="163"/>
    </row>
    <row r="18" spans="1:18" ht="15" customHeight="1" x14ac:dyDescent="0.25">
      <c r="A18" s="274">
        <v>16</v>
      </c>
      <c r="B18" s="38">
        <v>174.3597551933706</v>
      </c>
      <c r="C18" s="38">
        <v>94.188986500964219</v>
      </c>
      <c r="D18" s="38">
        <v>80.170768692406384</v>
      </c>
      <c r="E18" s="38"/>
      <c r="F18" s="38">
        <v>734.59474397320855</v>
      </c>
      <c r="G18" s="38">
        <v>434.6104302477184</v>
      </c>
      <c r="H18" s="38">
        <v>299.98431372549021</v>
      </c>
      <c r="I18" s="38"/>
      <c r="J18" s="38">
        <v>39.757671210064601</v>
      </c>
      <c r="K18" s="38">
        <v>15.555586670400448</v>
      </c>
      <c r="L18" s="38">
        <v>24.202084539664156</v>
      </c>
      <c r="M18" s="38"/>
      <c r="N18" s="38">
        <v>2.2013290229885056</v>
      </c>
      <c r="O18" s="38">
        <v>1.109375</v>
      </c>
      <c r="P18" s="38">
        <v>1.0919540229885056</v>
      </c>
      <c r="Q18" s="323"/>
      <c r="R18" s="163"/>
    </row>
    <row r="19" spans="1:18" ht="15" customHeight="1" x14ac:dyDescent="0.25">
      <c r="A19" s="274">
        <v>17</v>
      </c>
      <c r="B19" s="38">
        <v>203.1589101386694</v>
      </c>
      <c r="C19" s="38">
        <v>107.86158131562031</v>
      </c>
      <c r="D19" s="38">
        <v>95.297328823049099</v>
      </c>
      <c r="E19" s="38"/>
      <c r="F19" s="38">
        <v>791.32179739368166</v>
      </c>
      <c r="G19" s="38">
        <v>426.4760104302477</v>
      </c>
      <c r="H19" s="38">
        <v>364.84578696343402</v>
      </c>
      <c r="I19" s="38"/>
      <c r="J19" s="38">
        <v>173.56610141605336</v>
      </c>
      <c r="K19" s="38">
        <v>81.367684122094659</v>
      </c>
      <c r="L19" s="38">
        <v>92.198417293958698</v>
      </c>
      <c r="M19" s="38"/>
      <c r="N19" s="38">
        <v>3.2932830459770113</v>
      </c>
      <c r="O19" s="38">
        <v>1.109375</v>
      </c>
      <c r="P19" s="38">
        <v>2.1839080459770113</v>
      </c>
      <c r="Q19" s="323"/>
      <c r="R19" s="163"/>
    </row>
    <row r="20" spans="1:18" x14ac:dyDescent="0.2">
      <c r="A20" s="274">
        <v>18</v>
      </c>
      <c r="B20" s="38">
        <v>194.02428336320614</v>
      </c>
      <c r="C20" s="38">
        <v>94.188986500964219</v>
      </c>
      <c r="D20" s="38">
        <v>99.835296862241918</v>
      </c>
      <c r="E20" s="38"/>
      <c r="F20" s="38">
        <v>837.73926688403265</v>
      </c>
      <c r="G20" s="38">
        <v>453.20338983050851</v>
      </c>
      <c r="H20" s="38">
        <v>384.53587705352413</v>
      </c>
      <c r="I20" s="38"/>
      <c r="J20" s="38">
        <v>440.38330860270685</v>
      </c>
      <c r="K20" s="38">
        <v>222.56454774572947</v>
      </c>
      <c r="L20" s="38">
        <v>217.81876085697741</v>
      </c>
      <c r="M20" s="38"/>
      <c r="N20" s="38">
        <v>7.6959410919540225</v>
      </c>
      <c r="O20" s="38">
        <v>3.328125</v>
      </c>
      <c r="P20" s="38">
        <v>4.3678160919540225</v>
      </c>
      <c r="Q20" s="323"/>
    </row>
    <row r="21" spans="1:18" x14ac:dyDescent="0.2">
      <c r="A21" s="274">
        <v>19</v>
      </c>
      <c r="B21" s="38">
        <v>200.07490741546323</v>
      </c>
      <c r="C21" s="38">
        <v>94.188986500964219</v>
      </c>
      <c r="D21" s="38">
        <v>105.88592091449901</v>
      </c>
      <c r="E21" s="38"/>
      <c r="F21" s="38">
        <v>821.45514972753267</v>
      </c>
      <c r="G21" s="38">
        <v>432.28631029986963</v>
      </c>
      <c r="H21" s="38">
        <v>389.16883942766299</v>
      </c>
      <c r="I21" s="38"/>
      <c r="J21" s="38">
        <v>553.4087840396088</v>
      </c>
      <c r="K21" s="38">
        <v>256.06888826659201</v>
      </c>
      <c r="L21" s="38">
        <v>297.33989577301679</v>
      </c>
      <c r="M21" s="38"/>
      <c r="N21" s="38">
        <v>9.9495330459770113</v>
      </c>
      <c r="O21" s="38">
        <v>7.765625</v>
      </c>
      <c r="P21" s="38">
        <v>2.1839080459770113</v>
      </c>
      <c r="Q21" s="323"/>
    </row>
    <row r="22" spans="1:18" x14ac:dyDescent="0.2">
      <c r="A22" s="274">
        <v>20</v>
      </c>
      <c r="B22" s="38">
        <v>277.3638302301531</v>
      </c>
      <c r="C22" s="38">
        <v>127.61088493679023</v>
      </c>
      <c r="D22" s="38">
        <v>149.7529452933629</v>
      </c>
      <c r="E22" s="38"/>
      <c r="F22" s="38">
        <v>867.82296727281778</v>
      </c>
      <c r="G22" s="38">
        <v>443.90691003911343</v>
      </c>
      <c r="H22" s="38">
        <v>423.91605723370429</v>
      </c>
      <c r="I22" s="38"/>
      <c r="J22" s="38">
        <v>583.41158053809158</v>
      </c>
      <c r="K22" s="38">
        <v>288.37664519742373</v>
      </c>
      <c r="L22" s="38">
        <v>295.0349353406678</v>
      </c>
      <c r="M22" s="38"/>
      <c r="N22" s="38">
        <v>13.19055316091954</v>
      </c>
      <c r="O22" s="38">
        <v>5.546875</v>
      </c>
      <c r="P22" s="38">
        <v>7.6436781609195403</v>
      </c>
      <c r="Q22" s="323"/>
    </row>
    <row r="23" spans="1:18" x14ac:dyDescent="0.2">
      <c r="A23" s="274">
        <v>21</v>
      </c>
      <c r="B23" s="38">
        <v>227.30923683918428</v>
      </c>
      <c r="C23" s="38">
        <v>95.708163702592671</v>
      </c>
      <c r="D23" s="38">
        <v>131.60107313659162</v>
      </c>
      <c r="E23" s="38"/>
      <c r="F23" s="38">
        <v>766.85742785503498</v>
      </c>
      <c r="G23" s="38">
        <v>383.47979139504559</v>
      </c>
      <c r="H23" s="38">
        <v>383.37763645998939</v>
      </c>
      <c r="I23" s="38"/>
      <c r="J23" s="38">
        <v>638.10739118456809</v>
      </c>
      <c r="K23" s="38">
        <v>302.73564827779336</v>
      </c>
      <c r="L23" s="38">
        <v>335.37174290677473</v>
      </c>
      <c r="M23" s="38"/>
      <c r="N23" s="38">
        <v>6.6214080459770113</v>
      </c>
      <c r="O23" s="38">
        <v>4.4375</v>
      </c>
      <c r="P23" s="38">
        <v>2.1839080459770113</v>
      </c>
      <c r="Q23" s="323"/>
    </row>
    <row r="24" spans="1:18" x14ac:dyDescent="0.2">
      <c r="A24" s="274">
        <v>22</v>
      </c>
      <c r="B24" s="38">
        <v>295.57439308400205</v>
      </c>
      <c r="C24" s="38">
        <v>141.28347975144632</v>
      </c>
      <c r="D24" s="38">
        <v>154.2909133325557</v>
      </c>
      <c r="E24" s="38"/>
      <c r="F24" s="38">
        <v>758.78029874340939</v>
      </c>
      <c r="G24" s="38">
        <v>392.77627118644068</v>
      </c>
      <c r="H24" s="38">
        <v>366.00402755696871</v>
      </c>
      <c r="I24" s="38"/>
      <c r="J24" s="38">
        <v>584.08471613775669</v>
      </c>
      <c r="K24" s="38">
        <v>244.10305236628395</v>
      </c>
      <c r="L24" s="38">
        <v>339.98166377147271</v>
      </c>
      <c r="M24" s="38"/>
      <c r="N24" s="38">
        <v>5.5120330459770113</v>
      </c>
      <c r="O24" s="38">
        <v>3.328125</v>
      </c>
      <c r="P24" s="38">
        <v>2.1839080459770113</v>
      </c>
      <c r="Q24" s="323"/>
    </row>
    <row r="25" spans="1:18" x14ac:dyDescent="0.2">
      <c r="A25" s="274">
        <v>23</v>
      </c>
      <c r="B25" s="38">
        <v>283.46662379092368</v>
      </c>
      <c r="C25" s="38">
        <v>139.76430254981787</v>
      </c>
      <c r="D25" s="38">
        <v>143.70232124110581</v>
      </c>
      <c r="E25" s="38"/>
      <c r="F25" s="38">
        <v>733.19206303473493</v>
      </c>
      <c r="G25" s="38">
        <v>360.23859191655799</v>
      </c>
      <c r="H25" s="38">
        <v>372.95347111817699</v>
      </c>
      <c r="I25" s="38"/>
      <c r="J25" s="38">
        <v>576.45838836309849</v>
      </c>
      <c r="K25" s="38">
        <v>256.06888826659201</v>
      </c>
      <c r="L25" s="38">
        <v>320.38950009650648</v>
      </c>
      <c r="M25" s="38"/>
      <c r="N25" s="38">
        <v>7.7133620689655178</v>
      </c>
      <c r="O25" s="38">
        <v>4.4375</v>
      </c>
      <c r="P25" s="38">
        <v>3.2758620689655173</v>
      </c>
      <c r="Q25" s="323"/>
    </row>
    <row r="26" spans="1:18" x14ac:dyDescent="0.2">
      <c r="A26" s="274">
        <v>24</v>
      </c>
      <c r="B26" s="38">
        <v>337.93528263836583</v>
      </c>
      <c r="C26" s="38">
        <v>142.8026569530748</v>
      </c>
      <c r="D26" s="38">
        <v>195.13262568529103</v>
      </c>
      <c r="E26" s="38"/>
      <c r="F26" s="38">
        <v>722.80991087720895</v>
      </c>
      <c r="G26" s="38">
        <v>373.02125162972618</v>
      </c>
      <c r="H26" s="38">
        <v>349.78865924748277</v>
      </c>
      <c r="I26" s="38"/>
      <c r="J26" s="38">
        <v>550.61868649484029</v>
      </c>
      <c r="K26" s="38">
        <v>242.90646877625315</v>
      </c>
      <c r="L26" s="38">
        <v>307.71221771858717</v>
      </c>
      <c r="M26" s="38"/>
      <c r="N26" s="38">
        <v>8.7878951149425291</v>
      </c>
      <c r="O26" s="38">
        <v>3.328125</v>
      </c>
      <c r="P26" s="38">
        <v>5.4597701149425291</v>
      </c>
      <c r="Q26" s="323"/>
    </row>
    <row r="27" spans="1:18" x14ac:dyDescent="0.2">
      <c r="A27" s="274">
        <v>25</v>
      </c>
      <c r="B27" s="38">
        <v>330.33939663022352</v>
      </c>
      <c r="C27" s="38">
        <v>135.20677094493252</v>
      </c>
      <c r="D27" s="38">
        <v>195.13262568529103</v>
      </c>
      <c r="E27" s="38"/>
      <c r="F27" s="38">
        <v>690.17674709758467</v>
      </c>
      <c r="G27" s="38">
        <v>311.43207301173402</v>
      </c>
      <c r="H27" s="38">
        <v>378.74467408585059</v>
      </c>
      <c r="I27" s="38"/>
      <c r="J27" s="38">
        <v>536.43609690989592</v>
      </c>
      <c r="K27" s="38">
        <v>233.33380005600674</v>
      </c>
      <c r="L27" s="38">
        <v>303.10229685388919</v>
      </c>
      <c r="M27" s="38"/>
      <c r="N27" s="38">
        <v>6.5865660919540225</v>
      </c>
      <c r="O27" s="38">
        <v>2.21875</v>
      </c>
      <c r="P27" s="38">
        <v>4.3678160919540225</v>
      </c>
      <c r="Q27" s="323"/>
    </row>
    <row r="28" spans="1:18" x14ac:dyDescent="0.2">
      <c r="A28" s="274">
        <v>26</v>
      </c>
      <c r="B28" s="38">
        <v>413.67242230860631</v>
      </c>
      <c r="C28" s="38">
        <v>167.10949217913009</v>
      </c>
      <c r="D28" s="38">
        <v>246.56293012947626</v>
      </c>
      <c r="E28" s="38"/>
      <c r="F28" s="38">
        <v>698.41429018557631</v>
      </c>
      <c r="G28" s="38">
        <v>350.94211212516296</v>
      </c>
      <c r="H28" s="38">
        <v>347.47217806041334</v>
      </c>
      <c r="I28" s="38"/>
      <c r="J28" s="38">
        <v>507.89450424458187</v>
      </c>
      <c r="K28" s="38">
        <v>209.40212825539064</v>
      </c>
      <c r="L28" s="38">
        <v>298.49237598919126</v>
      </c>
      <c r="M28" s="38"/>
      <c r="N28" s="38">
        <v>5.5294540229885056</v>
      </c>
      <c r="O28" s="38">
        <v>4.4375</v>
      </c>
      <c r="P28" s="38">
        <v>1.0919540229885056</v>
      </c>
      <c r="Q28" s="323"/>
    </row>
    <row r="29" spans="1:18" x14ac:dyDescent="0.2">
      <c r="A29" s="274">
        <v>27</v>
      </c>
      <c r="B29" s="38">
        <v>445.52297403429043</v>
      </c>
      <c r="C29" s="38">
        <v>186.85879580029999</v>
      </c>
      <c r="D29" s="38">
        <v>258.66417823399047</v>
      </c>
      <c r="E29" s="38"/>
      <c r="F29" s="38">
        <v>702.93267114802507</v>
      </c>
      <c r="G29" s="38">
        <v>316.08031290743156</v>
      </c>
      <c r="H29" s="38">
        <v>386.85235824059356</v>
      </c>
      <c r="I29" s="38"/>
      <c r="J29" s="38">
        <v>430.90463912608328</v>
      </c>
      <c r="K29" s="38">
        <v>184.27387286474377</v>
      </c>
      <c r="L29" s="38">
        <v>246.63076626133952</v>
      </c>
      <c r="M29" s="38"/>
      <c r="N29" s="38">
        <v>3.328125</v>
      </c>
      <c r="O29" s="38">
        <v>3.328125</v>
      </c>
      <c r="P29" s="38">
        <v>0</v>
      </c>
      <c r="Q29" s="323"/>
    </row>
    <row r="30" spans="1:18" x14ac:dyDescent="0.2">
      <c r="A30" s="274">
        <v>28</v>
      </c>
      <c r="B30" s="38">
        <v>490.88309086052601</v>
      </c>
      <c r="C30" s="38">
        <v>182.3012641954146</v>
      </c>
      <c r="D30" s="38">
        <v>308.58182666511141</v>
      </c>
      <c r="E30" s="38"/>
      <c r="F30" s="38">
        <v>662.32932090768577</v>
      </c>
      <c r="G30" s="38">
        <v>296.32529335071706</v>
      </c>
      <c r="H30" s="38">
        <v>366.00402755696871</v>
      </c>
      <c r="I30" s="38"/>
      <c r="J30" s="38">
        <v>392.74627436666651</v>
      </c>
      <c r="K30" s="38">
        <v>149.57294875385045</v>
      </c>
      <c r="L30" s="38">
        <v>243.17332561281609</v>
      </c>
      <c r="M30" s="38"/>
      <c r="N30" s="38">
        <v>2.2013290229885056</v>
      </c>
      <c r="O30" s="38">
        <v>1.109375</v>
      </c>
      <c r="P30" s="38">
        <v>1.0919540229885056</v>
      </c>
      <c r="Q30" s="323"/>
    </row>
    <row r="31" spans="1:18" x14ac:dyDescent="0.2">
      <c r="A31" s="274">
        <v>29</v>
      </c>
      <c r="B31" s="38">
        <v>474.28300184820409</v>
      </c>
      <c r="C31" s="38">
        <v>191.41632740518534</v>
      </c>
      <c r="D31" s="38">
        <v>282.86667444301878</v>
      </c>
      <c r="E31" s="38"/>
      <c r="F31" s="38">
        <v>650.73545683116959</v>
      </c>
      <c r="G31" s="38">
        <v>292.8391134289439</v>
      </c>
      <c r="H31" s="38">
        <v>357.89634340222574</v>
      </c>
      <c r="I31" s="38"/>
      <c r="J31" s="38">
        <v>383.83515625426492</v>
      </c>
      <c r="K31" s="38">
        <v>157.94903388406607</v>
      </c>
      <c r="L31" s="38">
        <v>225.88612237019882</v>
      </c>
      <c r="M31" s="38"/>
      <c r="N31" s="38">
        <v>6.6039870689655178</v>
      </c>
      <c r="O31" s="38">
        <v>3.328125</v>
      </c>
      <c r="P31" s="38">
        <v>3.2758620689655173</v>
      </c>
      <c r="Q31" s="323"/>
    </row>
    <row r="32" spans="1:18" x14ac:dyDescent="0.2">
      <c r="A32" s="274" t="s">
        <v>222</v>
      </c>
      <c r="B32" s="38">
        <v>3129.9012694540747</v>
      </c>
      <c r="C32" s="38">
        <v>1107.4801799871439</v>
      </c>
      <c r="D32" s="38">
        <v>2022.4210894669309</v>
      </c>
      <c r="E32" s="38"/>
      <c r="F32" s="38">
        <v>3284.4799963933565</v>
      </c>
      <c r="G32" s="38">
        <v>1321.262190352021</v>
      </c>
      <c r="H32" s="38">
        <v>1963.2178060413353</v>
      </c>
      <c r="I32" s="38"/>
      <c r="J32" s="38">
        <v>1614.8617599330989</v>
      </c>
      <c r="K32" s="38">
        <v>631.79613553626427</v>
      </c>
      <c r="L32" s="38">
        <v>983.06562439683466</v>
      </c>
      <c r="M32" s="38"/>
      <c r="N32" s="38">
        <v>27.45563936781609</v>
      </c>
      <c r="O32" s="38">
        <v>9.984375</v>
      </c>
      <c r="P32" s="38">
        <v>17.47126436781609</v>
      </c>
      <c r="Q32" s="323"/>
    </row>
    <row r="33" spans="1:17" x14ac:dyDescent="0.2">
      <c r="A33" s="274" t="s">
        <v>223</v>
      </c>
      <c r="B33" s="38">
        <v>3596.0145207004889</v>
      </c>
      <c r="C33" s="38">
        <v>1157.6130276408828</v>
      </c>
      <c r="D33" s="38">
        <v>2438.4014930596059</v>
      </c>
      <c r="E33" s="38"/>
      <c r="F33" s="38">
        <v>2555.9361732543189</v>
      </c>
      <c r="G33" s="38">
        <v>965.67183833116042</v>
      </c>
      <c r="H33" s="38">
        <v>1590.2643349231585</v>
      </c>
      <c r="I33" s="38"/>
      <c r="J33" s="38">
        <v>1080.7364159514623</v>
      </c>
      <c r="K33" s="38">
        <v>367.35116213945673</v>
      </c>
      <c r="L33" s="38">
        <v>713.38525381200543</v>
      </c>
      <c r="M33" s="38"/>
      <c r="N33" s="38">
        <v>19.742277298850574</v>
      </c>
      <c r="O33" s="38">
        <v>5.546875</v>
      </c>
      <c r="P33" s="38">
        <v>14.195402298850576</v>
      </c>
      <c r="Q33" s="323"/>
    </row>
    <row r="34" spans="1:17" x14ac:dyDescent="0.2">
      <c r="A34" s="274" t="s">
        <v>224</v>
      </c>
      <c r="B34" s="38">
        <v>2832.5012033059274</v>
      </c>
      <c r="C34" s="38">
        <v>893.27619455753165</v>
      </c>
      <c r="D34" s="38">
        <v>1939.225008748396</v>
      </c>
      <c r="E34" s="38"/>
      <c r="F34" s="38">
        <v>1442.5089094462974</v>
      </c>
      <c r="G34" s="38">
        <v>504.3340286831812</v>
      </c>
      <c r="H34" s="38">
        <v>938.17488076311611</v>
      </c>
      <c r="I34" s="38"/>
      <c r="J34" s="38">
        <v>576.0231471204454</v>
      </c>
      <c r="K34" s="38">
        <v>212.99187902548306</v>
      </c>
      <c r="L34" s="38">
        <v>363.03126809496234</v>
      </c>
      <c r="M34" s="38"/>
      <c r="N34" s="38">
        <v>13.155711206896552</v>
      </c>
      <c r="O34" s="38">
        <v>3.328125</v>
      </c>
      <c r="P34" s="38">
        <v>9.8275862068965516</v>
      </c>
      <c r="Q34" s="323"/>
    </row>
    <row r="35" spans="1:17" x14ac:dyDescent="0.2">
      <c r="A35" s="274" t="s">
        <v>225</v>
      </c>
      <c r="B35" s="38">
        <v>2017.5249755243608</v>
      </c>
      <c r="C35" s="38">
        <v>621.34347546603806</v>
      </c>
      <c r="D35" s="38">
        <v>1396.1815000583226</v>
      </c>
      <c r="E35" s="38"/>
      <c r="F35" s="38">
        <v>782.74432945100943</v>
      </c>
      <c r="G35" s="38">
        <v>283.54263363754893</v>
      </c>
      <c r="H35" s="38">
        <v>499.20169581346056</v>
      </c>
      <c r="I35" s="38"/>
      <c r="J35" s="38">
        <v>301.35330279394191</v>
      </c>
      <c r="K35" s="38">
        <v>108.88910669280314</v>
      </c>
      <c r="L35" s="38">
        <v>192.46419610113875</v>
      </c>
      <c r="M35" s="38"/>
      <c r="N35" s="38">
        <v>5.4597701149425291</v>
      </c>
      <c r="O35" s="38">
        <v>0</v>
      </c>
      <c r="P35" s="38">
        <v>5.4597701149425291</v>
      </c>
      <c r="Q35" s="2"/>
    </row>
    <row r="36" spans="1:17" ht="13.5" thickBot="1" x14ac:dyDescent="0.25">
      <c r="A36" s="276" t="s">
        <v>878</v>
      </c>
      <c r="B36" s="243">
        <v>3871.8200465976279</v>
      </c>
      <c r="C36" s="243">
        <v>1274.5896721662739</v>
      </c>
      <c r="D36" s="243">
        <v>2597.230374431354</v>
      </c>
      <c r="E36" s="243"/>
      <c r="F36" s="243">
        <v>605.26616201292177</v>
      </c>
      <c r="G36" s="243">
        <v>202.19843546284224</v>
      </c>
      <c r="H36" s="243">
        <v>403.0677265500795</v>
      </c>
      <c r="I36" s="243"/>
      <c r="J36" s="243">
        <v>268.86333987177477</v>
      </c>
      <c r="K36" s="243">
        <v>102.90618874264912</v>
      </c>
      <c r="L36" s="243">
        <v>165.95715112912566</v>
      </c>
      <c r="M36" s="243"/>
      <c r="N36" s="243">
        <v>10.97180316091954</v>
      </c>
      <c r="O36" s="243">
        <v>3.328125</v>
      </c>
      <c r="P36" s="243">
        <v>7.6436781609195403</v>
      </c>
      <c r="Q36" s="2"/>
    </row>
    <row r="37" spans="1:17" x14ac:dyDescent="0.2">
      <c r="A37" s="349" t="s">
        <v>1084</v>
      </c>
      <c r="B37" s="349"/>
      <c r="C37" s="349"/>
      <c r="D37" s="349"/>
      <c r="E37" s="349"/>
      <c r="F37" s="349"/>
      <c r="G37" s="316"/>
      <c r="H37" s="316"/>
      <c r="I37" s="316"/>
      <c r="J37" s="316"/>
      <c r="K37" s="316"/>
      <c r="L37" s="316"/>
      <c r="M37" s="2"/>
      <c r="N37" s="2"/>
      <c r="O37" s="2"/>
      <c r="P37" s="2"/>
      <c r="Q37" s="2"/>
    </row>
    <row r="38" spans="1:17" x14ac:dyDescent="0.2">
      <c r="A38" s="349" t="s">
        <v>1085</v>
      </c>
      <c r="B38" s="349"/>
      <c r="C38" s="349"/>
      <c r="D38" s="349"/>
      <c r="E38" s="349"/>
      <c r="F38" s="349"/>
      <c r="Q38" s="2"/>
    </row>
    <row r="39" spans="1:17" x14ac:dyDescent="0.2">
      <c r="A39" s="349" t="s">
        <v>879</v>
      </c>
      <c r="B39" s="349"/>
      <c r="C39" s="349"/>
      <c r="D39" s="349"/>
      <c r="E39" s="349"/>
      <c r="F39" s="349"/>
      <c r="Q39" s="2"/>
    </row>
    <row r="40" spans="1:17" x14ac:dyDescent="0.2">
      <c r="A40" s="349"/>
      <c r="B40" s="349" t="s">
        <v>1110</v>
      </c>
      <c r="C40" s="349"/>
      <c r="D40" s="349"/>
      <c r="E40" s="349"/>
      <c r="F40" s="349"/>
      <c r="Q40" s="484"/>
    </row>
    <row r="41" spans="1:17" x14ac:dyDescent="0.2">
      <c r="A41" s="349"/>
      <c r="B41" s="349" t="s">
        <v>1111</v>
      </c>
      <c r="C41" s="349"/>
      <c r="D41" s="349"/>
      <c r="E41" s="349"/>
      <c r="F41" s="349"/>
      <c r="Q41" s="484"/>
    </row>
    <row r="42" spans="1:17" x14ac:dyDescent="0.2">
      <c r="A42" s="349"/>
      <c r="B42" s="349" t="s">
        <v>1112</v>
      </c>
      <c r="C42" s="349"/>
      <c r="D42" s="349"/>
      <c r="E42" s="349"/>
      <c r="F42" s="349"/>
      <c r="Q42" s="484"/>
    </row>
    <row r="43" spans="1:17" x14ac:dyDescent="0.2">
      <c r="A43" s="349"/>
      <c r="B43" s="349" t="s">
        <v>1113</v>
      </c>
      <c r="C43" s="349"/>
      <c r="D43" s="349"/>
      <c r="E43" s="349"/>
      <c r="F43" s="349"/>
      <c r="Q43" s="484"/>
    </row>
    <row r="44" spans="1:17" x14ac:dyDescent="0.2">
      <c r="A44" s="349"/>
      <c r="B44" s="349"/>
      <c r="C44" s="349"/>
      <c r="D44" s="349"/>
      <c r="E44" s="349"/>
      <c r="F44" s="349"/>
      <c r="J44" s="679"/>
      <c r="K44" s="679"/>
      <c r="L44" s="679"/>
      <c r="M44" s="679"/>
      <c r="N44" s="679"/>
      <c r="O44" s="679"/>
      <c r="P44" s="679"/>
      <c r="Q44" s="484"/>
    </row>
    <row r="45" spans="1:17" x14ac:dyDescent="0.2">
      <c r="A45" s="365" t="s">
        <v>561</v>
      </c>
      <c r="B45" s="62"/>
      <c r="C45" s="62"/>
      <c r="D45" s="61"/>
      <c r="E45" s="62"/>
      <c r="F45" s="61"/>
      <c r="Q45" s="484"/>
    </row>
    <row r="46" spans="1:17" x14ac:dyDescent="0.2">
      <c r="A46" s="362" t="s">
        <v>543</v>
      </c>
      <c r="B46" s="252"/>
      <c r="C46" s="252"/>
      <c r="D46" s="252"/>
      <c r="E46" s="252"/>
      <c r="F46" s="252"/>
      <c r="Q46" s="484"/>
    </row>
    <row r="47" spans="1:17" x14ac:dyDescent="0.2">
      <c r="Q47" s="484"/>
    </row>
    <row r="48" spans="1:17" x14ac:dyDescent="0.2">
      <c r="Q48" s="484"/>
    </row>
  </sheetData>
  <mergeCells count="5">
    <mergeCell ref="S4:T5"/>
    <mergeCell ref="B8:D8"/>
    <mergeCell ref="F8:H8"/>
    <mergeCell ref="J8:L8"/>
    <mergeCell ref="N8:P8"/>
  </mergeCells>
  <hyperlinks>
    <hyperlink ref="S4" r:id="rId1" location="INDICE!A1"/>
    <hyperlink ref="S4:T5" location="INDICE!A3" display="INDICE"/>
  </hyperlinks>
  <printOptions horizontalCentered="1"/>
  <pageMargins left="0.59055118110236227" right="0.59055118110236227" top="0.59055118110236227" bottom="0.98425196850393704" header="0" footer="0"/>
  <pageSetup scale="84" orientation="portrait" horizontalDpi="300" verticalDpi="300" r:id="rId2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Normal="100" zoomScaleSheetLayoutView="100" workbookViewId="0">
      <selection activeCell="R2" sqref="R2:S3"/>
    </sheetView>
  </sheetViews>
  <sheetFormatPr baseColWidth="10" defaultColWidth="11" defaultRowHeight="13.5" x14ac:dyDescent="0.25"/>
  <cols>
    <col min="1" max="1" width="5.125" style="2" customWidth="1"/>
    <col min="2" max="2" width="5.5" style="2" customWidth="1"/>
    <col min="3" max="3" width="6" style="2" customWidth="1"/>
    <col min="4" max="4" width="5.25" style="2" customWidth="1"/>
    <col min="5" max="5" width="1.25" style="2" customWidth="1"/>
    <col min="6" max="6" width="4.5" style="2" customWidth="1"/>
    <col min="7" max="7" width="5.375" style="2" customWidth="1"/>
    <col min="8" max="8" width="4.625" style="2" customWidth="1"/>
    <col min="9" max="9" width="1.125" style="2" customWidth="1"/>
    <col min="10" max="10" width="6" style="2" customWidth="1"/>
    <col min="11" max="11" width="5.5" style="2" customWidth="1"/>
    <col min="12" max="12" width="5.375" style="2" customWidth="1"/>
    <col min="13" max="13" width="1.25" style="2" customWidth="1"/>
    <col min="14" max="16" width="5.5" style="2" customWidth="1"/>
    <col min="17" max="16384" width="11" style="185"/>
  </cols>
  <sheetData>
    <row r="1" spans="1:21" ht="15" x14ac:dyDescent="0.25">
      <c r="Q1" s="130"/>
      <c r="R1" s="130"/>
      <c r="S1" s="130"/>
      <c r="T1" s="130"/>
      <c r="U1" s="155"/>
    </row>
    <row r="2" spans="1:21" s="182" customFormat="1" ht="16.5" x14ac:dyDescent="0.3">
      <c r="A2" s="86" t="s">
        <v>862</v>
      </c>
      <c r="B2" s="86"/>
      <c r="C2" s="86"/>
      <c r="D2" s="8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200"/>
      <c r="R2" s="747" t="s">
        <v>650</v>
      </c>
      <c r="S2" s="747"/>
      <c r="T2" s="200"/>
      <c r="U2" s="155"/>
    </row>
    <row r="3" spans="1:21" s="182" customFormat="1" ht="16.5" x14ac:dyDescent="0.3">
      <c r="A3" s="86" t="s">
        <v>644</v>
      </c>
      <c r="B3" s="86"/>
      <c r="C3" s="86"/>
      <c r="D3" s="8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200"/>
      <c r="R3" s="747"/>
      <c r="S3" s="747"/>
      <c r="T3"/>
      <c r="U3" s="155"/>
    </row>
    <row r="4" spans="1:21" s="182" customFormat="1" ht="16.5" x14ac:dyDescent="0.3">
      <c r="A4" s="229" t="s">
        <v>645</v>
      </c>
      <c r="B4" s="229"/>
      <c r="C4" s="229"/>
      <c r="D4" s="229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174"/>
      <c r="R4" s="174"/>
      <c r="S4" s="174"/>
      <c r="T4" s="174"/>
      <c r="U4" s="155"/>
    </row>
    <row r="5" spans="1:21" s="182" customFormat="1" ht="16.5" x14ac:dyDescent="0.3">
      <c r="A5" s="229" t="s">
        <v>734</v>
      </c>
      <c r="B5" s="229"/>
      <c r="C5" s="229"/>
      <c r="D5" s="229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155"/>
      <c r="R5" s="155"/>
      <c r="S5" s="155"/>
      <c r="T5" s="155"/>
      <c r="U5" s="155"/>
    </row>
    <row r="6" spans="1:21" s="183" customFormat="1" ht="17.25" thickBot="1" x14ac:dyDescent="0.35">
      <c r="A6" s="299" t="s">
        <v>1079</v>
      </c>
      <c r="B6" s="299"/>
      <c r="C6" s="299"/>
      <c r="D6" s="299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155"/>
      <c r="R6" s="155"/>
      <c r="S6" s="155"/>
      <c r="T6" s="155"/>
      <c r="U6" s="155"/>
    </row>
    <row r="7" spans="1:21" s="184" customFormat="1" x14ac:dyDescent="0.25">
      <c r="A7" s="346"/>
      <c r="B7" s="208" t="s">
        <v>50</v>
      </c>
      <c r="C7" s="208"/>
      <c r="D7" s="208"/>
      <c r="E7" s="1"/>
      <c r="F7" s="208" t="s">
        <v>646</v>
      </c>
      <c r="G7" s="208"/>
      <c r="H7" s="208"/>
      <c r="I7" s="1"/>
      <c r="J7" s="208" t="s">
        <v>647</v>
      </c>
      <c r="K7" s="208"/>
      <c r="L7" s="208"/>
      <c r="M7" s="1"/>
      <c r="N7" s="208" t="s">
        <v>648</v>
      </c>
      <c r="O7" s="208"/>
      <c r="P7" s="208"/>
    </row>
    <row r="8" spans="1:21" ht="14.25" thickBot="1" x14ac:dyDescent="0.3">
      <c r="A8" s="276" t="s">
        <v>374</v>
      </c>
      <c r="B8" s="235" t="s">
        <v>87</v>
      </c>
      <c r="C8" s="235" t="s">
        <v>88</v>
      </c>
      <c r="D8" s="235" t="s">
        <v>89</v>
      </c>
      <c r="E8" s="235"/>
      <c r="F8" s="235" t="s">
        <v>87</v>
      </c>
      <c r="G8" s="235" t="s">
        <v>88</v>
      </c>
      <c r="H8" s="235" t="s">
        <v>89</v>
      </c>
      <c r="I8" s="235"/>
      <c r="J8" s="235" t="s">
        <v>87</v>
      </c>
      <c r="K8" s="235" t="s">
        <v>88</v>
      </c>
      <c r="L8" s="235" t="s">
        <v>89</v>
      </c>
      <c r="M8" s="235"/>
      <c r="N8" s="235" t="s">
        <v>87</v>
      </c>
      <c r="O8" s="235" t="s">
        <v>88</v>
      </c>
      <c r="P8" s="235" t="s">
        <v>89</v>
      </c>
    </row>
    <row r="9" spans="1:21" x14ac:dyDescent="0.25">
      <c r="A9" s="661"/>
      <c r="B9" s="316"/>
      <c r="C9" s="316"/>
      <c r="D9" s="661"/>
    </row>
    <row r="10" spans="1:21" x14ac:dyDescent="0.25">
      <c r="A10" s="274">
        <v>2003</v>
      </c>
      <c r="B10" s="406">
        <f>+C10+D10</f>
        <v>5041</v>
      </c>
      <c r="C10" s="422">
        <v>2842</v>
      </c>
      <c r="D10" s="406">
        <v>2199</v>
      </c>
      <c r="E10" s="422"/>
      <c r="F10" s="422" t="s">
        <v>581</v>
      </c>
      <c r="G10" s="422" t="s">
        <v>581</v>
      </c>
      <c r="H10" s="422" t="s">
        <v>581</v>
      </c>
      <c r="I10" s="422"/>
      <c r="J10" s="422" t="s">
        <v>581</v>
      </c>
      <c r="K10" s="422" t="s">
        <v>581</v>
      </c>
      <c r="L10" s="422" t="s">
        <v>581</v>
      </c>
      <c r="M10" s="422"/>
      <c r="N10" s="422" t="s">
        <v>581</v>
      </c>
      <c r="O10" s="422" t="s">
        <v>581</v>
      </c>
      <c r="P10" s="422" t="s">
        <v>581</v>
      </c>
      <c r="R10" s="186"/>
      <c r="S10" s="186"/>
      <c r="T10" s="186"/>
      <c r="U10" s="186"/>
    </row>
    <row r="11" spans="1:21" x14ac:dyDescent="0.25">
      <c r="A11" s="274">
        <v>2004</v>
      </c>
      <c r="B11" s="406">
        <f>+C11+D11</f>
        <v>5954</v>
      </c>
      <c r="C11" s="422">
        <v>3339</v>
      </c>
      <c r="D11" s="406">
        <v>2615</v>
      </c>
      <c r="E11" s="422"/>
      <c r="F11" s="422" t="s">
        <v>581</v>
      </c>
      <c r="G11" s="422" t="s">
        <v>581</v>
      </c>
      <c r="H11" s="422" t="s">
        <v>581</v>
      </c>
      <c r="I11" s="422"/>
      <c r="J11" s="422" t="s">
        <v>581</v>
      </c>
      <c r="K11" s="422" t="s">
        <v>581</v>
      </c>
      <c r="L11" s="422" t="s">
        <v>581</v>
      </c>
      <c r="M11" s="422"/>
      <c r="N11" s="422" t="s">
        <v>581</v>
      </c>
      <c r="O11" s="422" t="s">
        <v>581</v>
      </c>
      <c r="P11" s="422" t="s">
        <v>581</v>
      </c>
      <c r="R11" s="186"/>
      <c r="S11" s="186"/>
      <c r="T11" s="186"/>
      <c r="U11" s="186"/>
    </row>
    <row r="12" spans="1:21" x14ac:dyDescent="0.25">
      <c r="A12" s="661">
        <v>2005</v>
      </c>
      <c r="B12" s="406">
        <v>6680</v>
      </c>
      <c r="C12" s="406">
        <v>3750</v>
      </c>
      <c r="D12" s="406">
        <v>2930</v>
      </c>
      <c r="E12" s="422"/>
      <c r="F12" s="422" t="s">
        <v>581</v>
      </c>
      <c r="G12" s="422" t="s">
        <v>581</v>
      </c>
      <c r="H12" s="422" t="s">
        <v>581</v>
      </c>
      <c r="I12" s="422"/>
      <c r="J12" s="422" t="s">
        <v>581</v>
      </c>
      <c r="K12" s="422" t="s">
        <v>581</v>
      </c>
      <c r="L12" s="422" t="s">
        <v>581</v>
      </c>
      <c r="M12" s="422"/>
      <c r="N12" s="422" t="s">
        <v>581</v>
      </c>
      <c r="O12" s="422" t="s">
        <v>581</v>
      </c>
      <c r="P12" s="422" t="s">
        <v>581</v>
      </c>
      <c r="R12" s="186"/>
      <c r="S12" s="186"/>
      <c r="T12" s="186"/>
      <c r="U12" s="186"/>
    </row>
    <row r="13" spans="1:21" x14ac:dyDescent="0.25">
      <c r="A13" s="661">
        <v>2006</v>
      </c>
      <c r="B13" s="406">
        <f>+C13+D13</f>
        <v>6232</v>
      </c>
      <c r="C13" s="406">
        <v>3574</v>
      </c>
      <c r="D13" s="406">
        <v>2658</v>
      </c>
      <c r="E13" s="406"/>
      <c r="F13" s="422" t="s">
        <v>581</v>
      </c>
      <c r="G13" s="422" t="s">
        <v>581</v>
      </c>
      <c r="H13" s="422" t="s">
        <v>581</v>
      </c>
      <c r="I13" s="422"/>
      <c r="J13" s="422" t="s">
        <v>581</v>
      </c>
      <c r="K13" s="422" t="s">
        <v>581</v>
      </c>
      <c r="L13" s="422" t="s">
        <v>581</v>
      </c>
      <c r="M13" s="422"/>
      <c r="N13" s="422" t="s">
        <v>581</v>
      </c>
      <c r="O13" s="422" t="s">
        <v>581</v>
      </c>
      <c r="P13" s="422" t="s">
        <v>581</v>
      </c>
      <c r="R13" s="186"/>
      <c r="S13" s="186"/>
      <c r="T13" s="186"/>
      <c r="U13" s="186"/>
    </row>
    <row r="14" spans="1:21" x14ac:dyDescent="0.25">
      <c r="A14" s="661">
        <v>2007</v>
      </c>
      <c r="B14" s="406">
        <f>+C14+D14</f>
        <v>5988</v>
      </c>
      <c r="C14" s="406">
        <v>3464</v>
      </c>
      <c r="D14" s="406">
        <v>2524</v>
      </c>
      <c r="E14" s="406"/>
      <c r="F14" s="422" t="s">
        <v>581</v>
      </c>
      <c r="G14" s="422" t="s">
        <v>581</v>
      </c>
      <c r="H14" s="422" t="s">
        <v>581</v>
      </c>
      <c r="I14" s="422"/>
      <c r="J14" s="422" t="s">
        <v>581</v>
      </c>
      <c r="K14" s="422" t="s">
        <v>581</v>
      </c>
      <c r="L14" s="422" t="s">
        <v>581</v>
      </c>
      <c r="M14" s="422"/>
      <c r="N14" s="422" t="s">
        <v>581</v>
      </c>
      <c r="O14" s="422" t="s">
        <v>581</v>
      </c>
      <c r="P14" s="422" t="s">
        <v>581</v>
      </c>
      <c r="R14" s="186"/>
      <c r="S14" s="186"/>
      <c r="T14" s="186"/>
      <c r="U14" s="186"/>
    </row>
    <row r="15" spans="1:21" x14ac:dyDescent="0.25">
      <c r="A15" s="661">
        <v>2008</v>
      </c>
      <c r="B15" s="406">
        <f>+C15+D15</f>
        <v>6121</v>
      </c>
      <c r="C15" s="406">
        <v>3568</v>
      </c>
      <c r="D15" s="406">
        <v>2553</v>
      </c>
      <c r="E15" s="406"/>
      <c r="F15" s="422" t="s">
        <v>581</v>
      </c>
      <c r="G15" s="422" t="s">
        <v>581</v>
      </c>
      <c r="H15" s="422" t="s">
        <v>581</v>
      </c>
      <c r="I15" s="422"/>
      <c r="J15" s="422" t="s">
        <v>581</v>
      </c>
      <c r="K15" s="422" t="s">
        <v>581</v>
      </c>
      <c r="L15" s="422" t="s">
        <v>581</v>
      </c>
      <c r="M15" s="422"/>
      <c r="N15" s="422" t="s">
        <v>581</v>
      </c>
      <c r="O15" s="422" t="s">
        <v>581</v>
      </c>
      <c r="P15" s="422" t="s">
        <v>581</v>
      </c>
      <c r="R15" s="186"/>
      <c r="S15" s="186"/>
      <c r="T15" s="186"/>
      <c r="U15" s="186"/>
    </row>
    <row r="16" spans="1:21" x14ac:dyDescent="0.25">
      <c r="A16" s="661">
        <v>2009</v>
      </c>
      <c r="B16" s="406">
        <v>6121</v>
      </c>
      <c r="C16" s="406">
        <v>3492</v>
      </c>
      <c r="D16" s="406">
        <v>2629</v>
      </c>
      <c r="E16" s="406"/>
      <c r="F16" s="406">
        <v>812</v>
      </c>
      <c r="G16" s="406">
        <v>469</v>
      </c>
      <c r="H16" s="406">
        <v>343</v>
      </c>
      <c r="I16" s="406"/>
      <c r="J16" s="406">
        <v>972</v>
      </c>
      <c r="K16" s="406">
        <v>604</v>
      </c>
      <c r="L16" s="406">
        <v>368</v>
      </c>
      <c r="M16" s="406"/>
      <c r="N16" s="406">
        <v>4337</v>
      </c>
      <c r="O16" s="406">
        <v>2419</v>
      </c>
      <c r="P16" s="406">
        <v>1918</v>
      </c>
      <c r="R16" s="186"/>
      <c r="S16" s="186"/>
      <c r="T16" s="186"/>
      <c r="U16" s="186"/>
    </row>
    <row r="17" spans="1:21" x14ac:dyDescent="0.25">
      <c r="A17" s="661">
        <v>2010</v>
      </c>
      <c r="B17" s="406">
        <v>5366</v>
      </c>
      <c r="C17" s="406">
        <v>3135</v>
      </c>
      <c r="D17" s="406">
        <v>2231</v>
      </c>
      <c r="E17" s="406"/>
      <c r="F17" s="406">
        <v>396</v>
      </c>
      <c r="G17" s="406">
        <v>249</v>
      </c>
      <c r="H17" s="406">
        <v>147</v>
      </c>
      <c r="I17" s="406"/>
      <c r="J17" s="406">
        <v>1053</v>
      </c>
      <c r="K17" s="406">
        <v>627</v>
      </c>
      <c r="L17" s="406">
        <v>426</v>
      </c>
      <c r="M17" s="406"/>
      <c r="N17" s="406">
        <v>3917</v>
      </c>
      <c r="O17" s="406">
        <v>2259</v>
      </c>
      <c r="P17" s="406">
        <v>1658</v>
      </c>
      <c r="R17" s="186"/>
      <c r="S17" s="186"/>
      <c r="T17" s="186"/>
      <c r="U17" s="186"/>
    </row>
    <row r="18" spans="1:21" x14ac:dyDescent="0.25">
      <c r="A18" s="661">
        <v>2011</v>
      </c>
      <c r="B18" s="436">
        <v>4781</v>
      </c>
      <c r="C18" s="436">
        <v>2888</v>
      </c>
      <c r="D18" s="436">
        <v>1893</v>
      </c>
      <c r="E18" s="436"/>
      <c r="F18" s="422">
        <v>362</v>
      </c>
      <c r="G18" s="422">
        <v>228</v>
      </c>
      <c r="H18" s="422">
        <v>134</v>
      </c>
      <c r="I18" s="436"/>
      <c r="J18" s="422">
        <v>922</v>
      </c>
      <c r="K18" s="422">
        <v>584</v>
      </c>
      <c r="L18" s="422">
        <v>338</v>
      </c>
      <c r="M18" s="436"/>
      <c r="N18" s="422">
        <v>3497</v>
      </c>
      <c r="O18" s="422">
        <v>2076</v>
      </c>
      <c r="P18" s="422">
        <v>1421</v>
      </c>
      <c r="R18" s="186"/>
      <c r="S18" s="186"/>
      <c r="T18" s="186"/>
      <c r="U18" s="186"/>
    </row>
    <row r="19" spans="1:21" x14ac:dyDescent="0.25">
      <c r="A19" s="661">
        <v>2012</v>
      </c>
      <c r="B19" s="423">
        <v>4529</v>
      </c>
      <c r="C19" s="423">
        <v>2718</v>
      </c>
      <c r="D19" s="423">
        <v>1811</v>
      </c>
      <c r="E19" s="423"/>
      <c r="F19" s="423">
        <v>407</v>
      </c>
      <c r="G19" s="423">
        <v>235</v>
      </c>
      <c r="H19" s="423">
        <v>172</v>
      </c>
      <c r="I19" s="423"/>
      <c r="J19" s="423">
        <v>998</v>
      </c>
      <c r="K19" s="423">
        <v>602</v>
      </c>
      <c r="L19" s="423">
        <v>396</v>
      </c>
      <c r="M19" s="423"/>
      <c r="N19" s="423">
        <v>3124</v>
      </c>
      <c r="O19" s="423">
        <v>1881</v>
      </c>
      <c r="P19" s="423">
        <v>1243</v>
      </c>
      <c r="R19" s="186"/>
      <c r="S19" s="186"/>
      <c r="T19" s="186"/>
      <c r="U19" s="186"/>
    </row>
    <row r="20" spans="1:21" x14ac:dyDescent="0.25">
      <c r="A20" s="661">
        <v>2013</v>
      </c>
      <c r="B20" s="423">
        <v>4403</v>
      </c>
      <c r="C20" s="423">
        <v>2642</v>
      </c>
      <c r="D20" s="423">
        <v>1761</v>
      </c>
      <c r="E20" s="423"/>
      <c r="F20" s="423">
        <v>383</v>
      </c>
      <c r="G20" s="423">
        <v>232</v>
      </c>
      <c r="H20" s="423">
        <f>+F20-G20</f>
        <v>151</v>
      </c>
      <c r="I20" s="423"/>
      <c r="J20" s="423">
        <v>1124</v>
      </c>
      <c r="K20" s="423">
        <v>695</v>
      </c>
      <c r="L20" s="423">
        <f>+J20-K20</f>
        <v>429</v>
      </c>
      <c r="M20" s="423"/>
      <c r="N20" s="423">
        <v>2896</v>
      </c>
      <c r="O20" s="423">
        <v>1715</v>
      </c>
      <c r="P20" s="423">
        <f>+N20-O20</f>
        <v>1181</v>
      </c>
      <c r="R20" s="186"/>
      <c r="S20" s="186"/>
      <c r="T20" s="186"/>
      <c r="U20" s="186"/>
    </row>
    <row r="21" spans="1:21" x14ac:dyDescent="0.25">
      <c r="A21" s="661">
        <v>2014</v>
      </c>
      <c r="B21" s="423">
        <v>3698</v>
      </c>
      <c r="C21" s="423">
        <v>2265</v>
      </c>
      <c r="D21" s="423">
        <v>1433</v>
      </c>
      <c r="E21" s="423"/>
      <c r="F21" s="423">
        <v>500</v>
      </c>
      <c r="G21" s="423">
        <v>332</v>
      </c>
      <c r="H21" s="423">
        <v>168</v>
      </c>
      <c r="I21" s="423"/>
      <c r="J21" s="423">
        <v>1387</v>
      </c>
      <c r="K21" s="423">
        <v>855</v>
      </c>
      <c r="L21" s="423">
        <v>532</v>
      </c>
      <c r="M21" s="423"/>
      <c r="N21" s="423">
        <v>1811</v>
      </c>
      <c r="O21" s="423">
        <v>1078</v>
      </c>
      <c r="P21" s="423">
        <v>733</v>
      </c>
      <c r="Q21" s="184"/>
      <c r="R21" s="187"/>
      <c r="S21" s="186"/>
      <c r="T21" s="186"/>
      <c r="U21" s="186"/>
    </row>
    <row r="22" spans="1:21" x14ac:dyDescent="0.25">
      <c r="A22" s="661">
        <v>2015</v>
      </c>
      <c r="B22" s="437">
        <v>3469</v>
      </c>
      <c r="C22" s="437">
        <v>2131</v>
      </c>
      <c r="D22" s="437">
        <v>1338</v>
      </c>
      <c r="E22" s="437"/>
      <c r="F22" s="437">
        <v>338</v>
      </c>
      <c r="G22" s="437">
        <v>225</v>
      </c>
      <c r="H22" s="437">
        <f>+F22-G22</f>
        <v>113</v>
      </c>
      <c r="I22" s="437"/>
      <c r="J22" s="437">
        <v>1300</v>
      </c>
      <c r="K22" s="437">
        <v>806</v>
      </c>
      <c r="L22" s="437">
        <f>+J22-K22</f>
        <v>494</v>
      </c>
      <c r="M22" s="437"/>
      <c r="N22" s="437">
        <v>1831</v>
      </c>
      <c r="O22" s="437">
        <v>1100</v>
      </c>
      <c r="P22" s="437">
        <f>+N22-O22</f>
        <v>731</v>
      </c>
      <c r="Q22" s="184"/>
      <c r="R22" s="187"/>
      <c r="S22" s="186"/>
      <c r="T22" s="186"/>
      <c r="U22" s="186"/>
    </row>
    <row r="23" spans="1:21" x14ac:dyDescent="0.25">
      <c r="A23" s="661">
        <v>2016</v>
      </c>
      <c r="B23" s="437">
        <f>+F23+J23+N23</f>
        <v>2842</v>
      </c>
      <c r="C23" s="437">
        <f>+G23+K23+O23</f>
        <v>1791</v>
      </c>
      <c r="D23" s="437">
        <f>+H23+L23+P23</f>
        <v>1051</v>
      </c>
      <c r="E23" s="437"/>
      <c r="F23" s="437">
        <v>246</v>
      </c>
      <c r="G23" s="437">
        <v>175</v>
      </c>
      <c r="H23" s="437">
        <f>+F23-G23</f>
        <v>71</v>
      </c>
      <c r="I23" s="437"/>
      <c r="J23" s="437">
        <v>1093</v>
      </c>
      <c r="K23" s="437">
        <v>692</v>
      </c>
      <c r="L23" s="437">
        <f>+J23-K23</f>
        <v>401</v>
      </c>
      <c r="M23" s="437"/>
      <c r="N23" s="437">
        <v>1503</v>
      </c>
      <c r="O23" s="437">
        <v>924</v>
      </c>
      <c r="P23" s="437">
        <f>+N23-O23</f>
        <v>579</v>
      </c>
      <c r="Q23" s="184"/>
      <c r="R23" s="186"/>
      <c r="S23" s="186"/>
      <c r="T23" s="186"/>
      <c r="U23" s="186"/>
    </row>
    <row r="24" spans="1:21" x14ac:dyDescent="0.25">
      <c r="A24" s="661">
        <v>2017</v>
      </c>
      <c r="B24" s="437">
        <v>2661</v>
      </c>
      <c r="C24" s="437">
        <v>1628</v>
      </c>
      <c r="D24" s="437">
        <v>1033</v>
      </c>
      <c r="E24" s="437"/>
      <c r="F24" s="437">
        <v>196</v>
      </c>
      <c r="G24" s="437">
        <v>129</v>
      </c>
      <c r="H24" s="437">
        <v>67</v>
      </c>
      <c r="I24" s="437"/>
      <c r="J24" s="437">
        <v>997</v>
      </c>
      <c r="K24" s="437">
        <v>610</v>
      </c>
      <c r="L24" s="437">
        <v>387</v>
      </c>
      <c r="M24" s="437"/>
      <c r="N24" s="437">
        <v>1468</v>
      </c>
      <c r="O24" s="437">
        <v>889</v>
      </c>
      <c r="P24" s="437">
        <v>579</v>
      </c>
      <c r="R24" s="186"/>
      <c r="S24" s="186"/>
      <c r="T24" s="186"/>
      <c r="U24" s="186"/>
    </row>
    <row r="25" spans="1:21" x14ac:dyDescent="0.25">
      <c r="A25" s="661">
        <v>2018</v>
      </c>
      <c r="B25" s="437">
        <v>2254</v>
      </c>
      <c r="C25" s="437">
        <v>1362</v>
      </c>
      <c r="D25" s="437">
        <v>892</v>
      </c>
      <c r="E25" s="437"/>
      <c r="F25" s="437">
        <v>153</v>
      </c>
      <c r="G25" s="437">
        <v>95</v>
      </c>
      <c r="H25" s="437">
        <v>58</v>
      </c>
      <c r="I25" s="437"/>
      <c r="J25" s="437">
        <v>898</v>
      </c>
      <c r="K25" s="437">
        <v>540</v>
      </c>
      <c r="L25" s="437">
        <v>358</v>
      </c>
      <c r="M25" s="437"/>
      <c r="N25" s="437">
        <v>1203</v>
      </c>
      <c r="O25" s="437">
        <v>727</v>
      </c>
      <c r="P25" s="437">
        <v>476</v>
      </c>
      <c r="R25" s="186"/>
      <c r="S25" s="186"/>
      <c r="T25" s="186"/>
      <c r="U25" s="186"/>
    </row>
    <row r="26" spans="1:21" x14ac:dyDescent="0.25">
      <c r="A26" s="661">
        <v>2019</v>
      </c>
      <c r="B26" s="437">
        <v>1744</v>
      </c>
      <c r="C26" s="437">
        <v>1032</v>
      </c>
      <c r="D26" s="437">
        <v>712</v>
      </c>
      <c r="E26" s="437"/>
      <c r="F26" s="437">
        <v>144</v>
      </c>
      <c r="G26" s="437">
        <v>84</v>
      </c>
      <c r="H26" s="437">
        <v>60</v>
      </c>
      <c r="I26" s="437"/>
      <c r="J26" s="437">
        <v>540</v>
      </c>
      <c r="K26" s="437">
        <v>325</v>
      </c>
      <c r="L26" s="437">
        <v>215</v>
      </c>
      <c r="M26" s="437"/>
      <c r="N26" s="437">
        <v>1060</v>
      </c>
      <c r="O26" s="437">
        <v>623</v>
      </c>
      <c r="P26" s="437">
        <v>437</v>
      </c>
    </row>
    <row r="27" spans="1:21" ht="14.25" thickBot="1" x14ac:dyDescent="0.3">
      <c r="A27" s="276">
        <v>2020</v>
      </c>
      <c r="B27" s="432">
        <v>1316</v>
      </c>
      <c r="C27" s="432">
        <v>796</v>
      </c>
      <c r="D27" s="432">
        <v>520</v>
      </c>
      <c r="E27" s="432"/>
      <c r="F27" s="432">
        <v>118</v>
      </c>
      <c r="G27" s="432">
        <v>68</v>
      </c>
      <c r="H27" s="432">
        <v>50</v>
      </c>
      <c r="I27" s="432"/>
      <c r="J27" s="432">
        <v>489</v>
      </c>
      <c r="K27" s="432">
        <v>310</v>
      </c>
      <c r="L27" s="432">
        <v>179</v>
      </c>
      <c r="M27" s="432"/>
      <c r="N27" s="432">
        <v>709</v>
      </c>
      <c r="O27" s="432">
        <v>418</v>
      </c>
      <c r="P27" s="432">
        <v>291</v>
      </c>
    </row>
    <row r="28" spans="1:21" x14ac:dyDescent="0.25">
      <c r="A28" s="665" t="s">
        <v>561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21" x14ac:dyDescent="0.25">
      <c r="A29" s="666" t="s">
        <v>543</v>
      </c>
    </row>
  </sheetData>
  <mergeCells count="1">
    <mergeCell ref="R2:S3"/>
  </mergeCells>
  <hyperlinks>
    <hyperlink ref="R2" r:id="rId1" location="INDICE!A1"/>
    <hyperlink ref="R2:S3" location="INDICE!A3" display="INDICE"/>
  </hyperlinks>
  <printOptions horizontalCentered="1"/>
  <pageMargins left="0.78740157480314965" right="0.78740157480314965" top="0.98425196850393704" bottom="0.98425196850393704" header="0" footer="0"/>
  <pageSetup orientation="portrait" r:id="rId2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2"/>
  <sheetViews>
    <sheetView zoomScaleNormal="100" zoomScaleSheetLayoutView="100" workbookViewId="0">
      <selection activeCell="R3" sqref="R3:S4"/>
    </sheetView>
  </sheetViews>
  <sheetFormatPr baseColWidth="10" defaultColWidth="11" defaultRowHeight="13.5" x14ac:dyDescent="0.25"/>
  <cols>
    <col min="1" max="1" width="16.75" style="37" customWidth="1"/>
    <col min="2" max="2" width="4.75" style="29" customWidth="1"/>
    <col min="3" max="3" width="5.5" style="29" customWidth="1"/>
    <col min="4" max="4" width="5" style="29" customWidth="1"/>
    <col min="5" max="5" width="1.5" style="29" customWidth="1"/>
    <col min="6" max="8" width="4.875" style="29" customWidth="1"/>
    <col min="9" max="9" width="1.5" style="29" customWidth="1"/>
    <col min="10" max="12" width="4.5" style="29" customWidth="1"/>
    <col min="13" max="13" width="1.5" style="29" customWidth="1"/>
    <col min="14" max="16" width="4.5" style="29" customWidth="1"/>
    <col min="17" max="17" width="11" style="180"/>
    <col min="18" max="16384" width="11" style="188"/>
  </cols>
  <sheetData>
    <row r="2" spans="1:21" ht="15" x14ac:dyDescent="0.25">
      <c r="A2" s="758" t="s">
        <v>861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130"/>
      <c r="R2" s="130"/>
      <c r="S2" s="130"/>
      <c r="T2" s="130"/>
      <c r="U2" s="155"/>
    </row>
    <row r="3" spans="1:21" s="182" customFormat="1" ht="16.5" x14ac:dyDescent="0.3">
      <c r="A3" s="758" t="s">
        <v>644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200"/>
      <c r="R3" s="747" t="s">
        <v>650</v>
      </c>
      <c r="S3" s="747"/>
      <c r="T3" s="200"/>
      <c r="U3" s="155"/>
    </row>
    <row r="4" spans="1:21" s="182" customFormat="1" ht="16.5" x14ac:dyDescent="0.3">
      <c r="A4" s="769" t="s">
        <v>206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200"/>
      <c r="R4" s="747"/>
      <c r="S4" s="747"/>
      <c r="T4"/>
      <c r="U4" s="155"/>
    </row>
    <row r="5" spans="1:21" s="182" customFormat="1" ht="16.5" x14ac:dyDescent="0.3">
      <c r="A5" s="758" t="s">
        <v>114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174"/>
      <c r="R5" s="174"/>
      <c r="S5" s="174"/>
      <c r="T5" s="174"/>
      <c r="U5" s="155"/>
    </row>
    <row r="6" spans="1:21" s="182" customFormat="1" ht="16.5" x14ac:dyDescent="0.3">
      <c r="A6" s="769" t="s">
        <v>734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155"/>
      <c r="R6" s="155"/>
      <c r="S6" s="155"/>
      <c r="T6" s="155"/>
      <c r="U6" s="155"/>
    </row>
    <row r="7" spans="1:21" ht="15.75" thickBot="1" x14ac:dyDescent="0.3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155"/>
      <c r="R7" s="155"/>
      <c r="S7" s="155"/>
      <c r="T7" s="155"/>
      <c r="U7" s="155"/>
    </row>
    <row r="8" spans="1:21" s="182" customFormat="1" ht="16.5" x14ac:dyDescent="0.3">
      <c r="A8" s="274" t="s">
        <v>117</v>
      </c>
      <c r="B8" s="208" t="s">
        <v>50</v>
      </c>
      <c r="C8" s="208"/>
      <c r="D8" s="208"/>
      <c r="E8" s="1"/>
      <c r="F8" s="210" t="s">
        <v>646</v>
      </c>
      <c r="G8" s="210"/>
      <c r="H8" s="210"/>
      <c r="I8" s="1"/>
      <c r="J8" s="275" t="s">
        <v>647</v>
      </c>
      <c r="K8" s="210"/>
      <c r="L8" s="210"/>
      <c r="M8" s="1"/>
      <c r="N8" s="210" t="s">
        <v>648</v>
      </c>
      <c r="O8" s="210"/>
      <c r="P8" s="210"/>
      <c r="Q8" s="179"/>
    </row>
    <row r="9" spans="1:21" s="185" customFormat="1" ht="14.25" thickBot="1" x14ac:dyDescent="0.3">
      <c r="A9" s="276" t="s">
        <v>123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 t="s">
        <v>89</v>
      </c>
      <c r="I9" s="235"/>
      <c r="J9" s="235" t="s">
        <v>87</v>
      </c>
      <c r="K9" s="235" t="s">
        <v>88</v>
      </c>
      <c r="L9" s="235" t="s">
        <v>89</v>
      </c>
      <c r="M9" s="235"/>
      <c r="N9" s="235" t="s">
        <v>87</v>
      </c>
      <c r="O9" s="235" t="s">
        <v>88</v>
      </c>
      <c r="P9" s="235" t="s">
        <v>89</v>
      </c>
      <c r="Q9" s="178"/>
    </row>
    <row r="10" spans="1:21" s="185" customFormat="1" ht="15" x14ac:dyDescent="0.25">
      <c r="A10" s="237" t="s">
        <v>126</v>
      </c>
      <c r="B10" s="38">
        <f>SUM(B12:B26)</f>
        <v>1316</v>
      </c>
      <c r="C10" s="38">
        <f>SUM(C12:C26)</f>
        <v>796</v>
      </c>
      <c r="D10" s="38">
        <f>SUM(D12:D26)</f>
        <v>520</v>
      </c>
      <c r="E10" s="38"/>
      <c r="F10" s="38">
        <f>SUM(F12:F26)</f>
        <v>118</v>
      </c>
      <c r="G10" s="38">
        <f>SUM(G12:G26)</f>
        <v>68</v>
      </c>
      <c r="H10" s="38">
        <f>SUM(H12:H26)</f>
        <v>50</v>
      </c>
      <c r="I10" s="38"/>
      <c r="J10" s="38">
        <f>SUM(J12:J26)</f>
        <v>489</v>
      </c>
      <c r="K10" s="38">
        <f>SUM(K12:K26)</f>
        <v>310</v>
      </c>
      <c r="L10" s="38">
        <f>SUM(L12:L26)</f>
        <v>179</v>
      </c>
      <c r="M10" s="38"/>
      <c r="N10" s="38">
        <f>SUM(N12:N26)</f>
        <v>709</v>
      </c>
      <c r="O10" s="38">
        <f>SUM(O12:O26)</f>
        <v>418</v>
      </c>
      <c r="P10" s="38">
        <f>SUM(P12:P26)</f>
        <v>291</v>
      </c>
      <c r="Q10" s="178"/>
    </row>
    <row r="11" spans="1:21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21" x14ac:dyDescent="0.25">
      <c r="A12" s="1" t="s">
        <v>127</v>
      </c>
      <c r="B12" s="239">
        <v>214</v>
      </c>
      <c r="C12" s="239">
        <v>124</v>
      </c>
      <c r="D12" s="239">
        <v>90</v>
      </c>
      <c r="E12" s="239"/>
      <c r="F12" s="239">
        <v>14</v>
      </c>
      <c r="G12" s="414">
        <v>9</v>
      </c>
      <c r="H12" s="414">
        <v>5</v>
      </c>
      <c r="I12" s="414"/>
      <c r="J12" s="239">
        <v>86</v>
      </c>
      <c r="K12" s="414">
        <v>52</v>
      </c>
      <c r="L12" s="414">
        <v>34</v>
      </c>
      <c r="M12" s="414"/>
      <c r="N12" s="239">
        <v>114</v>
      </c>
      <c r="O12" s="414">
        <v>63</v>
      </c>
      <c r="P12" s="414">
        <v>51</v>
      </c>
    </row>
    <row r="13" spans="1:21" x14ac:dyDescent="0.25">
      <c r="A13" s="1" t="s">
        <v>128</v>
      </c>
      <c r="B13" s="239">
        <v>176</v>
      </c>
      <c r="C13" s="239">
        <v>116</v>
      </c>
      <c r="D13" s="239">
        <v>60</v>
      </c>
      <c r="E13" s="239"/>
      <c r="F13" s="239">
        <v>19</v>
      </c>
      <c r="G13" s="414">
        <v>12</v>
      </c>
      <c r="H13" s="414">
        <v>7</v>
      </c>
      <c r="I13" s="414"/>
      <c r="J13" s="239">
        <v>69</v>
      </c>
      <c r="K13" s="414">
        <v>49</v>
      </c>
      <c r="L13" s="414">
        <v>20</v>
      </c>
      <c r="M13" s="414"/>
      <c r="N13" s="239">
        <v>88</v>
      </c>
      <c r="O13" s="414">
        <v>55</v>
      </c>
      <c r="P13" s="414">
        <v>33</v>
      </c>
      <c r="Q13" s="189"/>
      <c r="R13" s="181"/>
    </row>
    <row r="14" spans="1:21" x14ac:dyDescent="0.25">
      <c r="A14" s="1" t="s">
        <v>129</v>
      </c>
      <c r="B14" s="239">
        <v>149</v>
      </c>
      <c r="C14" s="239">
        <v>99</v>
      </c>
      <c r="D14" s="239">
        <v>50</v>
      </c>
      <c r="E14" s="239"/>
      <c r="F14" s="239">
        <v>25</v>
      </c>
      <c r="G14" s="414">
        <v>11</v>
      </c>
      <c r="H14" s="414">
        <v>14</v>
      </c>
      <c r="I14" s="414"/>
      <c r="J14" s="239">
        <v>53</v>
      </c>
      <c r="K14" s="414">
        <v>40</v>
      </c>
      <c r="L14" s="414">
        <v>13</v>
      </c>
      <c r="M14" s="414"/>
      <c r="N14" s="239">
        <v>71</v>
      </c>
      <c r="O14" s="414">
        <v>48</v>
      </c>
      <c r="P14" s="414">
        <v>23</v>
      </c>
      <c r="Q14" s="189"/>
      <c r="R14" s="181"/>
    </row>
    <row r="15" spans="1:21" x14ac:dyDescent="0.25">
      <c r="A15" s="1" t="s">
        <v>130</v>
      </c>
      <c r="B15" s="239">
        <v>189</v>
      </c>
      <c r="C15" s="239">
        <v>101</v>
      </c>
      <c r="D15" s="239">
        <v>88</v>
      </c>
      <c r="E15" s="239"/>
      <c r="F15" s="239">
        <v>14</v>
      </c>
      <c r="G15" s="414">
        <v>5</v>
      </c>
      <c r="H15" s="414">
        <v>9</v>
      </c>
      <c r="I15" s="414"/>
      <c r="J15" s="239">
        <v>69</v>
      </c>
      <c r="K15" s="414">
        <v>37</v>
      </c>
      <c r="L15" s="414">
        <v>32</v>
      </c>
      <c r="M15" s="414"/>
      <c r="N15" s="239">
        <v>106</v>
      </c>
      <c r="O15" s="414">
        <v>59</v>
      </c>
      <c r="P15" s="414">
        <v>47</v>
      </c>
      <c r="Q15" s="189"/>
      <c r="R15" s="181"/>
    </row>
    <row r="16" spans="1:21" x14ac:dyDescent="0.25">
      <c r="A16" s="1" t="s">
        <v>134</v>
      </c>
      <c r="B16" s="239">
        <v>108</v>
      </c>
      <c r="C16" s="239">
        <v>70</v>
      </c>
      <c r="D16" s="239">
        <v>38</v>
      </c>
      <c r="E16" s="239"/>
      <c r="F16" s="239">
        <v>11</v>
      </c>
      <c r="G16" s="414">
        <v>7</v>
      </c>
      <c r="H16" s="414">
        <v>4</v>
      </c>
      <c r="I16" s="414"/>
      <c r="J16" s="239">
        <v>38</v>
      </c>
      <c r="K16" s="414">
        <v>24</v>
      </c>
      <c r="L16" s="414">
        <v>14</v>
      </c>
      <c r="M16" s="414"/>
      <c r="N16" s="239">
        <v>59</v>
      </c>
      <c r="O16" s="414">
        <v>39</v>
      </c>
      <c r="P16" s="414">
        <v>20</v>
      </c>
      <c r="Q16" s="189"/>
      <c r="R16" s="181"/>
    </row>
    <row r="17" spans="1:18" x14ac:dyDescent="0.25">
      <c r="A17" s="1" t="s">
        <v>136</v>
      </c>
      <c r="B17" s="239">
        <v>85</v>
      </c>
      <c r="C17" s="239">
        <v>48</v>
      </c>
      <c r="D17" s="239">
        <v>37</v>
      </c>
      <c r="E17" s="239"/>
      <c r="F17" s="239">
        <v>7</v>
      </c>
      <c r="G17" s="414">
        <v>4</v>
      </c>
      <c r="H17" s="414">
        <v>3</v>
      </c>
      <c r="I17" s="414"/>
      <c r="J17" s="239">
        <v>37</v>
      </c>
      <c r="K17" s="414">
        <v>20</v>
      </c>
      <c r="L17" s="414">
        <v>17</v>
      </c>
      <c r="M17" s="414"/>
      <c r="N17" s="239">
        <v>41</v>
      </c>
      <c r="O17" s="414">
        <v>24</v>
      </c>
      <c r="P17" s="414">
        <v>17</v>
      </c>
      <c r="Q17" s="189"/>
      <c r="R17" s="181"/>
    </row>
    <row r="18" spans="1:18" x14ac:dyDescent="0.25">
      <c r="A18" s="1" t="s">
        <v>137</v>
      </c>
      <c r="B18" s="239">
        <v>15</v>
      </c>
      <c r="C18" s="239">
        <v>13</v>
      </c>
      <c r="D18" s="239">
        <v>2</v>
      </c>
      <c r="E18" s="239"/>
      <c r="F18" s="239">
        <v>2</v>
      </c>
      <c r="G18" s="414">
        <v>2</v>
      </c>
      <c r="H18" s="414">
        <v>0</v>
      </c>
      <c r="I18" s="414"/>
      <c r="J18" s="239">
        <v>3</v>
      </c>
      <c r="K18" s="414">
        <v>3</v>
      </c>
      <c r="L18" s="414">
        <v>0</v>
      </c>
      <c r="M18" s="414"/>
      <c r="N18" s="239">
        <v>10</v>
      </c>
      <c r="O18" s="414">
        <v>8</v>
      </c>
      <c r="P18" s="414">
        <v>2</v>
      </c>
      <c r="Q18" s="189"/>
      <c r="R18" s="181"/>
    </row>
    <row r="19" spans="1:18" x14ac:dyDescent="0.25">
      <c r="A19" s="1" t="s">
        <v>139</v>
      </c>
      <c r="B19" s="239">
        <v>15</v>
      </c>
      <c r="C19" s="239">
        <v>8</v>
      </c>
      <c r="D19" s="239">
        <v>7</v>
      </c>
      <c r="E19" s="239"/>
      <c r="F19" s="239">
        <v>0</v>
      </c>
      <c r="G19" s="414">
        <v>0</v>
      </c>
      <c r="H19" s="414">
        <v>0</v>
      </c>
      <c r="I19" s="414"/>
      <c r="J19" s="239">
        <v>6</v>
      </c>
      <c r="K19" s="414">
        <v>3</v>
      </c>
      <c r="L19" s="414">
        <v>3</v>
      </c>
      <c r="M19" s="414"/>
      <c r="N19" s="239">
        <v>9</v>
      </c>
      <c r="O19" s="414">
        <v>5</v>
      </c>
      <c r="P19" s="414">
        <v>4</v>
      </c>
      <c r="Q19" s="189"/>
      <c r="R19" s="181"/>
    </row>
    <row r="20" spans="1:18" x14ac:dyDescent="0.25">
      <c r="A20" s="1" t="s">
        <v>140</v>
      </c>
      <c r="B20" s="239">
        <v>137</v>
      </c>
      <c r="C20" s="239">
        <v>78</v>
      </c>
      <c r="D20" s="239">
        <v>59</v>
      </c>
      <c r="E20" s="239"/>
      <c r="F20" s="239">
        <v>9</v>
      </c>
      <c r="G20" s="414">
        <v>6</v>
      </c>
      <c r="H20" s="414">
        <v>3</v>
      </c>
      <c r="I20" s="414"/>
      <c r="J20" s="239">
        <v>48</v>
      </c>
      <c r="K20" s="414">
        <v>27</v>
      </c>
      <c r="L20" s="414">
        <v>21</v>
      </c>
      <c r="M20" s="414"/>
      <c r="N20" s="239">
        <v>80</v>
      </c>
      <c r="O20" s="414">
        <v>45</v>
      </c>
      <c r="P20" s="414">
        <v>35</v>
      </c>
      <c r="Q20" s="189"/>
      <c r="R20" s="181"/>
    </row>
    <row r="21" spans="1:18" x14ac:dyDescent="0.25">
      <c r="A21" s="1" t="s">
        <v>142</v>
      </c>
      <c r="B21" s="239">
        <v>20</v>
      </c>
      <c r="C21" s="239">
        <v>8</v>
      </c>
      <c r="D21" s="239">
        <v>12</v>
      </c>
      <c r="E21" s="239"/>
      <c r="F21" s="239">
        <v>2</v>
      </c>
      <c r="G21" s="414">
        <v>1</v>
      </c>
      <c r="H21" s="414">
        <v>1</v>
      </c>
      <c r="I21" s="414"/>
      <c r="J21" s="239">
        <v>6</v>
      </c>
      <c r="K21" s="414">
        <v>2</v>
      </c>
      <c r="L21" s="414">
        <v>4</v>
      </c>
      <c r="M21" s="414"/>
      <c r="N21" s="239">
        <v>12</v>
      </c>
      <c r="O21" s="414">
        <v>5</v>
      </c>
      <c r="P21" s="414">
        <v>7</v>
      </c>
      <c r="Q21" s="189"/>
      <c r="R21" s="181"/>
    </row>
    <row r="22" spans="1:18" x14ac:dyDescent="0.25">
      <c r="A22" s="1" t="s">
        <v>146</v>
      </c>
      <c r="B22" s="239">
        <v>62</v>
      </c>
      <c r="C22" s="239">
        <v>44</v>
      </c>
      <c r="D22" s="239">
        <v>18</v>
      </c>
      <c r="E22" s="239"/>
      <c r="F22" s="239">
        <v>11</v>
      </c>
      <c r="G22" s="414">
        <v>8</v>
      </c>
      <c r="H22" s="414">
        <v>3</v>
      </c>
      <c r="I22" s="414"/>
      <c r="J22" s="239">
        <v>24</v>
      </c>
      <c r="K22" s="414">
        <v>18</v>
      </c>
      <c r="L22" s="414">
        <v>6</v>
      </c>
      <c r="M22" s="414"/>
      <c r="N22" s="239">
        <v>27</v>
      </c>
      <c r="O22" s="414">
        <v>18</v>
      </c>
      <c r="P22" s="414">
        <v>9</v>
      </c>
      <c r="Q22" s="189"/>
      <c r="R22" s="181"/>
    </row>
    <row r="23" spans="1:18" x14ac:dyDescent="0.25">
      <c r="A23" s="1" t="s">
        <v>147</v>
      </c>
      <c r="B23" s="239">
        <v>15</v>
      </c>
      <c r="C23" s="239">
        <v>13</v>
      </c>
      <c r="D23" s="239">
        <v>2</v>
      </c>
      <c r="E23" s="239"/>
      <c r="F23" s="239">
        <v>0</v>
      </c>
      <c r="G23" s="414">
        <v>0</v>
      </c>
      <c r="H23" s="414">
        <v>0</v>
      </c>
      <c r="I23" s="414"/>
      <c r="J23" s="239">
        <v>5</v>
      </c>
      <c r="K23" s="414">
        <v>5</v>
      </c>
      <c r="L23" s="414">
        <v>0</v>
      </c>
      <c r="M23" s="414"/>
      <c r="N23" s="239">
        <v>10</v>
      </c>
      <c r="O23" s="414">
        <v>8</v>
      </c>
      <c r="P23" s="414">
        <v>2</v>
      </c>
      <c r="Q23" s="189"/>
      <c r="R23" s="181"/>
    </row>
    <row r="24" spans="1:18" x14ac:dyDescent="0.25">
      <c r="A24" s="1" t="s">
        <v>148</v>
      </c>
      <c r="B24" s="239">
        <v>50</v>
      </c>
      <c r="C24" s="239">
        <v>26</v>
      </c>
      <c r="D24" s="239">
        <v>24</v>
      </c>
      <c r="E24" s="239"/>
      <c r="F24" s="239">
        <v>0</v>
      </c>
      <c r="G24" s="414">
        <v>0</v>
      </c>
      <c r="H24" s="414">
        <v>0</v>
      </c>
      <c r="I24" s="414"/>
      <c r="J24" s="239">
        <v>13</v>
      </c>
      <c r="K24" s="414">
        <v>8</v>
      </c>
      <c r="L24" s="414">
        <v>5</v>
      </c>
      <c r="M24" s="414"/>
      <c r="N24" s="239">
        <v>37</v>
      </c>
      <c r="O24" s="414">
        <v>18</v>
      </c>
      <c r="P24" s="414">
        <v>19</v>
      </c>
      <c r="Q24" s="189"/>
      <c r="R24" s="181"/>
    </row>
    <row r="25" spans="1:18" x14ac:dyDescent="0.25">
      <c r="A25" s="1" t="s">
        <v>151</v>
      </c>
      <c r="B25" s="239">
        <v>59</v>
      </c>
      <c r="C25" s="239">
        <v>32</v>
      </c>
      <c r="D25" s="239">
        <v>27</v>
      </c>
      <c r="E25" s="239"/>
      <c r="F25" s="239">
        <v>4</v>
      </c>
      <c r="G25" s="414">
        <v>3</v>
      </c>
      <c r="H25" s="414">
        <v>1</v>
      </c>
      <c r="I25" s="414"/>
      <c r="J25" s="239">
        <v>19</v>
      </c>
      <c r="K25" s="414">
        <v>11</v>
      </c>
      <c r="L25" s="414">
        <v>8</v>
      </c>
      <c r="M25" s="414"/>
      <c r="N25" s="239">
        <v>36</v>
      </c>
      <c r="O25" s="414">
        <v>18</v>
      </c>
      <c r="P25" s="414">
        <v>18</v>
      </c>
      <c r="Q25" s="189"/>
      <c r="R25" s="181"/>
    </row>
    <row r="26" spans="1:18" ht="14.25" thickBot="1" x14ac:dyDescent="0.3">
      <c r="A26" s="257" t="s">
        <v>152</v>
      </c>
      <c r="B26" s="242">
        <v>22</v>
      </c>
      <c r="C26" s="242">
        <v>16</v>
      </c>
      <c r="D26" s="242">
        <v>6</v>
      </c>
      <c r="E26" s="242"/>
      <c r="F26" s="242">
        <v>0</v>
      </c>
      <c r="G26" s="415">
        <v>0</v>
      </c>
      <c r="H26" s="415">
        <v>0</v>
      </c>
      <c r="I26" s="415"/>
      <c r="J26" s="242">
        <v>13</v>
      </c>
      <c r="K26" s="415">
        <v>11</v>
      </c>
      <c r="L26" s="415">
        <v>2</v>
      </c>
      <c r="M26" s="415"/>
      <c r="N26" s="242">
        <v>9</v>
      </c>
      <c r="O26" s="415">
        <v>5</v>
      </c>
      <c r="P26" s="415">
        <v>4</v>
      </c>
      <c r="Q26" s="189"/>
      <c r="R26" s="181"/>
    </row>
    <row r="27" spans="1:18" x14ac:dyDescent="0.25">
      <c r="A27" s="665" t="s">
        <v>561</v>
      </c>
      <c r="Q27" s="189"/>
      <c r="R27" s="181"/>
    </row>
    <row r="28" spans="1:18" x14ac:dyDescent="0.25">
      <c r="A28" s="666" t="s">
        <v>543</v>
      </c>
      <c r="Q28" s="189"/>
      <c r="R28" s="181"/>
    </row>
    <row r="29" spans="1:18" x14ac:dyDescent="0.25">
      <c r="Q29" s="189"/>
      <c r="R29" s="181"/>
    </row>
    <row r="30" spans="1:18" x14ac:dyDescent="0.25">
      <c r="Q30" s="189"/>
      <c r="R30" s="181"/>
    </row>
    <row r="31" spans="1:18" x14ac:dyDescent="0.25">
      <c r="Q31" s="189"/>
      <c r="R31" s="181"/>
    </row>
    <row r="32" spans="1:18" x14ac:dyDescent="0.25">
      <c r="Q32" s="189"/>
      <c r="R32" s="181"/>
    </row>
  </sheetData>
  <mergeCells count="7">
    <mergeCell ref="A2:P2"/>
    <mergeCell ref="A7:P7"/>
    <mergeCell ref="R3:S4"/>
    <mergeCell ref="A3:P3"/>
    <mergeCell ref="A4:P4"/>
    <mergeCell ref="A5:P5"/>
    <mergeCell ref="A6:P6"/>
  </mergeCells>
  <hyperlinks>
    <hyperlink ref="R3" r:id="rId1" location="INDICE!A1"/>
    <hyperlink ref="R3:S4" location="INDICE!A3" display="INDICE"/>
  </hyperlinks>
  <printOptions horizontalCentered="1"/>
  <pageMargins left="0.39370078740157483" right="0.39370078740157483" top="0.59055118110236227" bottom="0.98425196850393704" header="0" footer="0"/>
  <pageSetup scale="90" orientation="portrait" r:id="rId2"/>
  <headerFooter alignWithMargins="0"/>
  <rowBreaks count="1" manualBreakCount="1">
    <brk id="1" max="1638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zoomScaleSheetLayoutView="100" workbookViewId="0">
      <selection activeCell="R4" sqref="R4:S5"/>
    </sheetView>
  </sheetViews>
  <sheetFormatPr baseColWidth="10" defaultColWidth="11" defaultRowHeight="12.75" x14ac:dyDescent="0.2"/>
  <cols>
    <col min="1" max="1" width="12.75" style="478" bestFit="1" customWidth="1"/>
    <col min="2" max="4" width="4.75" style="478" customWidth="1"/>
    <col min="5" max="5" width="1.5" style="478" customWidth="1"/>
    <col min="6" max="8" width="4.125" style="478" customWidth="1"/>
    <col min="9" max="9" width="1.5" style="478" customWidth="1"/>
    <col min="10" max="12" width="4.375" style="478" customWidth="1"/>
    <col min="13" max="13" width="1.875" style="478" customWidth="1"/>
    <col min="14" max="16" width="4.375" style="478" customWidth="1"/>
    <col min="17" max="16384" width="11" style="156"/>
  </cols>
  <sheetData>
    <row r="1" spans="1:21" ht="14.25" x14ac:dyDescent="0.2">
      <c r="A1" s="758" t="s">
        <v>863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</row>
    <row r="2" spans="1:21" ht="14.25" x14ac:dyDescent="0.2">
      <c r="A2" s="758" t="s">
        <v>644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</row>
    <row r="3" spans="1:21" ht="15" x14ac:dyDescent="0.25">
      <c r="A3" s="769" t="s">
        <v>206</v>
      </c>
      <c r="B3" s="769"/>
      <c r="C3" s="769"/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769"/>
      <c r="Q3" s="130"/>
      <c r="R3" s="130"/>
      <c r="S3" s="130"/>
      <c r="T3" s="130"/>
      <c r="U3" s="155"/>
    </row>
    <row r="4" spans="1:21" ht="15" x14ac:dyDescent="0.25">
      <c r="A4" s="758" t="s">
        <v>528</v>
      </c>
      <c r="B4" s="758"/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200"/>
      <c r="R4" s="747" t="s">
        <v>650</v>
      </c>
      <c r="S4" s="747"/>
      <c r="T4" s="200"/>
      <c r="U4" s="155"/>
    </row>
    <row r="5" spans="1:21" s="157" customFormat="1" ht="15.75" thickBot="1" x14ac:dyDescent="0.3">
      <c r="A5" s="755" t="s">
        <v>1063</v>
      </c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200"/>
      <c r="R5" s="747"/>
      <c r="S5" s="747"/>
      <c r="T5"/>
      <c r="U5" s="155"/>
    </row>
    <row r="6" spans="1:21" s="157" customFormat="1" ht="15" x14ac:dyDescent="0.25">
      <c r="A6" s="274" t="s">
        <v>219</v>
      </c>
      <c r="B6" s="208" t="s">
        <v>50</v>
      </c>
      <c r="C6" s="208"/>
      <c r="D6" s="208"/>
      <c r="E6" s="1"/>
      <c r="F6" s="210" t="s">
        <v>646</v>
      </c>
      <c r="G6" s="210"/>
      <c r="H6" s="210"/>
      <c r="I6" s="1"/>
      <c r="J6" s="275" t="s">
        <v>647</v>
      </c>
      <c r="K6" s="210"/>
      <c r="L6" s="210"/>
      <c r="M6" s="1"/>
      <c r="N6" s="210" t="s">
        <v>648</v>
      </c>
      <c r="O6" s="210"/>
      <c r="P6" s="210"/>
      <c r="Q6" s="174"/>
      <c r="R6" s="174"/>
      <c r="S6" s="174"/>
      <c r="T6" s="174"/>
      <c r="U6" s="155"/>
    </row>
    <row r="7" spans="1:21" s="157" customFormat="1" ht="15.75" thickBot="1" x14ac:dyDescent="0.3">
      <c r="A7" s="276" t="s">
        <v>220</v>
      </c>
      <c r="B7" s="235" t="s">
        <v>87</v>
      </c>
      <c r="C7" s="235" t="s">
        <v>88</v>
      </c>
      <c r="D7" s="235" t="s">
        <v>89</v>
      </c>
      <c r="E7" s="235"/>
      <c r="F7" s="235" t="s">
        <v>87</v>
      </c>
      <c r="G7" s="235" t="s">
        <v>88</v>
      </c>
      <c r="H7" s="235" t="s">
        <v>89</v>
      </c>
      <c r="I7" s="235"/>
      <c r="J7" s="235" t="s">
        <v>87</v>
      </c>
      <c r="K7" s="235" t="s">
        <v>88</v>
      </c>
      <c r="L7" s="235" t="s">
        <v>89</v>
      </c>
      <c r="M7" s="235"/>
      <c r="N7" s="235" t="s">
        <v>87</v>
      </c>
      <c r="O7" s="235" t="s">
        <v>88</v>
      </c>
      <c r="P7" s="235" t="s">
        <v>89</v>
      </c>
      <c r="Q7" s="155"/>
      <c r="R7" s="155"/>
      <c r="S7" s="155"/>
      <c r="T7" s="155"/>
      <c r="U7" s="155"/>
    </row>
    <row r="8" spans="1:21" s="157" customFormat="1" ht="15" x14ac:dyDescent="0.25">
      <c r="A8" s="351"/>
      <c r="B8" s="399"/>
      <c r="C8" s="253"/>
      <c r="D8" s="253"/>
      <c r="E8" s="252"/>
      <c r="F8" s="253"/>
      <c r="G8" s="253"/>
      <c r="H8" s="253"/>
      <c r="I8" s="252"/>
      <c r="J8" s="253"/>
      <c r="K8" s="253"/>
      <c r="L8" s="253"/>
      <c r="M8" s="252"/>
      <c r="N8" s="253"/>
      <c r="O8" s="253"/>
      <c r="P8" s="253"/>
      <c r="Q8" s="155"/>
      <c r="R8" s="155"/>
      <c r="S8" s="155"/>
      <c r="T8" s="155"/>
      <c r="U8" s="155"/>
    </row>
    <row r="9" spans="1:21" s="162" customFormat="1" ht="15" x14ac:dyDescent="0.3">
      <c r="A9" s="529" t="s">
        <v>5</v>
      </c>
      <c r="B9" s="239">
        <v>1316</v>
      </c>
      <c r="C9" s="239">
        <v>796</v>
      </c>
      <c r="D9" s="239">
        <v>520</v>
      </c>
      <c r="E9" s="239"/>
      <c r="F9" s="239">
        <v>118</v>
      </c>
      <c r="G9" s="239">
        <v>68</v>
      </c>
      <c r="H9" s="239">
        <v>50</v>
      </c>
      <c r="I9" s="239"/>
      <c r="J9" s="239">
        <v>489</v>
      </c>
      <c r="K9" s="239">
        <v>310</v>
      </c>
      <c r="L9" s="239">
        <v>179</v>
      </c>
      <c r="M9" s="239"/>
      <c r="N9" s="239">
        <v>709</v>
      </c>
      <c r="O9" s="239">
        <v>418</v>
      </c>
      <c r="P9" s="239">
        <v>291</v>
      </c>
    </row>
    <row r="10" spans="1:21" s="162" customFormat="1" ht="15" x14ac:dyDescent="0.3">
      <c r="A10" s="1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</row>
    <row r="11" spans="1:21" ht="15" customHeight="1" x14ac:dyDescent="0.2">
      <c r="A11" s="274">
        <v>8</v>
      </c>
      <c r="B11" s="239">
        <v>0.93150684931506844</v>
      </c>
      <c r="C11" s="239">
        <v>0.93150684931506844</v>
      </c>
      <c r="D11" s="239">
        <v>0</v>
      </c>
      <c r="E11" s="239"/>
      <c r="F11" s="239">
        <v>0.93150684931506844</v>
      </c>
      <c r="G11" s="239">
        <v>0.93150684931506844</v>
      </c>
      <c r="H11" s="239">
        <v>0</v>
      </c>
      <c r="I11" s="239"/>
      <c r="J11" s="239">
        <v>0</v>
      </c>
      <c r="K11" s="239">
        <v>0</v>
      </c>
      <c r="L11" s="239">
        <v>0</v>
      </c>
      <c r="M11" s="239"/>
      <c r="N11" s="239">
        <v>0</v>
      </c>
      <c r="O11" s="239">
        <v>0</v>
      </c>
      <c r="P11" s="239">
        <v>0</v>
      </c>
    </row>
    <row r="12" spans="1:21" ht="15" customHeight="1" x14ac:dyDescent="0.25">
      <c r="A12" s="274">
        <v>9</v>
      </c>
      <c r="B12" s="239">
        <v>10.663860242790115</v>
      </c>
      <c r="C12" s="239">
        <v>7.3531864204883863</v>
      </c>
      <c r="D12" s="239">
        <v>3.3106738223017294</v>
      </c>
      <c r="E12" s="239"/>
      <c r="F12" s="239">
        <v>6.5806111696522658</v>
      </c>
      <c r="G12" s="239">
        <v>4.6575342465753424</v>
      </c>
      <c r="H12" s="239">
        <v>1.9230769230769231</v>
      </c>
      <c r="I12" s="239"/>
      <c r="J12" s="239">
        <v>4.0832490731378499</v>
      </c>
      <c r="K12" s="239">
        <v>2.6956521739130435</v>
      </c>
      <c r="L12" s="239">
        <v>1.3875968992248062</v>
      </c>
      <c r="M12" s="239"/>
      <c r="N12" s="239">
        <v>0</v>
      </c>
      <c r="O12" s="239">
        <v>0</v>
      </c>
      <c r="P12" s="239">
        <v>0</v>
      </c>
      <c r="Q12" s="163"/>
    </row>
    <row r="13" spans="1:21" ht="15" customHeight="1" x14ac:dyDescent="0.25">
      <c r="A13" s="274">
        <v>10</v>
      </c>
      <c r="B13" s="239">
        <v>89.092379752305106</v>
      </c>
      <c r="C13" s="239">
        <v>55.928222527101362</v>
      </c>
      <c r="D13" s="239">
        <v>33.164157225203738</v>
      </c>
      <c r="E13" s="239"/>
      <c r="F13" s="239">
        <v>29.177028451001053</v>
      </c>
      <c r="G13" s="239">
        <v>19.561643835616437</v>
      </c>
      <c r="H13" s="239">
        <v>9.6153846153846168</v>
      </c>
      <c r="I13" s="239"/>
      <c r="J13" s="239">
        <v>55.897202561509943</v>
      </c>
      <c r="K13" s="239">
        <v>33.695652173913039</v>
      </c>
      <c r="L13" s="239">
        <v>22.2015503875969</v>
      </c>
      <c r="M13" s="239"/>
      <c r="N13" s="239">
        <v>4.0181487397941069</v>
      </c>
      <c r="O13" s="239">
        <v>2.670926517571885</v>
      </c>
      <c r="P13" s="239">
        <v>1.3472222222222221</v>
      </c>
      <c r="Q13" s="163"/>
    </row>
    <row r="14" spans="1:21" ht="15" customHeight="1" x14ac:dyDescent="0.25">
      <c r="A14" s="398">
        <v>11</v>
      </c>
      <c r="B14" s="239">
        <v>300.17118040129992</v>
      </c>
      <c r="C14" s="239">
        <v>183.40699336095005</v>
      </c>
      <c r="D14" s="239">
        <v>116.76418704034984</v>
      </c>
      <c r="E14" s="239"/>
      <c r="F14" s="239">
        <v>36.749209694415171</v>
      </c>
      <c r="G14" s="239">
        <v>23.287671232876711</v>
      </c>
      <c r="H14" s="239">
        <v>13.461538461538462</v>
      </c>
      <c r="I14" s="239"/>
      <c r="J14" s="239">
        <v>208.44455679137178</v>
      </c>
      <c r="K14" s="239">
        <v>130.73913043478262</v>
      </c>
      <c r="L14" s="239">
        <v>77.705426356589143</v>
      </c>
      <c r="M14" s="239"/>
      <c r="N14" s="239">
        <v>54.977413915512955</v>
      </c>
      <c r="O14" s="239">
        <v>29.380191693290733</v>
      </c>
      <c r="P14" s="239">
        <v>25.597222222222221</v>
      </c>
      <c r="Q14" s="163"/>
    </row>
    <row r="15" spans="1:21" ht="15" customHeight="1" x14ac:dyDescent="0.25">
      <c r="A15" s="274">
        <v>12</v>
      </c>
      <c r="B15" s="239">
        <v>521.62887266784128</v>
      </c>
      <c r="C15" s="239">
        <v>305.75889155076715</v>
      </c>
      <c r="D15" s="239">
        <v>215.86998111707413</v>
      </c>
      <c r="E15" s="239"/>
      <c r="F15" s="239">
        <v>27.61433087460485</v>
      </c>
      <c r="G15" s="239">
        <v>8.3835616438356162</v>
      </c>
      <c r="H15" s="239">
        <v>19.230769230769234</v>
      </c>
      <c r="I15" s="239"/>
      <c r="J15" s="239">
        <v>142.79440512301989</v>
      </c>
      <c r="K15" s="239">
        <v>98.391304347826093</v>
      </c>
      <c r="L15" s="239">
        <v>44.403100775193799</v>
      </c>
      <c r="M15" s="239"/>
      <c r="N15" s="239">
        <v>351.22013667021656</v>
      </c>
      <c r="O15" s="239">
        <v>198.98402555910545</v>
      </c>
      <c r="P15" s="239">
        <v>152.23611111111111</v>
      </c>
      <c r="Q15" s="163"/>
    </row>
    <row r="16" spans="1:21" ht="15" customHeight="1" x14ac:dyDescent="0.25">
      <c r="A16" s="274">
        <v>13</v>
      </c>
      <c r="B16" s="239">
        <v>271.55674954367117</v>
      </c>
      <c r="C16" s="239">
        <v>179.65665512904187</v>
      </c>
      <c r="D16" s="239">
        <v>91.900094414629308</v>
      </c>
      <c r="E16" s="239"/>
      <c r="F16" s="239">
        <v>12.229715489989463</v>
      </c>
      <c r="G16" s="239">
        <v>8.3835616438356162</v>
      </c>
      <c r="H16" s="239">
        <v>3.8461538461538463</v>
      </c>
      <c r="I16" s="239"/>
      <c r="J16" s="239">
        <v>53.042467138523762</v>
      </c>
      <c r="K16" s="239">
        <v>36.391304347826086</v>
      </c>
      <c r="L16" s="239">
        <v>16.651162790697676</v>
      </c>
      <c r="M16" s="239"/>
      <c r="N16" s="239">
        <v>206.28456691515794</v>
      </c>
      <c r="O16" s="239">
        <v>134.88178913738017</v>
      </c>
      <c r="P16" s="239">
        <v>71.402777777777786</v>
      </c>
      <c r="Q16" s="163"/>
    </row>
    <row r="17" spans="1:17" ht="15" customHeight="1" x14ac:dyDescent="0.25">
      <c r="A17" s="274">
        <v>14</v>
      </c>
      <c r="B17" s="239">
        <v>105.74270754768006</v>
      </c>
      <c r="C17" s="239">
        <v>57.610328299021738</v>
      </c>
      <c r="D17" s="239">
        <v>48.13237924865831</v>
      </c>
      <c r="E17" s="239"/>
      <c r="F17" s="239">
        <v>4.7175974710221285</v>
      </c>
      <c r="G17" s="239">
        <v>2.7945205479452051</v>
      </c>
      <c r="H17" s="239">
        <v>1.9230769230769231</v>
      </c>
      <c r="I17" s="239"/>
      <c r="J17" s="239">
        <v>20.615099427030671</v>
      </c>
      <c r="K17" s="239">
        <v>6.7391304347826084</v>
      </c>
      <c r="L17" s="239">
        <v>13.875968992248062</v>
      </c>
      <c r="M17" s="239"/>
      <c r="N17" s="239">
        <v>80.410010649627253</v>
      </c>
      <c r="O17" s="239">
        <v>48.076677316293924</v>
      </c>
      <c r="P17" s="239">
        <v>32.333333333333329</v>
      </c>
      <c r="Q17" s="163"/>
    </row>
    <row r="18" spans="1:17" ht="15" customHeight="1" x14ac:dyDescent="0.25">
      <c r="A18" s="274">
        <v>15</v>
      </c>
      <c r="B18" s="239">
        <v>10.835613069644687</v>
      </c>
      <c r="C18" s="239">
        <v>4.018752604528407</v>
      </c>
      <c r="D18" s="239">
        <v>6.8168604651162781</v>
      </c>
      <c r="E18" s="239"/>
      <c r="F18" s="239">
        <v>0</v>
      </c>
      <c r="G18" s="239">
        <v>0</v>
      </c>
      <c r="H18" s="239">
        <v>0</v>
      </c>
      <c r="I18" s="239"/>
      <c r="J18" s="239">
        <v>4.1230198854061344</v>
      </c>
      <c r="K18" s="239">
        <v>1.3478260869565217</v>
      </c>
      <c r="L18" s="239">
        <v>2.7751937984496124</v>
      </c>
      <c r="M18" s="239"/>
      <c r="N18" s="239">
        <v>6.7125931842385516</v>
      </c>
      <c r="O18" s="239">
        <v>2.670926517571885</v>
      </c>
      <c r="P18" s="239">
        <v>4.0416666666666661</v>
      </c>
      <c r="Q18" s="163"/>
    </row>
    <row r="19" spans="1:17" ht="15" customHeight="1" x14ac:dyDescent="0.25">
      <c r="A19" s="274">
        <v>16</v>
      </c>
      <c r="B19" s="239">
        <v>2.6944444444444442</v>
      </c>
      <c r="C19" s="239">
        <v>0</v>
      </c>
      <c r="D19" s="239">
        <v>2.6944444444444442</v>
      </c>
      <c r="E19" s="239"/>
      <c r="F19" s="239">
        <v>0</v>
      </c>
      <c r="G19" s="239">
        <v>0</v>
      </c>
      <c r="H19" s="239">
        <v>0</v>
      </c>
      <c r="I19" s="239"/>
      <c r="J19" s="239">
        <v>0</v>
      </c>
      <c r="K19" s="239">
        <v>0</v>
      </c>
      <c r="L19" s="239">
        <v>0</v>
      </c>
      <c r="M19" s="239"/>
      <c r="N19" s="239">
        <v>2.6944444444444442</v>
      </c>
      <c r="O19" s="239">
        <v>0</v>
      </c>
      <c r="P19" s="239">
        <v>2.6944444444444442</v>
      </c>
      <c r="Q19" s="163"/>
    </row>
    <row r="20" spans="1:17" ht="13.5" thickBot="1" x14ac:dyDescent="0.25">
      <c r="A20" s="276">
        <v>17</v>
      </c>
      <c r="B20" s="242">
        <v>2.6826854810081646</v>
      </c>
      <c r="C20" s="242">
        <v>1.3354632587859425</v>
      </c>
      <c r="D20" s="242">
        <v>1.3472222222222221</v>
      </c>
      <c r="E20" s="242"/>
      <c r="F20" s="242">
        <v>0</v>
      </c>
      <c r="G20" s="242">
        <v>0</v>
      </c>
      <c r="H20" s="242">
        <v>0</v>
      </c>
      <c r="I20" s="242"/>
      <c r="J20" s="242">
        <v>0</v>
      </c>
      <c r="K20" s="242">
        <v>0</v>
      </c>
      <c r="L20" s="242">
        <v>0</v>
      </c>
      <c r="M20" s="242"/>
      <c r="N20" s="242">
        <v>2.6826854810081646</v>
      </c>
      <c r="O20" s="242">
        <v>1.3354632587859425</v>
      </c>
      <c r="P20" s="242">
        <v>1.3472222222222221</v>
      </c>
    </row>
    <row r="21" spans="1:17" x14ac:dyDescent="0.2">
      <c r="A21" s="784" t="s">
        <v>864</v>
      </c>
      <c r="B21" s="784"/>
      <c r="C21" s="784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</row>
    <row r="22" spans="1:17" x14ac:dyDescent="0.2">
      <c r="A22" s="784" t="s">
        <v>865</v>
      </c>
      <c r="B22" s="784"/>
      <c r="C22" s="784"/>
      <c r="D22" s="784"/>
      <c r="E22" s="784"/>
      <c r="F22" s="784"/>
      <c r="G22" s="784"/>
      <c r="H22" s="784"/>
      <c r="I22" s="784"/>
      <c r="J22" s="784"/>
      <c r="K22" s="784"/>
      <c r="L22" s="784"/>
      <c r="M22" s="784"/>
      <c r="N22" s="784"/>
      <c r="O22" s="784"/>
      <c r="P22" s="784"/>
    </row>
    <row r="23" spans="1:17" x14ac:dyDescent="0.2">
      <c r="A23" s="784" t="s">
        <v>866</v>
      </c>
      <c r="B23" s="784"/>
      <c r="C23" s="784"/>
      <c r="D23" s="784"/>
      <c r="E23" s="784"/>
      <c r="F23" s="784"/>
      <c r="G23" s="784"/>
      <c r="H23" s="784"/>
      <c r="I23" s="784"/>
      <c r="J23" s="784"/>
      <c r="K23" s="784"/>
      <c r="L23" s="784"/>
      <c r="M23" s="784"/>
      <c r="N23" s="784"/>
      <c r="O23" s="784"/>
      <c r="P23" s="784"/>
    </row>
    <row r="24" spans="1:17" x14ac:dyDescent="0.2">
      <c r="A24" s="784" t="s">
        <v>1087</v>
      </c>
      <c r="B24" s="784"/>
      <c r="C24" s="784"/>
      <c r="D24" s="784"/>
      <c r="E24" s="784"/>
      <c r="F24" s="784"/>
      <c r="G24" s="784"/>
      <c r="H24" s="784"/>
      <c r="I24" s="784"/>
      <c r="J24" s="784"/>
      <c r="K24" s="784"/>
      <c r="L24" s="784"/>
      <c r="M24" s="784"/>
      <c r="N24" s="784"/>
      <c r="O24" s="784"/>
      <c r="P24" s="784"/>
    </row>
    <row r="25" spans="1:17" x14ac:dyDescent="0.2">
      <c r="A25" s="784" t="s">
        <v>867</v>
      </c>
      <c r="B25" s="784"/>
      <c r="C25" s="784"/>
      <c r="D25" s="784"/>
      <c r="E25" s="784"/>
      <c r="F25" s="784"/>
      <c r="G25" s="784"/>
      <c r="H25" s="784"/>
      <c r="I25" s="784"/>
      <c r="J25" s="784"/>
      <c r="K25" s="784"/>
      <c r="L25" s="784"/>
      <c r="M25" s="784"/>
      <c r="N25" s="784"/>
      <c r="O25" s="784"/>
      <c r="P25" s="784"/>
    </row>
    <row r="26" spans="1:17" x14ac:dyDescent="0.2">
      <c r="A26" s="665" t="s">
        <v>561</v>
      </c>
      <c r="B26" s="62"/>
      <c r="C26" s="62"/>
      <c r="D26" s="61"/>
      <c r="E26" s="62"/>
      <c r="F26" s="61"/>
      <c r="G26" s="61"/>
      <c r="H26" s="61"/>
      <c r="I26" s="62"/>
      <c r="J26" s="61"/>
      <c r="K26" s="61"/>
      <c r="L26" s="61"/>
      <c r="M26" s="62"/>
      <c r="N26" s="62"/>
      <c r="O26" s="62"/>
      <c r="P26" s="61"/>
    </row>
    <row r="27" spans="1:17" x14ac:dyDescent="0.2">
      <c r="A27" s="666" t="s">
        <v>543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</row>
  </sheetData>
  <mergeCells count="11">
    <mergeCell ref="A23:P23"/>
    <mergeCell ref="A24:P24"/>
    <mergeCell ref="A25:P25"/>
    <mergeCell ref="R4:S5"/>
    <mergeCell ref="A4:P4"/>
    <mergeCell ref="A5:P5"/>
    <mergeCell ref="A1:P1"/>
    <mergeCell ref="A2:P2"/>
    <mergeCell ref="A3:P3"/>
    <mergeCell ref="A21:P21"/>
    <mergeCell ref="A22:P22"/>
  </mergeCells>
  <hyperlinks>
    <hyperlink ref="R4" r:id="rId1" location="INDICE!A1"/>
    <hyperlink ref="R4:S5" location="INDICE!A3" display="INDICE"/>
  </hyperlinks>
  <printOptions horizontalCentered="1"/>
  <pageMargins left="0.59055118110236227" right="0.59055118110236227" top="0.59055118110236227" bottom="0.98425196850393704" header="0" footer="0"/>
  <pageSetup scale="84" orientation="portrait" horizontalDpi="300" verticalDpi="300" r:id="rId2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24"/>
  <sheetViews>
    <sheetView zoomScaleNormal="100" zoomScaleSheetLayoutView="100" workbookViewId="0"/>
  </sheetViews>
  <sheetFormatPr baseColWidth="10" defaultColWidth="11" defaultRowHeight="12" x14ac:dyDescent="0.2"/>
  <cols>
    <col min="1" max="1" width="7.125" style="29" customWidth="1"/>
    <col min="2" max="4" width="5.375" style="29" customWidth="1"/>
    <col min="5" max="5" width="1.375" style="29" customWidth="1"/>
    <col min="6" max="8" width="4" style="29" customWidth="1"/>
    <col min="9" max="9" width="1.375" style="29" customWidth="1"/>
    <col min="10" max="10" width="5.125" style="29" customWidth="1"/>
    <col min="11" max="12" width="3.75" style="29" customWidth="1"/>
    <col min="13" max="13" width="1.375" style="29" customWidth="1"/>
    <col min="14" max="16" width="5.625" style="29" customWidth="1"/>
    <col min="17" max="17" width="1.375" style="29" customWidth="1"/>
    <col min="18" max="20" width="5.75" style="29" customWidth="1"/>
    <col min="21" max="21" width="1.375" style="29" customWidth="1"/>
    <col min="22" max="24" width="3.75" style="29" customWidth="1"/>
    <col min="25" max="16384" width="11" style="156"/>
  </cols>
  <sheetData>
    <row r="3" spans="1:29" ht="15" x14ac:dyDescent="0.25">
      <c r="Y3" s="130"/>
      <c r="Z3" s="130"/>
      <c r="AA3" s="130"/>
      <c r="AB3" s="130"/>
      <c r="AC3" s="155"/>
    </row>
    <row r="4" spans="1:29" ht="15" x14ac:dyDescent="0.25">
      <c r="A4" s="754" t="s">
        <v>860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200"/>
      <c r="Z4" s="747" t="s">
        <v>650</v>
      </c>
      <c r="AA4" s="747"/>
      <c r="AB4" s="200"/>
      <c r="AC4" s="155"/>
    </row>
    <row r="5" spans="1:29" s="157" customFormat="1" ht="15" x14ac:dyDescent="0.25">
      <c r="A5" s="754" t="s">
        <v>643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  <c r="S5" s="754"/>
      <c r="T5" s="754"/>
      <c r="U5" s="754"/>
      <c r="V5" s="754"/>
      <c r="W5" s="754"/>
      <c r="X5" s="754"/>
      <c r="Y5" s="200"/>
      <c r="Z5" s="747"/>
      <c r="AA5" s="747"/>
      <c r="AB5"/>
      <c r="AC5" s="155"/>
    </row>
    <row r="6" spans="1:29" s="157" customFormat="1" ht="15" x14ac:dyDescent="0.25">
      <c r="A6" s="753" t="s">
        <v>189</v>
      </c>
      <c r="B6" s="753"/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3"/>
      <c r="Y6" s="174"/>
      <c r="Z6" s="174"/>
      <c r="AA6" s="174"/>
      <c r="AB6" s="174"/>
      <c r="AC6" s="155"/>
    </row>
    <row r="7" spans="1:29" s="157" customFormat="1" ht="15" x14ac:dyDescent="0.25">
      <c r="A7" s="753" t="s">
        <v>109</v>
      </c>
      <c r="B7" s="753"/>
      <c r="C7" s="753"/>
      <c r="D7" s="753"/>
      <c r="E7" s="753"/>
      <c r="F7" s="753"/>
      <c r="G7" s="753"/>
      <c r="H7" s="753"/>
      <c r="I7" s="753"/>
      <c r="J7" s="753"/>
      <c r="K7" s="753"/>
      <c r="L7" s="753"/>
      <c r="M7" s="753"/>
      <c r="N7" s="753"/>
      <c r="O7" s="753"/>
      <c r="P7" s="753"/>
      <c r="Q7" s="753"/>
      <c r="R7" s="753"/>
      <c r="S7" s="753"/>
      <c r="T7" s="753"/>
      <c r="U7" s="753"/>
      <c r="V7" s="753"/>
      <c r="W7" s="753"/>
      <c r="X7" s="753"/>
      <c r="Y7" s="155"/>
      <c r="Z7" s="155"/>
      <c r="AA7" s="155"/>
      <c r="AB7" s="155"/>
      <c r="AC7" s="155"/>
    </row>
    <row r="8" spans="1:29" s="157" customFormat="1" ht="15.75" thickBot="1" x14ac:dyDescent="0.3">
      <c r="A8" s="757" t="s">
        <v>1080</v>
      </c>
      <c r="B8" s="757"/>
      <c r="C8" s="757"/>
      <c r="D8" s="757"/>
      <c r="E8" s="757"/>
      <c r="F8" s="757"/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757"/>
      <c r="R8" s="757"/>
      <c r="S8" s="757"/>
      <c r="T8" s="757"/>
      <c r="U8" s="757"/>
      <c r="V8" s="757"/>
      <c r="W8" s="757"/>
      <c r="X8" s="757"/>
      <c r="Y8" s="155"/>
      <c r="Z8" s="155"/>
      <c r="AA8" s="155"/>
      <c r="AB8" s="155"/>
      <c r="AC8" s="155"/>
    </row>
    <row r="9" spans="1:29" s="162" customFormat="1" ht="15" x14ac:dyDescent="0.3">
      <c r="A9" s="236"/>
      <c r="B9" s="208" t="s">
        <v>5</v>
      </c>
      <c r="C9" s="208"/>
      <c r="D9" s="208"/>
      <c r="E9" s="305"/>
      <c r="F9" s="208" t="s">
        <v>14</v>
      </c>
      <c r="G9" s="208"/>
      <c r="H9" s="210"/>
      <c r="I9" s="326"/>
      <c r="J9" s="208" t="s">
        <v>15</v>
      </c>
      <c r="K9" s="208"/>
      <c r="L9" s="210"/>
      <c r="M9" s="326"/>
      <c r="N9" s="208" t="s">
        <v>16</v>
      </c>
      <c r="O9" s="208"/>
      <c r="P9" s="210"/>
      <c r="Q9" s="326"/>
      <c r="R9" s="208" t="s">
        <v>18</v>
      </c>
      <c r="S9" s="208"/>
      <c r="T9" s="210"/>
      <c r="U9" s="326"/>
      <c r="V9" s="208" t="s">
        <v>19</v>
      </c>
      <c r="W9" s="208"/>
      <c r="X9" s="210"/>
    </row>
    <row r="10" spans="1:29" s="162" customFormat="1" ht="15.75" thickBot="1" x14ac:dyDescent="0.35">
      <c r="A10" s="276" t="s">
        <v>563</v>
      </c>
      <c r="B10" s="276" t="s">
        <v>87</v>
      </c>
      <c r="C10" s="276" t="s">
        <v>88</v>
      </c>
      <c r="D10" s="276" t="s">
        <v>89</v>
      </c>
      <c r="E10" s="276"/>
      <c r="F10" s="276" t="s">
        <v>87</v>
      </c>
      <c r="G10" s="276" t="s">
        <v>88</v>
      </c>
      <c r="H10" s="276" t="s">
        <v>89</v>
      </c>
      <c r="I10" s="276"/>
      <c r="J10" s="276" t="s">
        <v>87</v>
      </c>
      <c r="K10" s="276" t="s">
        <v>88</v>
      </c>
      <c r="L10" s="276" t="s">
        <v>89</v>
      </c>
      <c r="M10" s="276"/>
      <c r="N10" s="276" t="s">
        <v>87</v>
      </c>
      <c r="O10" s="276" t="s">
        <v>88</v>
      </c>
      <c r="P10" s="276" t="s">
        <v>89</v>
      </c>
      <c r="Q10" s="276"/>
      <c r="R10" s="276" t="s">
        <v>87</v>
      </c>
      <c r="S10" s="276" t="s">
        <v>88</v>
      </c>
      <c r="T10" s="276" t="s">
        <v>89</v>
      </c>
      <c r="U10" s="276"/>
      <c r="V10" s="276" t="s">
        <v>87</v>
      </c>
      <c r="W10" s="276" t="s">
        <v>88</v>
      </c>
      <c r="X10" s="276" t="s">
        <v>89</v>
      </c>
    </row>
    <row r="11" spans="1:29" s="162" customFormat="1" ht="15" x14ac:dyDescent="0.3">
      <c r="A11" s="661"/>
      <c r="B11" s="661"/>
      <c r="C11" s="661"/>
      <c r="D11" s="661"/>
      <c r="E11" s="661"/>
      <c r="F11" s="661"/>
      <c r="G11" s="661"/>
      <c r="H11" s="661"/>
      <c r="I11" s="661"/>
      <c r="J11" s="661"/>
      <c r="K11" s="661"/>
      <c r="L11" s="661"/>
      <c r="M11" s="661"/>
      <c r="N11" s="661"/>
      <c r="O11" s="661"/>
      <c r="P11" s="661"/>
      <c r="Q11" s="661"/>
      <c r="R11" s="661"/>
      <c r="S11" s="661"/>
      <c r="T11" s="661"/>
      <c r="U11" s="661"/>
      <c r="V11" s="661"/>
      <c r="W11" s="661"/>
      <c r="X11" s="661"/>
    </row>
    <row r="12" spans="1:29" ht="15" customHeight="1" x14ac:dyDescent="0.2">
      <c r="A12" s="661">
        <v>2009</v>
      </c>
      <c r="B12" s="438">
        <v>4794</v>
      </c>
      <c r="C12" s="438" t="s">
        <v>581</v>
      </c>
      <c r="D12" s="438" t="s">
        <v>581</v>
      </c>
      <c r="E12" s="438"/>
      <c r="F12" s="438">
        <v>1185</v>
      </c>
      <c r="G12" s="438" t="s">
        <v>581</v>
      </c>
      <c r="H12" s="438" t="s">
        <v>581</v>
      </c>
      <c r="I12" s="438"/>
      <c r="J12" s="438">
        <v>968</v>
      </c>
      <c r="K12" s="438" t="s">
        <v>581</v>
      </c>
      <c r="L12" s="438" t="s">
        <v>581</v>
      </c>
      <c r="M12" s="438"/>
      <c r="N12" s="438">
        <v>858</v>
      </c>
      <c r="O12" s="438" t="s">
        <v>581</v>
      </c>
      <c r="P12" s="438" t="s">
        <v>581</v>
      </c>
      <c r="Q12" s="438"/>
      <c r="R12" s="438">
        <v>1142</v>
      </c>
      <c r="S12" s="438" t="s">
        <v>581</v>
      </c>
      <c r="T12" s="438" t="s">
        <v>581</v>
      </c>
      <c r="U12" s="438"/>
      <c r="V12" s="438">
        <v>641</v>
      </c>
      <c r="W12" s="438" t="s">
        <v>581</v>
      </c>
      <c r="X12" s="438" t="s">
        <v>581</v>
      </c>
    </row>
    <row r="13" spans="1:29" ht="15" customHeight="1" x14ac:dyDescent="0.25">
      <c r="A13" s="661">
        <v>2010</v>
      </c>
      <c r="B13" s="438">
        <v>5107.0000000000009</v>
      </c>
      <c r="C13" s="438" t="s">
        <v>581</v>
      </c>
      <c r="D13" s="438" t="s">
        <v>581</v>
      </c>
      <c r="E13" s="438"/>
      <c r="F13" s="438">
        <v>1166.175164674311</v>
      </c>
      <c r="G13" s="438" t="s">
        <v>581</v>
      </c>
      <c r="H13" s="438" t="s">
        <v>581</v>
      </c>
      <c r="I13" s="438"/>
      <c r="J13" s="438">
        <v>1035.3542327396926</v>
      </c>
      <c r="K13" s="438" t="s">
        <v>581</v>
      </c>
      <c r="L13" s="438" t="s">
        <v>581</v>
      </c>
      <c r="M13" s="438"/>
      <c r="N13" s="438">
        <v>898.30373261771172</v>
      </c>
      <c r="O13" s="438" t="s">
        <v>581</v>
      </c>
      <c r="P13" s="438" t="s">
        <v>581</v>
      </c>
      <c r="Q13" s="438"/>
      <c r="R13" s="438">
        <v>1219.7494510856307</v>
      </c>
      <c r="S13" s="438" t="s">
        <v>581</v>
      </c>
      <c r="T13" s="438" t="s">
        <v>581</v>
      </c>
      <c r="U13" s="438"/>
      <c r="V13" s="438">
        <v>787.41741888265437</v>
      </c>
      <c r="W13" s="438" t="s">
        <v>581</v>
      </c>
      <c r="X13" s="438" t="s">
        <v>581</v>
      </c>
      <c r="Y13" s="163"/>
    </row>
    <row r="14" spans="1:29" ht="15" customHeight="1" x14ac:dyDescent="0.25">
      <c r="A14" s="661">
        <v>2011</v>
      </c>
      <c r="B14" s="439">
        <v>5436</v>
      </c>
      <c r="C14" s="439">
        <v>2114.6040000000003</v>
      </c>
      <c r="D14" s="439">
        <v>3321.3959999999997</v>
      </c>
      <c r="E14" s="439"/>
      <c r="F14" s="439">
        <v>1232</v>
      </c>
      <c r="G14" s="439">
        <v>479.24799999999999</v>
      </c>
      <c r="H14" s="439">
        <v>752.75199999999995</v>
      </c>
      <c r="I14" s="439"/>
      <c r="J14" s="439">
        <v>1154</v>
      </c>
      <c r="K14" s="439">
        <v>448.90600000000001</v>
      </c>
      <c r="L14" s="439">
        <v>705.09400000000005</v>
      </c>
      <c r="M14" s="439"/>
      <c r="N14" s="439">
        <v>1022</v>
      </c>
      <c r="O14" s="439">
        <v>397.55799999999999</v>
      </c>
      <c r="P14" s="439">
        <v>624.44200000000001</v>
      </c>
      <c r="Q14" s="439"/>
      <c r="R14" s="439">
        <v>1340</v>
      </c>
      <c r="S14" s="439">
        <v>521.26</v>
      </c>
      <c r="T14" s="439">
        <v>818.74</v>
      </c>
      <c r="U14" s="439"/>
      <c r="V14" s="439">
        <v>688</v>
      </c>
      <c r="W14" s="439">
        <v>267.63200000000001</v>
      </c>
      <c r="X14" s="439">
        <v>420.36799999999999</v>
      </c>
      <c r="Y14" s="163"/>
    </row>
    <row r="15" spans="1:29" ht="15" customHeight="1" x14ac:dyDescent="0.25">
      <c r="A15" s="661">
        <v>2012</v>
      </c>
      <c r="B15" s="439">
        <v>5037</v>
      </c>
      <c r="C15" s="438">
        <v>1942.8428571428572</v>
      </c>
      <c r="D15" s="438">
        <v>3094.1571428571428</v>
      </c>
      <c r="E15" s="439"/>
      <c r="F15" s="439">
        <v>1068</v>
      </c>
      <c r="G15" s="438">
        <v>562.10526315789468</v>
      </c>
      <c r="H15" s="438">
        <v>505.89473684210526</v>
      </c>
      <c r="I15" s="439"/>
      <c r="J15" s="439">
        <v>1039</v>
      </c>
      <c r="K15" s="438">
        <v>460.01526717557255</v>
      </c>
      <c r="L15" s="438">
        <v>578.98473282442751</v>
      </c>
      <c r="M15" s="439"/>
      <c r="N15" s="439">
        <v>1043</v>
      </c>
      <c r="O15" s="438">
        <v>444.5</v>
      </c>
      <c r="P15" s="438">
        <v>598.5</v>
      </c>
      <c r="Q15" s="439"/>
      <c r="R15" s="439">
        <v>1164</v>
      </c>
      <c r="S15" s="438">
        <v>409.9386106623586</v>
      </c>
      <c r="T15" s="438">
        <v>754.06138933764134</v>
      </c>
      <c r="U15" s="439"/>
      <c r="V15" s="439">
        <v>723</v>
      </c>
      <c r="W15" s="438">
        <v>253.51948051948051</v>
      </c>
      <c r="X15" s="438">
        <v>469.48051948051949</v>
      </c>
      <c r="Y15" s="163"/>
    </row>
    <row r="16" spans="1:29" ht="15" customHeight="1" x14ac:dyDescent="0.25">
      <c r="A16" s="661">
        <v>2013</v>
      </c>
      <c r="B16" s="439">
        <v>2755</v>
      </c>
      <c r="C16" s="438">
        <v>1062.6428571428571</v>
      </c>
      <c r="D16" s="438">
        <v>1692.3571428571429</v>
      </c>
      <c r="E16" s="439"/>
      <c r="F16" s="439">
        <v>87</v>
      </c>
      <c r="G16" s="438">
        <v>45.78947368421052</v>
      </c>
      <c r="H16" s="438">
        <v>41.210526315789473</v>
      </c>
      <c r="I16" s="439"/>
      <c r="J16" s="439">
        <v>651</v>
      </c>
      <c r="K16" s="438">
        <v>288.2290076335878</v>
      </c>
      <c r="L16" s="438">
        <v>362.77099236641226</v>
      </c>
      <c r="M16" s="439"/>
      <c r="N16" s="439">
        <v>834</v>
      </c>
      <c r="O16" s="438">
        <v>355.42953020134229</v>
      </c>
      <c r="P16" s="438">
        <v>478.57046979865771</v>
      </c>
      <c r="Q16" s="439"/>
      <c r="R16" s="439">
        <v>725</v>
      </c>
      <c r="S16" s="438">
        <v>255.33117932148625</v>
      </c>
      <c r="T16" s="438">
        <v>469.66882067851373</v>
      </c>
      <c r="U16" s="439"/>
      <c r="V16" s="439">
        <v>458</v>
      </c>
      <c r="W16" s="438">
        <v>160.59740259740261</v>
      </c>
      <c r="X16" s="438">
        <v>297.40259740259739</v>
      </c>
      <c r="Y16" s="163"/>
    </row>
    <row r="17" spans="1:25" ht="15" customHeight="1" x14ac:dyDescent="0.25">
      <c r="A17" s="661">
        <v>2014</v>
      </c>
      <c r="B17" s="439">
        <v>1750</v>
      </c>
      <c r="C17" s="439">
        <v>675</v>
      </c>
      <c r="D17" s="439">
        <v>1075</v>
      </c>
      <c r="E17" s="439"/>
      <c r="F17" s="439">
        <v>19</v>
      </c>
      <c r="G17" s="439">
        <v>10</v>
      </c>
      <c r="H17" s="439">
        <f>+F17-G17</f>
        <v>9</v>
      </c>
      <c r="I17" s="439"/>
      <c r="J17" s="439">
        <v>131</v>
      </c>
      <c r="K17" s="439">
        <v>58</v>
      </c>
      <c r="L17" s="439">
        <f>+J17-K17</f>
        <v>73</v>
      </c>
      <c r="M17" s="439"/>
      <c r="N17" s="439">
        <v>596</v>
      </c>
      <c r="O17" s="439">
        <v>254</v>
      </c>
      <c r="P17" s="439">
        <f>+N17-O17</f>
        <v>342</v>
      </c>
      <c r="Q17" s="439"/>
      <c r="R17" s="439">
        <v>619</v>
      </c>
      <c r="S17" s="439">
        <v>218</v>
      </c>
      <c r="T17" s="439">
        <f>+R17-S17</f>
        <v>401</v>
      </c>
      <c r="U17" s="439"/>
      <c r="V17" s="439">
        <v>385</v>
      </c>
      <c r="W17" s="62">
        <v>135</v>
      </c>
      <c r="X17" s="439">
        <f>+V17-W17</f>
        <v>250</v>
      </c>
      <c r="Y17" s="163"/>
    </row>
    <row r="18" spans="1:25" ht="15" customHeight="1" x14ac:dyDescent="0.25">
      <c r="A18" s="661">
        <v>2015</v>
      </c>
      <c r="B18" s="439">
        <v>898</v>
      </c>
      <c r="C18" s="439">
        <v>333</v>
      </c>
      <c r="D18" s="439">
        <v>565</v>
      </c>
      <c r="E18" s="439"/>
      <c r="F18" s="439">
        <v>4</v>
      </c>
      <c r="G18" s="439">
        <v>0</v>
      </c>
      <c r="H18" s="439">
        <v>4</v>
      </c>
      <c r="I18" s="439"/>
      <c r="J18" s="439">
        <v>14</v>
      </c>
      <c r="K18" s="439">
        <v>10</v>
      </c>
      <c r="L18" s="439">
        <v>4</v>
      </c>
      <c r="M18" s="439"/>
      <c r="N18" s="439">
        <v>192</v>
      </c>
      <c r="O18" s="439">
        <v>74</v>
      </c>
      <c r="P18" s="439">
        <v>118</v>
      </c>
      <c r="Q18" s="439"/>
      <c r="R18" s="439">
        <v>422</v>
      </c>
      <c r="S18" s="439">
        <v>167</v>
      </c>
      <c r="T18" s="439">
        <v>255</v>
      </c>
      <c r="U18" s="439"/>
      <c r="V18" s="439">
        <v>266</v>
      </c>
      <c r="W18" s="62">
        <v>82</v>
      </c>
      <c r="X18" s="439">
        <v>184</v>
      </c>
      <c r="Y18" s="163"/>
    </row>
    <row r="19" spans="1:25" ht="15" customHeight="1" x14ac:dyDescent="0.25">
      <c r="A19" s="661">
        <v>2016</v>
      </c>
      <c r="B19" s="439">
        <v>675</v>
      </c>
      <c r="C19" s="439">
        <v>275</v>
      </c>
      <c r="D19" s="439">
        <v>400</v>
      </c>
      <c r="E19" s="439"/>
      <c r="F19" s="439">
        <v>27</v>
      </c>
      <c r="G19" s="439">
        <v>13</v>
      </c>
      <c r="H19" s="439">
        <v>14</v>
      </c>
      <c r="I19" s="439"/>
      <c r="J19" s="439">
        <v>62</v>
      </c>
      <c r="K19" s="439">
        <v>36</v>
      </c>
      <c r="L19" s="439">
        <v>26</v>
      </c>
      <c r="M19" s="439"/>
      <c r="N19" s="439">
        <v>108</v>
      </c>
      <c r="O19" s="439">
        <v>40</v>
      </c>
      <c r="P19" s="439">
        <v>68</v>
      </c>
      <c r="Q19" s="439"/>
      <c r="R19" s="439">
        <v>199</v>
      </c>
      <c r="S19" s="439">
        <v>84</v>
      </c>
      <c r="T19" s="439">
        <v>115</v>
      </c>
      <c r="U19" s="439"/>
      <c r="V19" s="439">
        <v>279</v>
      </c>
      <c r="W19" s="399">
        <v>102</v>
      </c>
      <c r="X19" s="439">
        <v>177</v>
      </c>
      <c r="Y19" s="163"/>
    </row>
    <row r="20" spans="1:25" ht="15" customHeight="1" x14ac:dyDescent="0.25">
      <c r="A20" s="661">
        <v>2017</v>
      </c>
      <c r="B20" s="399">
        <v>2052</v>
      </c>
      <c r="C20" s="399">
        <v>912</v>
      </c>
      <c r="D20" s="399">
        <v>1140</v>
      </c>
      <c r="E20" s="399"/>
      <c r="F20" s="399">
        <v>564</v>
      </c>
      <c r="G20" s="399">
        <v>275</v>
      </c>
      <c r="H20" s="399">
        <v>289</v>
      </c>
      <c r="I20" s="399"/>
      <c r="J20" s="399">
        <v>425</v>
      </c>
      <c r="K20" s="399">
        <v>195</v>
      </c>
      <c r="L20" s="399">
        <v>230</v>
      </c>
      <c r="M20" s="399"/>
      <c r="N20" s="399">
        <v>327</v>
      </c>
      <c r="O20" s="399">
        <v>155</v>
      </c>
      <c r="P20" s="399">
        <v>172</v>
      </c>
      <c r="Q20" s="399"/>
      <c r="R20" s="399">
        <v>505</v>
      </c>
      <c r="S20" s="399">
        <v>209</v>
      </c>
      <c r="T20" s="399">
        <v>296</v>
      </c>
      <c r="U20" s="399"/>
      <c r="V20" s="399">
        <v>231</v>
      </c>
      <c r="W20" s="399">
        <v>78</v>
      </c>
      <c r="X20" s="399">
        <v>153</v>
      </c>
      <c r="Y20" s="163"/>
    </row>
    <row r="21" spans="1:25" ht="12.75" x14ac:dyDescent="0.2">
      <c r="A21" s="661">
        <v>2018</v>
      </c>
      <c r="B21" s="399">
        <v>2571</v>
      </c>
      <c r="C21" s="399">
        <v>1065</v>
      </c>
      <c r="D21" s="399">
        <v>1506</v>
      </c>
      <c r="E21" s="399"/>
      <c r="F21" s="399">
        <v>736</v>
      </c>
      <c r="G21" s="399">
        <v>335</v>
      </c>
      <c r="H21" s="399">
        <v>401</v>
      </c>
      <c r="I21" s="399"/>
      <c r="J21" s="399">
        <v>578</v>
      </c>
      <c r="K21" s="399">
        <v>239</v>
      </c>
      <c r="L21" s="399">
        <v>339</v>
      </c>
      <c r="M21" s="399"/>
      <c r="N21" s="399">
        <v>410</v>
      </c>
      <c r="O21" s="399">
        <v>175</v>
      </c>
      <c r="P21" s="399">
        <v>235</v>
      </c>
      <c r="Q21" s="399"/>
      <c r="R21" s="399">
        <v>599</v>
      </c>
      <c r="S21" s="399">
        <v>235</v>
      </c>
      <c r="T21" s="399">
        <v>364</v>
      </c>
      <c r="U21" s="399"/>
      <c r="V21" s="399">
        <v>248</v>
      </c>
      <c r="W21" s="399">
        <v>81</v>
      </c>
      <c r="X21" s="399">
        <v>167</v>
      </c>
    </row>
    <row r="22" spans="1:25" ht="12.75" x14ac:dyDescent="0.2">
      <c r="A22" s="661">
        <v>2019</v>
      </c>
      <c r="B22" s="399">
        <v>3315</v>
      </c>
      <c r="C22" s="399">
        <v>1381</v>
      </c>
      <c r="D22" s="399">
        <v>1934</v>
      </c>
      <c r="E22" s="399"/>
      <c r="F22" s="399">
        <v>705</v>
      </c>
      <c r="G22" s="399">
        <v>285</v>
      </c>
      <c r="H22" s="399">
        <v>420</v>
      </c>
      <c r="I22" s="399"/>
      <c r="J22" s="399">
        <v>675</v>
      </c>
      <c r="K22" s="399">
        <v>292</v>
      </c>
      <c r="L22" s="399">
        <v>383</v>
      </c>
      <c r="M22" s="399"/>
      <c r="N22" s="399">
        <v>644</v>
      </c>
      <c r="O22" s="399">
        <v>287</v>
      </c>
      <c r="P22" s="399">
        <v>357</v>
      </c>
      <c r="Q22" s="399"/>
      <c r="R22" s="399">
        <v>820</v>
      </c>
      <c r="S22" s="399">
        <v>340</v>
      </c>
      <c r="T22" s="399">
        <v>480</v>
      </c>
      <c r="U22" s="399"/>
      <c r="V22" s="399">
        <v>471</v>
      </c>
      <c r="W22" s="399">
        <v>177</v>
      </c>
      <c r="X22" s="399">
        <v>294</v>
      </c>
    </row>
    <row r="23" spans="1:25" ht="13.5" thickBot="1" x14ac:dyDescent="0.25">
      <c r="A23" s="276">
        <v>2020</v>
      </c>
      <c r="B23" s="400">
        <v>3471</v>
      </c>
      <c r="C23" s="400">
        <v>1388</v>
      </c>
      <c r="D23" s="400">
        <v>2083</v>
      </c>
      <c r="E23" s="400"/>
      <c r="F23" s="400">
        <v>774</v>
      </c>
      <c r="G23" s="400">
        <v>349</v>
      </c>
      <c r="H23" s="400">
        <v>425</v>
      </c>
      <c r="I23" s="400"/>
      <c r="J23" s="400">
        <v>656</v>
      </c>
      <c r="K23" s="400">
        <v>268</v>
      </c>
      <c r="L23" s="400">
        <v>388</v>
      </c>
      <c r="M23" s="400"/>
      <c r="N23" s="400">
        <v>660</v>
      </c>
      <c r="O23" s="400">
        <v>262</v>
      </c>
      <c r="P23" s="400">
        <v>398</v>
      </c>
      <c r="Q23" s="400"/>
      <c r="R23" s="400">
        <v>890</v>
      </c>
      <c r="S23" s="400">
        <v>340</v>
      </c>
      <c r="T23" s="400">
        <v>550</v>
      </c>
      <c r="U23" s="400"/>
      <c r="V23" s="400">
        <v>491</v>
      </c>
      <c r="W23" s="400">
        <v>169</v>
      </c>
      <c r="X23" s="400">
        <v>322</v>
      </c>
    </row>
    <row r="24" spans="1:25" ht="12.75" x14ac:dyDescent="0.2">
      <c r="A24" s="666" t="s">
        <v>543</v>
      </c>
    </row>
  </sheetData>
  <mergeCells count="6">
    <mergeCell ref="A8:X8"/>
    <mergeCell ref="Z4:AA5"/>
    <mergeCell ref="A4:X4"/>
    <mergeCell ref="A5:X5"/>
    <mergeCell ref="A6:X6"/>
    <mergeCell ref="A7:X7"/>
  </mergeCells>
  <hyperlinks>
    <hyperlink ref="Z4" r:id="rId1" location="INDICE!A1"/>
    <hyperlink ref="Z4:AA5" location="INDICE!A3" display="INDICE"/>
  </hyperlinks>
  <printOptions horizontalCentered="1"/>
  <pageMargins left="0.59055118110236227" right="0.59055118110236227" top="0.59055118110236227" bottom="0.98425196850393704" header="0" footer="0"/>
  <pageSetup scale="84" orientation="portrait" horizontalDpi="300" verticalDpi="300" r:id="rId2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zoomScaleNormal="100" zoomScaleSheetLayoutView="100" workbookViewId="0"/>
  </sheetViews>
  <sheetFormatPr baseColWidth="10" defaultColWidth="11" defaultRowHeight="12.75" x14ac:dyDescent="0.2"/>
  <cols>
    <col min="1" max="1" width="22" style="2" customWidth="1"/>
    <col min="2" max="4" width="5" style="316" bestFit="1" customWidth="1"/>
    <col min="5" max="5" width="1.125" style="316" customWidth="1"/>
    <col min="6" max="6" width="4.25" style="316" bestFit="1" customWidth="1"/>
    <col min="7" max="7" width="3.125" style="316" bestFit="1" customWidth="1"/>
    <col min="8" max="8" width="4.25" style="316" bestFit="1" customWidth="1"/>
    <col min="9" max="9" width="1.125" style="316" customWidth="1"/>
    <col min="10" max="10" width="5" style="316" bestFit="1" customWidth="1"/>
    <col min="11" max="12" width="4.25" style="316" bestFit="1" customWidth="1"/>
    <col min="13" max="13" width="1.125" style="316" customWidth="1"/>
    <col min="14" max="14" width="5" style="316" bestFit="1" customWidth="1"/>
    <col min="15" max="16" width="4.25" style="316" bestFit="1" customWidth="1"/>
    <col min="17" max="17" width="2.375" style="316" customWidth="1"/>
    <col min="18" max="18" width="4.25" style="316" bestFit="1" customWidth="1"/>
    <col min="19" max="20" width="3.125" style="316" bestFit="1" customWidth="1"/>
    <col min="21" max="21" width="2" style="2" customWidth="1"/>
    <col min="22" max="24" width="3.125" style="2" bestFit="1" customWidth="1"/>
    <col min="25" max="16384" width="11" style="156"/>
  </cols>
  <sheetData>
    <row r="1" spans="1:29" x14ac:dyDescent="0.2">
      <c r="A1" s="433"/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</row>
    <row r="2" spans="1:29" x14ac:dyDescent="0.2">
      <c r="A2" s="666"/>
    </row>
    <row r="3" spans="1:29" ht="15" x14ac:dyDescent="0.25">
      <c r="A3" s="86" t="s">
        <v>859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7"/>
      <c r="V3" s="7"/>
      <c r="W3" s="7"/>
      <c r="X3" s="7"/>
      <c r="Y3" s="130"/>
      <c r="Z3" s="130"/>
      <c r="AA3" s="130"/>
      <c r="AB3" s="130"/>
      <c r="AC3" s="155"/>
    </row>
    <row r="4" spans="1:29" ht="15" x14ac:dyDescent="0.25">
      <c r="A4" s="754" t="s">
        <v>643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200"/>
      <c r="Z4" s="747" t="s">
        <v>650</v>
      </c>
      <c r="AA4" s="747"/>
      <c r="AB4" s="200"/>
      <c r="AC4" s="155"/>
    </row>
    <row r="5" spans="1:29" s="157" customFormat="1" ht="15" x14ac:dyDescent="0.25">
      <c r="A5" s="753" t="s">
        <v>189</v>
      </c>
      <c r="B5" s="753"/>
      <c r="C5" s="753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53"/>
      <c r="O5" s="753"/>
      <c r="P5" s="753"/>
      <c r="Q5" s="753"/>
      <c r="R5" s="753"/>
      <c r="S5" s="753"/>
      <c r="T5" s="753"/>
      <c r="U5" s="753"/>
      <c r="V5" s="753"/>
      <c r="W5" s="753"/>
      <c r="X5" s="753"/>
      <c r="Y5" s="200"/>
      <c r="Z5" s="747"/>
      <c r="AA5" s="747"/>
      <c r="AB5"/>
      <c r="AC5" s="155"/>
    </row>
    <row r="6" spans="1:29" s="157" customFormat="1" ht="15" x14ac:dyDescent="0.25">
      <c r="A6" s="753" t="s">
        <v>170</v>
      </c>
      <c r="B6" s="753"/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3"/>
      <c r="Y6" s="174"/>
      <c r="Z6" s="174"/>
      <c r="AA6" s="174"/>
      <c r="AB6" s="174"/>
      <c r="AC6" s="155"/>
    </row>
    <row r="7" spans="1:29" s="157" customFormat="1" ht="15" x14ac:dyDescent="0.25">
      <c r="A7" s="753" t="s">
        <v>109</v>
      </c>
      <c r="B7" s="753"/>
      <c r="C7" s="753"/>
      <c r="D7" s="753"/>
      <c r="E7" s="753"/>
      <c r="F7" s="753"/>
      <c r="G7" s="753"/>
      <c r="H7" s="753"/>
      <c r="I7" s="753"/>
      <c r="J7" s="753"/>
      <c r="K7" s="753"/>
      <c r="L7" s="753"/>
      <c r="M7" s="753"/>
      <c r="N7" s="753"/>
      <c r="O7" s="753"/>
      <c r="P7" s="753"/>
      <c r="Q7" s="753"/>
      <c r="R7" s="753"/>
      <c r="S7" s="753"/>
      <c r="T7" s="753"/>
      <c r="U7" s="753"/>
      <c r="V7" s="753"/>
      <c r="W7" s="753"/>
      <c r="X7" s="753"/>
      <c r="Y7" s="174"/>
      <c r="Z7" s="174"/>
      <c r="AA7" s="174"/>
      <c r="AB7" s="174"/>
      <c r="AC7" s="155"/>
    </row>
    <row r="8" spans="1:29" s="157" customFormat="1" ht="15.75" thickBot="1" x14ac:dyDescent="0.3">
      <c r="A8" s="299" t="s">
        <v>1076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402"/>
      <c r="V8" s="402"/>
      <c r="W8" s="402"/>
      <c r="X8" s="402"/>
      <c r="Y8" s="155"/>
      <c r="Z8" s="155"/>
      <c r="AA8" s="155"/>
      <c r="AB8" s="155"/>
      <c r="AC8" s="155"/>
    </row>
    <row r="9" spans="1:29" s="157" customFormat="1" ht="15" x14ac:dyDescent="0.25">
      <c r="A9" s="236" t="s">
        <v>117</v>
      </c>
      <c r="B9" s="751" t="s">
        <v>5</v>
      </c>
      <c r="C9" s="751"/>
      <c r="D9" s="751"/>
      <c r="E9" s="305"/>
      <c r="F9" s="751" t="s">
        <v>14</v>
      </c>
      <c r="G9" s="751"/>
      <c r="H9" s="751"/>
      <c r="I9" s="316"/>
      <c r="J9" s="751" t="s">
        <v>15</v>
      </c>
      <c r="K9" s="751"/>
      <c r="L9" s="751"/>
      <c r="M9" s="316"/>
      <c r="N9" s="752" t="s">
        <v>16</v>
      </c>
      <c r="O9" s="752"/>
      <c r="P9" s="752"/>
      <c r="Q9" s="346"/>
      <c r="R9" s="752" t="s">
        <v>18</v>
      </c>
      <c r="S9" s="752"/>
      <c r="T9" s="752"/>
      <c r="U9" s="2"/>
      <c r="V9" s="752" t="s">
        <v>19</v>
      </c>
      <c r="W9" s="752"/>
      <c r="X9" s="752"/>
      <c r="Y9" s="155"/>
      <c r="Z9" s="155"/>
      <c r="AA9" s="155"/>
      <c r="AB9" s="155"/>
      <c r="AC9" s="155"/>
    </row>
    <row r="10" spans="1:29" s="162" customFormat="1" ht="15.75" thickBot="1" x14ac:dyDescent="0.35">
      <c r="A10" s="284" t="s">
        <v>123</v>
      </c>
      <c r="B10" s="276" t="s">
        <v>87</v>
      </c>
      <c r="C10" s="276" t="s">
        <v>88</v>
      </c>
      <c r="D10" s="276" t="s">
        <v>89</v>
      </c>
      <c r="E10" s="276"/>
      <c r="F10" s="276" t="s">
        <v>87</v>
      </c>
      <c r="G10" s="276" t="s">
        <v>88</v>
      </c>
      <c r="H10" s="276" t="s">
        <v>89</v>
      </c>
      <c r="I10" s="408"/>
      <c r="J10" s="276" t="s">
        <v>87</v>
      </c>
      <c r="K10" s="276" t="s">
        <v>88</v>
      </c>
      <c r="L10" s="276" t="s">
        <v>89</v>
      </c>
      <c r="M10" s="408"/>
      <c r="N10" s="276" t="s">
        <v>87</v>
      </c>
      <c r="O10" s="276" t="s">
        <v>88</v>
      </c>
      <c r="P10" s="276" t="s">
        <v>89</v>
      </c>
      <c r="Q10" s="276"/>
      <c r="R10" s="276" t="s">
        <v>87</v>
      </c>
      <c r="S10" s="276" t="s">
        <v>88</v>
      </c>
      <c r="T10" s="276" t="s">
        <v>89</v>
      </c>
      <c r="U10" s="409"/>
      <c r="V10" s="276" t="s">
        <v>87</v>
      </c>
      <c r="W10" s="276" t="s">
        <v>88</v>
      </c>
      <c r="X10" s="276" t="s">
        <v>89</v>
      </c>
    </row>
    <row r="11" spans="1:29" s="162" customFormat="1" ht="15" x14ac:dyDescent="0.3">
      <c r="A11" s="661"/>
      <c r="B11" s="661"/>
      <c r="C11" s="661"/>
      <c r="D11" s="661"/>
      <c r="E11" s="661"/>
      <c r="F11" s="661"/>
      <c r="G11" s="661"/>
      <c r="H11" s="661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2"/>
      <c r="V11" s="316"/>
      <c r="W11" s="316"/>
      <c r="X11" s="316"/>
    </row>
    <row r="12" spans="1:29" ht="15" customHeight="1" x14ac:dyDescent="0.25">
      <c r="A12" s="228" t="s">
        <v>126</v>
      </c>
      <c r="B12" s="433">
        <f>SUM(B14:B24)</f>
        <v>3471</v>
      </c>
      <c r="C12" s="433">
        <f>SUM(C14:C24)</f>
        <v>1388</v>
      </c>
      <c r="D12" s="433">
        <f>SUM(D14:D24)</f>
        <v>2083</v>
      </c>
      <c r="E12" s="433"/>
      <c r="F12" s="433">
        <f>SUM(F14:F24)</f>
        <v>774</v>
      </c>
      <c r="G12" s="433">
        <f>SUM(G14:G24)</f>
        <v>349</v>
      </c>
      <c r="H12" s="433">
        <f>SUM(H14:H24)</f>
        <v>425</v>
      </c>
      <c r="I12" s="433"/>
      <c r="J12" s="433">
        <f>SUM(J14:J24)</f>
        <v>656</v>
      </c>
      <c r="K12" s="433">
        <f>SUM(K14:K24)</f>
        <v>268</v>
      </c>
      <c r="L12" s="433">
        <f>SUM(L14:L24)</f>
        <v>388</v>
      </c>
      <c r="M12" s="433"/>
      <c r="N12" s="433">
        <f>SUM(N14:N24)</f>
        <v>660</v>
      </c>
      <c r="O12" s="433">
        <f>SUM(O14:O24)</f>
        <v>262</v>
      </c>
      <c r="P12" s="433">
        <f>SUM(P14:P24)</f>
        <v>398</v>
      </c>
      <c r="Q12" s="433"/>
      <c r="R12" s="433">
        <f>SUM(R14:R24)</f>
        <v>890</v>
      </c>
      <c r="S12" s="433">
        <f>SUM(S14:S24)</f>
        <v>340</v>
      </c>
      <c r="T12" s="433">
        <f>SUM(T14:T24)</f>
        <v>550</v>
      </c>
      <c r="V12" s="433">
        <f>SUM(V14:V24)</f>
        <v>491</v>
      </c>
      <c r="W12" s="433">
        <f>SUM(W14:W24)</f>
        <v>169</v>
      </c>
      <c r="X12" s="433">
        <f>SUM(X14:X24)</f>
        <v>322</v>
      </c>
    </row>
    <row r="13" spans="1:29" ht="15" customHeight="1" x14ac:dyDescent="0.25">
      <c r="A13" s="1"/>
      <c r="B13" s="433"/>
      <c r="C13" s="433"/>
      <c r="D13" s="433"/>
      <c r="E13" s="433"/>
      <c r="F13" s="433"/>
      <c r="G13" s="433"/>
      <c r="H13" s="323"/>
      <c r="I13" s="433"/>
      <c r="J13" s="433"/>
      <c r="K13" s="433"/>
      <c r="L13" s="323"/>
      <c r="M13" s="433"/>
      <c r="N13" s="433"/>
      <c r="O13" s="433"/>
      <c r="P13" s="323"/>
      <c r="Q13" s="433"/>
      <c r="R13" s="433"/>
      <c r="S13" s="433"/>
      <c r="T13" s="323"/>
      <c r="Y13" s="163"/>
    </row>
    <row r="14" spans="1:29" ht="15" customHeight="1" x14ac:dyDescent="0.25">
      <c r="A14" s="1" t="s">
        <v>127</v>
      </c>
      <c r="B14" s="323">
        <v>717</v>
      </c>
      <c r="C14" s="323">
        <v>306</v>
      </c>
      <c r="D14" s="323">
        <v>411</v>
      </c>
      <c r="E14" s="323"/>
      <c r="F14" s="323">
        <v>149</v>
      </c>
      <c r="G14" s="323">
        <v>83</v>
      </c>
      <c r="H14" s="323">
        <v>66</v>
      </c>
      <c r="I14" s="323"/>
      <c r="J14" s="323">
        <v>151</v>
      </c>
      <c r="K14" s="323">
        <v>66</v>
      </c>
      <c r="L14" s="323">
        <v>85</v>
      </c>
      <c r="M14" s="323"/>
      <c r="N14" s="323">
        <v>149</v>
      </c>
      <c r="O14" s="323">
        <v>55</v>
      </c>
      <c r="P14" s="323">
        <v>94</v>
      </c>
      <c r="Q14" s="323"/>
      <c r="R14" s="323">
        <v>152</v>
      </c>
      <c r="S14" s="323">
        <v>63</v>
      </c>
      <c r="T14" s="323">
        <v>89</v>
      </c>
      <c r="V14" s="2">
        <v>116</v>
      </c>
      <c r="W14" s="2">
        <v>39</v>
      </c>
      <c r="X14" s="2">
        <v>77</v>
      </c>
      <c r="Y14" s="163"/>
    </row>
    <row r="15" spans="1:29" ht="15" customHeight="1" x14ac:dyDescent="0.25">
      <c r="A15" s="1" t="s">
        <v>130</v>
      </c>
      <c r="B15" s="323">
        <v>127</v>
      </c>
      <c r="C15" s="323">
        <v>48</v>
      </c>
      <c r="D15" s="323">
        <v>79</v>
      </c>
      <c r="E15" s="323"/>
      <c r="F15" s="323">
        <v>23</v>
      </c>
      <c r="G15" s="323">
        <v>12</v>
      </c>
      <c r="H15" s="323">
        <v>11</v>
      </c>
      <c r="I15" s="323"/>
      <c r="J15" s="323">
        <v>27</v>
      </c>
      <c r="K15" s="323">
        <v>11</v>
      </c>
      <c r="L15" s="323">
        <v>16</v>
      </c>
      <c r="M15" s="323"/>
      <c r="N15" s="323">
        <v>28</v>
      </c>
      <c r="O15" s="323">
        <v>9</v>
      </c>
      <c r="P15" s="323">
        <v>19</v>
      </c>
      <c r="Q15" s="323"/>
      <c r="R15" s="323">
        <v>37</v>
      </c>
      <c r="S15" s="323">
        <v>13</v>
      </c>
      <c r="T15" s="323">
        <v>24</v>
      </c>
      <c r="V15" s="2">
        <v>12</v>
      </c>
      <c r="W15" s="2">
        <v>3</v>
      </c>
      <c r="X15" s="2">
        <v>9</v>
      </c>
      <c r="Y15" s="163"/>
    </row>
    <row r="16" spans="1:29" ht="15" customHeight="1" x14ac:dyDescent="0.25">
      <c r="A16" s="1" t="s">
        <v>135</v>
      </c>
      <c r="B16" s="323">
        <v>326</v>
      </c>
      <c r="C16" s="323">
        <v>120</v>
      </c>
      <c r="D16" s="323">
        <v>206</v>
      </c>
      <c r="E16" s="323"/>
      <c r="F16" s="323">
        <v>56</v>
      </c>
      <c r="G16" s="323">
        <v>27</v>
      </c>
      <c r="H16" s="323">
        <v>29</v>
      </c>
      <c r="I16" s="323"/>
      <c r="J16" s="323">
        <v>58</v>
      </c>
      <c r="K16" s="323">
        <v>24</v>
      </c>
      <c r="L16" s="323">
        <v>34</v>
      </c>
      <c r="M16" s="323"/>
      <c r="N16" s="323">
        <v>67</v>
      </c>
      <c r="O16" s="323">
        <v>25</v>
      </c>
      <c r="P16" s="323">
        <v>42</v>
      </c>
      <c r="Q16" s="323"/>
      <c r="R16" s="323">
        <v>94</v>
      </c>
      <c r="S16" s="323">
        <v>35</v>
      </c>
      <c r="T16" s="323">
        <v>59</v>
      </c>
      <c r="V16" s="2">
        <v>51</v>
      </c>
      <c r="W16" s="2">
        <v>9</v>
      </c>
      <c r="X16" s="2">
        <v>42</v>
      </c>
      <c r="Y16" s="163"/>
    </row>
    <row r="17" spans="1:25" ht="15" customHeight="1" x14ac:dyDescent="0.25">
      <c r="A17" s="1" t="s">
        <v>138</v>
      </c>
      <c r="B17" s="323">
        <v>545</v>
      </c>
      <c r="C17" s="323">
        <v>212</v>
      </c>
      <c r="D17" s="323">
        <v>333</v>
      </c>
      <c r="E17" s="323"/>
      <c r="F17" s="323">
        <v>167</v>
      </c>
      <c r="G17" s="323">
        <v>67</v>
      </c>
      <c r="H17" s="323">
        <v>100</v>
      </c>
      <c r="I17" s="323"/>
      <c r="J17" s="323">
        <v>118</v>
      </c>
      <c r="K17" s="323">
        <v>41</v>
      </c>
      <c r="L17" s="323">
        <v>77</v>
      </c>
      <c r="M17" s="323"/>
      <c r="N17" s="323">
        <v>91</v>
      </c>
      <c r="O17" s="323">
        <v>41</v>
      </c>
      <c r="P17" s="323">
        <v>50</v>
      </c>
      <c r="Q17" s="323"/>
      <c r="R17" s="323">
        <v>121</v>
      </c>
      <c r="S17" s="323">
        <v>44</v>
      </c>
      <c r="T17" s="323">
        <v>77</v>
      </c>
      <c r="V17" s="2">
        <v>48</v>
      </c>
      <c r="W17" s="2">
        <v>19</v>
      </c>
      <c r="X17" s="2">
        <v>29</v>
      </c>
      <c r="Y17" s="163"/>
    </row>
    <row r="18" spans="1:25" ht="15" customHeight="1" x14ac:dyDescent="0.25">
      <c r="A18" s="1" t="s">
        <v>139</v>
      </c>
      <c r="B18" s="323">
        <v>253</v>
      </c>
      <c r="C18" s="323">
        <v>108</v>
      </c>
      <c r="D18" s="323">
        <v>145</v>
      </c>
      <c r="E18" s="323"/>
      <c r="F18" s="323">
        <v>42</v>
      </c>
      <c r="G18" s="323">
        <v>17</v>
      </c>
      <c r="H18" s="323">
        <v>25</v>
      </c>
      <c r="I18" s="323"/>
      <c r="J18" s="323">
        <v>53</v>
      </c>
      <c r="K18" s="323">
        <v>25</v>
      </c>
      <c r="L18" s="323">
        <v>28</v>
      </c>
      <c r="M18" s="323"/>
      <c r="N18" s="323">
        <v>56</v>
      </c>
      <c r="O18" s="323">
        <v>32</v>
      </c>
      <c r="P18" s="323">
        <v>24</v>
      </c>
      <c r="Q18" s="323"/>
      <c r="R18" s="323">
        <v>72</v>
      </c>
      <c r="S18" s="323">
        <v>20</v>
      </c>
      <c r="T18" s="323">
        <v>52</v>
      </c>
      <c r="V18" s="2">
        <v>30</v>
      </c>
      <c r="W18" s="2">
        <v>14</v>
      </c>
      <c r="X18" s="2">
        <v>16</v>
      </c>
      <c r="Y18" s="163"/>
    </row>
    <row r="19" spans="1:25" ht="15" customHeight="1" x14ac:dyDescent="0.25">
      <c r="A19" s="1" t="s">
        <v>140</v>
      </c>
      <c r="B19" s="323">
        <v>580</v>
      </c>
      <c r="C19" s="323">
        <v>257</v>
      </c>
      <c r="D19" s="323">
        <v>323</v>
      </c>
      <c r="E19" s="323"/>
      <c r="F19" s="323">
        <v>156</v>
      </c>
      <c r="G19" s="323">
        <v>73</v>
      </c>
      <c r="H19" s="323">
        <v>83</v>
      </c>
      <c r="I19" s="323"/>
      <c r="J19" s="323">
        <v>101</v>
      </c>
      <c r="K19" s="323">
        <v>50</v>
      </c>
      <c r="L19" s="323">
        <v>51</v>
      </c>
      <c r="M19" s="323"/>
      <c r="N19" s="323">
        <v>93</v>
      </c>
      <c r="O19" s="323">
        <v>41</v>
      </c>
      <c r="P19" s="323">
        <v>52</v>
      </c>
      <c r="Q19" s="323"/>
      <c r="R19" s="323">
        <v>139</v>
      </c>
      <c r="S19" s="323">
        <v>61</v>
      </c>
      <c r="T19" s="323">
        <v>78</v>
      </c>
      <c r="V19" s="2">
        <v>91</v>
      </c>
      <c r="W19" s="2">
        <v>32</v>
      </c>
      <c r="X19" s="2">
        <v>59</v>
      </c>
      <c r="Y19" s="163"/>
    </row>
    <row r="20" spans="1:25" ht="15" customHeight="1" x14ac:dyDescent="0.25">
      <c r="A20" s="1" t="s">
        <v>142</v>
      </c>
      <c r="B20" s="323">
        <v>194</v>
      </c>
      <c r="C20" s="323">
        <v>68</v>
      </c>
      <c r="D20" s="323">
        <v>126</v>
      </c>
      <c r="E20" s="323"/>
      <c r="F20" s="323">
        <v>32</v>
      </c>
      <c r="G20" s="323">
        <v>12</v>
      </c>
      <c r="H20" s="323">
        <v>20</v>
      </c>
      <c r="I20" s="323"/>
      <c r="J20" s="323">
        <v>41</v>
      </c>
      <c r="K20" s="323">
        <v>15</v>
      </c>
      <c r="L20" s="323">
        <v>26</v>
      </c>
      <c r="M20" s="323"/>
      <c r="N20" s="323">
        <v>47</v>
      </c>
      <c r="O20" s="323">
        <v>16</v>
      </c>
      <c r="P20" s="323">
        <v>31</v>
      </c>
      <c r="Q20" s="323"/>
      <c r="R20" s="323">
        <v>49</v>
      </c>
      <c r="S20" s="323">
        <v>18</v>
      </c>
      <c r="T20" s="323">
        <v>31</v>
      </c>
      <c r="V20" s="2">
        <v>25</v>
      </c>
      <c r="W20" s="2">
        <v>7</v>
      </c>
      <c r="X20" s="2">
        <v>18</v>
      </c>
      <c r="Y20" s="163"/>
    </row>
    <row r="21" spans="1:25" x14ac:dyDescent="0.2">
      <c r="A21" s="1" t="s">
        <v>143</v>
      </c>
      <c r="B21" s="323">
        <v>124</v>
      </c>
      <c r="C21" s="323">
        <v>39</v>
      </c>
      <c r="D21" s="323">
        <v>85</v>
      </c>
      <c r="E21" s="323"/>
      <c r="F21" s="323">
        <v>19</v>
      </c>
      <c r="G21" s="323">
        <v>4</v>
      </c>
      <c r="H21" s="323">
        <v>15</v>
      </c>
      <c r="I21" s="323"/>
      <c r="J21" s="323">
        <v>23</v>
      </c>
      <c r="K21" s="323">
        <v>7</v>
      </c>
      <c r="L21" s="323">
        <v>16</v>
      </c>
      <c r="M21" s="323"/>
      <c r="N21" s="323">
        <v>25</v>
      </c>
      <c r="O21" s="323">
        <v>6</v>
      </c>
      <c r="P21" s="323">
        <v>19</v>
      </c>
      <c r="Q21" s="323"/>
      <c r="R21" s="323">
        <v>35</v>
      </c>
      <c r="S21" s="323">
        <v>11</v>
      </c>
      <c r="T21" s="323">
        <v>24</v>
      </c>
      <c r="V21" s="2">
        <v>22</v>
      </c>
      <c r="W21" s="2">
        <v>11</v>
      </c>
      <c r="X21" s="2">
        <v>11</v>
      </c>
    </row>
    <row r="22" spans="1:25" x14ac:dyDescent="0.2">
      <c r="A22" s="1" t="s">
        <v>146</v>
      </c>
      <c r="B22" s="323">
        <v>320</v>
      </c>
      <c r="C22" s="323">
        <v>152</v>
      </c>
      <c r="D22" s="323">
        <v>168</v>
      </c>
      <c r="E22" s="323"/>
      <c r="F22" s="323">
        <v>57</v>
      </c>
      <c r="G22" s="323">
        <v>32</v>
      </c>
      <c r="H22" s="323">
        <v>25</v>
      </c>
      <c r="I22" s="323"/>
      <c r="J22" s="323">
        <v>41</v>
      </c>
      <c r="K22" s="323">
        <v>22</v>
      </c>
      <c r="L22" s="323">
        <v>19</v>
      </c>
      <c r="M22" s="323"/>
      <c r="N22" s="323">
        <v>54</v>
      </c>
      <c r="O22" s="323">
        <v>22</v>
      </c>
      <c r="P22" s="323">
        <v>32</v>
      </c>
      <c r="Q22" s="323"/>
      <c r="R22" s="323">
        <v>121</v>
      </c>
      <c r="S22" s="323">
        <v>52</v>
      </c>
      <c r="T22" s="323">
        <v>69</v>
      </c>
      <c r="V22" s="2">
        <v>47</v>
      </c>
      <c r="W22" s="2">
        <v>24</v>
      </c>
      <c r="X22" s="2">
        <v>23</v>
      </c>
    </row>
    <row r="23" spans="1:25" x14ac:dyDescent="0.2">
      <c r="A23" s="1" t="s">
        <v>147</v>
      </c>
      <c r="B23" s="323">
        <v>110</v>
      </c>
      <c r="C23" s="323">
        <v>29</v>
      </c>
      <c r="D23" s="323">
        <v>81</v>
      </c>
      <c r="E23" s="323"/>
      <c r="F23" s="323">
        <v>28</v>
      </c>
      <c r="G23" s="323">
        <v>10</v>
      </c>
      <c r="H23" s="323">
        <v>18</v>
      </c>
      <c r="I23" s="323"/>
      <c r="J23" s="323">
        <v>23</v>
      </c>
      <c r="K23" s="323">
        <v>4</v>
      </c>
      <c r="L23" s="323">
        <v>19</v>
      </c>
      <c r="M23" s="323"/>
      <c r="N23" s="323">
        <v>15</v>
      </c>
      <c r="O23" s="323">
        <v>4</v>
      </c>
      <c r="P23" s="323">
        <v>11</v>
      </c>
      <c r="Q23" s="323"/>
      <c r="R23" s="323">
        <v>29</v>
      </c>
      <c r="S23" s="323">
        <v>10</v>
      </c>
      <c r="T23" s="323">
        <v>19</v>
      </c>
      <c r="V23" s="2">
        <v>15</v>
      </c>
      <c r="W23" s="2">
        <v>1</v>
      </c>
      <c r="X23" s="2">
        <v>14</v>
      </c>
    </row>
    <row r="24" spans="1:25" ht="13.5" thickBot="1" x14ac:dyDescent="0.25">
      <c r="A24" s="241" t="s">
        <v>151</v>
      </c>
      <c r="B24" s="425">
        <v>175</v>
      </c>
      <c r="C24" s="425">
        <v>49</v>
      </c>
      <c r="D24" s="425">
        <v>126</v>
      </c>
      <c r="E24" s="425"/>
      <c r="F24" s="425">
        <v>45</v>
      </c>
      <c r="G24" s="425">
        <v>12</v>
      </c>
      <c r="H24" s="425">
        <v>33</v>
      </c>
      <c r="I24" s="425"/>
      <c r="J24" s="425">
        <v>20</v>
      </c>
      <c r="K24" s="425">
        <v>3</v>
      </c>
      <c r="L24" s="425">
        <v>17</v>
      </c>
      <c r="M24" s="425"/>
      <c r="N24" s="425">
        <v>35</v>
      </c>
      <c r="O24" s="425">
        <v>11</v>
      </c>
      <c r="P24" s="425">
        <v>24</v>
      </c>
      <c r="Q24" s="425"/>
      <c r="R24" s="425">
        <v>41</v>
      </c>
      <c r="S24" s="425">
        <v>13</v>
      </c>
      <c r="T24" s="425">
        <v>28</v>
      </c>
      <c r="U24" s="409"/>
      <c r="V24" s="409">
        <v>34</v>
      </c>
      <c r="W24" s="409">
        <v>10</v>
      </c>
      <c r="X24" s="409">
        <v>24</v>
      </c>
    </row>
  </sheetData>
  <mergeCells count="11">
    <mergeCell ref="R9:T9"/>
    <mergeCell ref="V9:X9"/>
    <mergeCell ref="Z4:AA5"/>
    <mergeCell ref="A7:X7"/>
    <mergeCell ref="A5:X5"/>
    <mergeCell ref="A6:X6"/>
    <mergeCell ref="A4:X4"/>
    <mergeCell ref="B9:D9"/>
    <mergeCell ref="F9:H9"/>
    <mergeCell ref="J9:L9"/>
    <mergeCell ref="N9:P9"/>
  </mergeCells>
  <hyperlinks>
    <hyperlink ref="Z4" r:id="rId1" location="INDICE!A1"/>
    <hyperlink ref="Z4:AA5" location="INDICE!A3" display="INDICE"/>
  </hyperlinks>
  <printOptions horizontalCentered="1"/>
  <pageMargins left="0.59055118110236227" right="0.59055118110236227" top="0.59055118110236227" bottom="0.98425196850393704" header="0" footer="0"/>
  <pageSetup scale="84" orientation="portrait" r:id="rId2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0"/>
  <sheetViews>
    <sheetView zoomScaleNormal="100" zoomScaleSheetLayoutView="100" workbookViewId="0">
      <selection activeCell="Z4" sqref="Z4:AA5"/>
    </sheetView>
  </sheetViews>
  <sheetFormatPr baseColWidth="10" defaultColWidth="11" defaultRowHeight="12.75" x14ac:dyDescent="0.2"/>
  <cols>
    <col min="1" max="1" width="10.25" style="484" customWidth="1"/>
    <col min="2" max="4" width="4.125" style="484" customWidth="1"/>
    <col min="5" max="5" width="1.375" style="484" customWidth="1"/>
    <col min="6" max="8" width="3.625" style="484" customWidth="1"/>
    <col min="9" max="9" width="0.875" style="484" customWidth="1"/>
    <col min="10" max="12" width="3.625" style="484" customWidth="1"/>
    <col min="13" max="13" width="1.125" style="484" customWidth="1"/>
    <col min="14" max="16" width="3.625" style="484" customWidth="1"/>
    <col min="17" max="17" width="0.875" style="484" customWidth="1"/>
    <col min="18" max="20" width="3.625" style="484" customWidth="1"/>
    <col min="21" max="21" width="1" style="484" customWidth="1"/>
    <col min="22" max="24" width="3.625" style="484" customWidth="1"/>
    <col min="25" max="16384" width="11" style="156"/>
  </cols>
  <sheetData>
    <row r="2" spans="1:29" ht="14.25" x14ac:dyDescent="0.2">
      <c r="A2" s="229" t="s">
        <v>856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</row>
    <row r="3" spans="1:29" ht="15" x14ac:dyDescent="0.25">
      <c r="A3" s="86" t="s">
        <v>857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130"/>
      <c r="Z3" s="130"/>
      <c r="AA3" s="130"/>
      <c r="AB3" s="130"/>
      <c r="AC3" s="155"/>
    </row>
    <row r="4" spans="1:29" ht="15" x14ac:dyDescent="0.25">
      <c r="A4" s="229" t="s">
        <v>189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00"/>
      <c r="Z4" s="747" t="s">
        <v>650</v>
      </c>
      <c r="AA4" s="747"/>
      <c r="AB4" s="200"/>
      <c r="AC4" s="155"/>
    </row>
    <row r="5" spans="1:29" s="157" customFormat="1" ht="15" x14ac:dyDescent="0.25">
      <c r="A5" s="229" t="s">
        <v>528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00"/>
      <c r="Z5" s="747"/>
      <c r="AA5" s="747"/>
      <c r="AB5"/>
      <c r="AC5" s="155"/>
    </row>
    <row r="6" spans="1:29" s="157" customFormat="1" ht="15" x14ac:dyDescent="0.25">
      <c r="A6" s="229" t="s">
        <v>109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174"/>
      <c r="Z6" s="174"/>
      <c r="AA6" s="174"/>
      <c r="AB6" s="174"/>
      <c r="AC6" s="155"/>
    </row>
    <row r="7" spans="1:29" s="157" customFormat="1" ht="15.75" thickBot="1" x14ac:dyDescent="0.3">
      <c r="A7" s="299" t="s">
        <v>1076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155"/>
      <c r="Z7" s="155"/>
      <c r="AA7" s="155"/>
      <c r="AB7" s="155"/>
      <c r="AC7" s="155"/>
    </row>
    <row r="8" spans="1:29" s="157" customFormat="1" ht="15" x14ac:dyDescent="0.25">
      <c r="A8" s="236"/>
      <c r="B8" s="208" t="s">
        <v>5</v>
      </c>
      <c r="C8" s="208"/>
      <c r="D8" s="208"/>
      <c r="E8" s="305"/>
      <c r="F8" s="210" t="s">
        <v>14</v>
      </c>
      <c r="G8" s="210"/>
      <c r="H8" s="210"/>
      <c r="I8" s="326"/>
      <c r="J8" s="210" t="s">
        <v>15</v>
      </c>
      <c r="K8" s="210"/>
      <c r="L8" s="210"/>
      <c r="M8" s="326"/>
      <c r="N8" s="210" t="s">
        <v>16</v>
      </c>
      <c r="O8" s="210"/>
      <c r="P8" s="210"/>
      <c r="Q8" s="326"/>
      <c r="R8" s="210" t="s">
        <v>18</v>
      </c>
      <c r="S8" s="210"/>
      <c r="T8" s="210"/>
      <c r="U8" s="326"/>
      <c r="V8" s="208" t="s">
        <v>19</v>
      </c>
      <c r="W8" s="208"/>
      <c r="X8" s="208"/>
      <c r="Y8" s="155"/>
      <c r="Z8" s="155"/>
      <c r="AA8" s="155"/>
      <c r="AB8" s="155"/>
      <c r="AC8" s="155"/>
    </row>
    <row r="9" spans="1:29" s="162" customFormat="1" ht="15.75" thickBot="1" x14ac:dyDescent="0.35">
      <c r="A9" s="276" t="s">
        <v>858</v>
      </c>
      <c r="B9" s="276" t="s">
        <v>87</v>
      </c>
      <c r="C9" s="276" t="s">
        <v>88</v>
      </c>
      <c r="D9" s="276" t="s">
        <v>89</v>
      </c>
      <c r="E9" s="276"/>
      <c r="F9" s="276" t="s">
        <v>87</v>
      </c>
      <c r="G9" s="276" t="s">
        <v>88</v>
      </c>
      <c r="H9" s="276" t="s">
        <v>89</v>
      </c>
      <c r="I9" s="276"/>
      <c r="J9" s="276" t="s">
        <v>87</v>
      </c>
      <c r="K9" s="276" t="s">
        <v>88</v>
      </c>
      <c r="L9" s="276" t="s">
        <v>89</v>
      </c>
      <c r="M9" s="276"/>
      <c r="N9" s="276" t="s">
        <v>87</v>
      </c>
      <c r="O9" s="276" t="s">
        <v>88</v>
      </c>
      <c r="P9" s="276" t="s">
        <v>89</v>
      </c>
      <c r="Q9" s="276"/>
      <c r="R9" s="276" t="s">
        <v>87</v>
      </c>
      <c r="S9" s="276" t="s">
        <v>88</v>
      </c>
      <c r="T9" s="276" t="s">
        <v>89</v>
      </c>
      <c r="U9" s="276"/>
      <c r="V9" s="276" t="s">
        <v>87</v>
      </c>
      <c r="W9" s="276" t="s">
        <v>88</v>
      </c>
      <c r="X9" s="276" t="s">
        <v>89</v>
      </c>
    </row>
    <row r="10" spans="1:29" s="162" customFormat="1" ht="15" x14ac:dyDescent="0.3">
      <c r="A10" s="661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9" ht="15" customHeight="1" x14ac:dyDescent="0.25">
      <c r="A11" s="668" t="s">
        <v>5</v>
      </c>
      <c r="B11" s="487">
        <v>3471</v>
      </c>
      <c r="C11" s="487">
        <v>1388</v>
      </c>
      <c r="D11" s="487">
        <v>2083</v>
      </c>
      <c r="E11" s="487"/>
      <c r="F11" s="487">
        <v>774</v>
      </c>
      <c r="G11" s="487">
        <v>349</v>
      </c>
      <c r="H11" s="487">
        <v>425</v>
      </c>
      <c r="I11" s="487"/>
      <c r="J11" s="487">
        <v>656</v>
      </c>
      <c r="K11" s="487">
        <v>268</v>
      </c>
      <c r="L11" s="487">
        <v>388</v>
      </c>
      <c r="M11" s="487"/>
      <c r="N11" s="487">
        <v>660</v>
      </c>
      <c r="O11" s="487">
        <v>262</v>
      </c>
      <c r="P11" s="487">
        <v>398</v>
      </c>
      <c r="Q11" s="487"/>
      <c r="R11" s="487">
        <v>890</v>
      </c>
      <c r="S11" s="487">
        <v>340</v>
      </c>
      <c r="T11" s="487">
        <v>550</v>
      </c>
      <c r="U11" s="487"/>
      <c r="V11" s="487">
        <v>491</v>
      </c>
      <c r="W11" s="487">
        <v>169</v>
      </c>
      <c r="X11" s="487">
        <v>322</v>
      </c>
    </row>
    <row r="12" spans="1:29" ht="15" customHeight="1" x14ac:dyDescent="0.25">
      <c r="A12" s="274"/>
      <c r="B12" s="487"/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87"/>
      <c r="Q12" s="487"/>
      <c r="R12" s="487"/>
      <c r="S12" s="487"/>
      <c r="T12" s="487"/>
      <c r="U12" s="487"/>
      <c r="V12" s="487"/>
      <c r="W12" s="487"/>
      <c r="X12" s="487"/>
      <c r="Y12" s="163"/>
    </row>
    <row r="13" spans="1:29" ht="15" customHeight="1" x14ac:dyDescent="0.25">
      <c r="A13" s="274">
        <v>18</v>
      </c>
      <c r="B13" s="487">
        <v>55.041336505605017</v>
      </c>
      <c r="C13" s="487">
        <v>30.02192276749799</v>
      </c>
      <c r="D13" s="487">
        <v>25.019413738107023</v>
      </c>
      <c r="E13" s="487"/>
      <c r="F13" s="487">
        <v>20</v>
      </c>
      <c r="G13" s="487">
        <v>10</v>
      </c>
      <c r="H13" s="487">
        <v>10</v>
      </c>
      <c r="I13" s="487"/>
      <c r="J13" s="487">
        <v>10</v>
      </c>
      <c r="K13" s="487">
        <v>8</v>
      </c>
      <c r="L13" s="487">
        <v>2</v>
      </c>
      <c r="M13" s="487"/>
      <c r="N13" s="487">
        <v>7.0227272727272725</v>
      </c>
      <c r="O13" s="487">
        <v>0.99242424242424243</v>
      </c>
      <c r="P13" s="487">
        <v>6.0303030303030303</v>
      </c>
      <c r="Q13" s="487"/>
      <c r="R13" s="487">
        <v>16.01860923287774</v>
      </c>
      <c r="S13" s="487">
        <v>10.029498525073747</v>
      </c>
      <c r="T13" s="487">
        <v>5.9891107078039925</v>
      </c>
      <c r="U13" s="487"/>
      <c r="V13" s="487">
        <v>2</v>
      </c>
      <c r="W13" s="487">
        <v>1</v>
      </c>
      <c r="X13" s="487">
        <v>0.99999999999999989</v>
      </c>
      <c r="Y13" s="163"/>
    </row>
    <row r="14" spans="1:29" ht="15" customHeight="1" x14ac:dyDescent="0.25">
      <c r="A14" s="274">
        <v>19</v>
      </c>
      <c r="B14" s="487">
        <v>92.983208244856414</v>
      </c>
      <c r="C14" s="487">
        <v>47.986993832126572</v>
      </c>
      <c r="D14" s="487">
        <v>44.996214412729842</v>
      </c>
      <c r="E14" s="487"/>
      <c r="F14" s="487">
        <v>22</v>
      </c>
      <c r="G14" s="487">
        <v>13</v>
      </c>
      <c r="H14" s="487">
        <v>9</v>
      </c>
      <c r="I14" s="487"/>
      <c r="J14" s="487">
        <v>17</v>
      </c>
      <c r="K14" s="487">
        <v>9</v>
      </c>
      <c r="L14" s="487">
        <v>8</v>
      </c>
      <c r="M14" s="487"/>
      <c r="N14" s="487">
        <v>10.979797979797979</v>
      </c>
      <c r="O14" s="487">
        <v>5.954545454545455</v>
      </c>
      <c r="P14" s="487">
        <v>5.0252525252525251</v>
      </c>
      <c r="Q14" s="487"/>
      <c r="R14" s="487">
        <v>27.003410265058434</v>
      </c>
      <c r="S14" s="487">
        <v>11.032448377581121</v>
      </c>
      <c r="T14" s="487">
        <v>15.970961887477314</v>
      </c>
      <c r="U14" s="487"/>
      <c r="V14" s="487">
        <v>16</v>
      </c>
      <c r="W14" s="487">
        <v>9</v>
      </c>
      <c r="X14" s="487">
        <v>7</v>
      </c>
      <c r="Y14" s="163"/>
    </row>
    <row r="15" spans="1:29" ht="15" customHeight="1" x14ac:dyDescent="0.25">
      <c r="A15" s="274">
        <v>20</v>
      </c>
      <c r="B15" s="487">
        <v>81.938464069894451</v>
      </c>
      <c r="C15" s="487">
        <v>40.933963529096268</v>
      </c>
      <c r="D15" s="487">
        <v>41.004500540798183</v>
      </c>
      <c r="E15" s="487"/>
      <c r="F15" s="487">
        <v>15</v>
      </c>
      <c r="G15" s="487">
        <v>7.0000000000000009</v>
      </c>
      <c r="H15" s="487">
        <v>7.9999999999999991</v>
      </c>
      <c r="I15" s="487"/>
      <c r="J15" s="487">
        <v>13</v>
      </c>
      <c r="K15" s="487">
        <v>7</v>
      </c>
      <c r="L15" s="487">
        <v>6</v>
      </c>
      <c r="M15" s="487"/>
      <c r="N15" s="487">
        <v>19.936868686868685</v>
      </c>
      <c r="O15" s="487">
        <v>12.90151515151515</v>
      </c>
      <c r="P15" s="487">
        <v>7.0353535353535355</v>
      </c>
      <c r="Q15" s="487"/>
      <c r="R15" s="487">
        <v>28.001595383025766</v>
      </c>
      <c r="S15" s="487">
        <v>11.032448377581121</v>
      </c>
      <c r="T15" s="487">
        <v>16.969147005444647</v>
      </c>
      <c r="U15" s="487"/>
      <c r="V15" s="487">
        <v>6</v>
      </c>
      <c r="W15" s="487">
        <v>3</v>
      </c>
      <c r="X15" s="487">
        <v>3</v>
      </c>
      <c r="Y15" s="163"/>
    </row>
    <row r="16" spans="1:29" ht="15" customHeight="1" x14ac:dyDescent="0.25">
      <c r="A16" s="274">
        <v>21</v>
      </c>
      <c r="B16" s="487">
        <v>72.014130268848163</v>
      </c>
      <c r="C16" s="487">
        <v>26.993295789755965</v>
      </c>
      <c r="D16" s="487">
        <v>45.020834479092194</v>
      </c>
      <c r="E16" s="487"/>
      <c r="F16" s="487">
        <v>16</v>
      </c>
      <c r="G16" s="487">
        <v>7.0000000000000009</v>
      </c>
      <c r="H16" s="487">
        <v>9</v>
      </c>
      <c r="I16" s="487"/>
      <c r="J16" s="487">
        <v>15</v>
      </c>
      <c r="K16" s="487">
        <v>2</v>
      </c>
      <c r="L16" s="487">
        <v>13</v>
      </c>
      <c r="M16" s="487"/>
      <c r="N16" s="487">
        <v>11.005050505050505</v>
      </c>
      <c r="O16" s="487">
        <v>3.9696969696969697</v>
      </c>
      <c r="P16" s="487">
        <v>7.0353535353535355</v>
      </c>
      <c r="Q16" s="487"/>
      <c r="R16" s="487">
        <v>16.009079763797654</v>
      </c>
      <c r="S16" s="487">
        <v>8.0235988200589965</v>
      </c>
      <c r="T16" s="487">
        <v>7.9854809437386569</v>
      </c>
      <c r="U16" s="487"/>
      <c r="V16" s="487">
        <v>14</v>
      </c>
      <c r="W16" s="487">
        <v>6</v>
      </c>
      <c r="X16" s="487">
        <v>7.9999999999999991</v>
      </c>
      <c r="Y16" s="163"/>
    </row>
    <row r="17" spans="1:25" ht="15" customHeight="1" x14ac:dyDescent="0.25">
      <c r="A17" s="274">
        <v>22</v>
      </c>
      <c r="B17" s="487">
        <v>107.01727986869645</v>
      </c>
      <c r="C17" s="487">
        <v>47.985317779565563</v>
      </c>
      <c r="D17" s="487">
        <v>59.031962089130872</v>
      </c>
      <c r="E17" s="487"/>
      <c r="F17" s="487">
        <v>27</v>
      </c>
      <c r="G17" s="487">
        <v>14.000000000000002</v>
      </c>
      <c r="H17" s="487">
        <v>13</v>
      </c>
      <c r="I17" s="487"/>
      <c r="J17" s="487">
        <v>26</v>
      </c>
      <c r="K17" s="487">
        <v>12</v>
      </c>
      <c r="L17" s="487">
        <v>13.999999999999998</v>
      </c>
      <c r="M17" s="487"/>
      <c r="N17" s="487">
        <v>18.002525252525253</v>
      </c>
      <c r="O17" s="487">
        <v>6.9469696969696972</v>
      </c>
      <c r="P17" s="487">
        <v>11.055555555555555</v>
      </c>
      <c r="Q17" s="487"/>
      <c r="R17" s="487">
        <v>26.014754616171189</v>
      </c>
      <c r="S17" s="487">
        <v>13.038348082595871</v>
      </c>
      <c r="T17" s="487">
        <v>12.976406533575318</v>
      </c>
      <c r="U17" s="487"/>
      <c r="V17" s="487">
        <v>10</v>
      </c>
      <c r="W17" s="487">
        <v>2</v>
      </c>
      <c r="X17" s="487">
        <v>7.9999999999999991</v>
      </c>
      <c r="Y17" s="163"/>
    </row>
    <row r="18" spans="1:25" ht="15" customHeight="1" x14ac:dyDescent="0.25">
      <c r="A18" s="274">
        <v>23</v>
      </c>
      <c r="B18" s="487">
        <v>110.07507490626679</v>
      </c>
      <c r="C18" s="487">
        <v>47.995843389648698</v>
      </c>
      <c r="D18" s="487">
        <v>62.079231516618087</v>
      </c>
      <c r="E18" s="487"/>
      <c r="F18" s="487">
        <v>29</v>
      </c>
      <c r="G18" s="487">
        <v>14.999999999999998</v>
      </c>
      <c r="H18" s="487">
        <v>14.000000000000002</v>
      </c>
      <c r="I18" s="487"/>
      <c r="J18" s="487">
        <v>19</v>
      </c>
      <c r="K18" s="487">
        <v>7</v>
      </c>
      <c r="L18" s="487">
        <v>12</v>
      </c>
      <c r="M18" s="487"/>
      <c r="N18" s="487">
        <v>26.055555555555557</v>
      </c>
      <c r="O18" s="487">
        <v>5.954545454545455</v>
      </c>
      <c r="P18" s="487">
        <v>20.1010101010101</v>
      </c>
      <c r="Q18" s="487"/>
      <c r="R18" s="487">
        <v>26.019519350711228</v>
      </c>
      <c r="S18" s="487">
        <v>14.041297935103245</v>
      </c>
      <c r="T18" s="487">
        <v>11.978221415607985</v>
      </c>
      <c r="U18" s="487"/>
      <c r="V18" s="487">
        <v>10</v>
      </c>
      <c r="W18" s="487">
        <v>6</v>
      </c>
      <c r="X18" s="487">
        <v>3.9999999999999996</v>
      </c>
      <c r="Y18" s="163"/>
    </row>
    <row r="19" spans="1:25" ht="15" customHeight="1" x14ac:dyDescent="0.25">
      <c r="A19" s="274">
        <v>24</v>
      </c>
      <c r="B19" s="487">
        <v>114.00428181239016</v>
      </c>
      <c r="C19" s="487">
        <v>48.987865379458299</v>
      </c>
      <c r="D19" s="487">
        <v>65.016416432931862</v>
      </c>
      <c r="E19" s="487"/>
      <c r="F19" s="487">
        <v>28.000000000000004</v>
      </c>
      <c r="G19" s="487">
        <v>14.000000000000002</v>
      </c>
      <c r="H19" s="487">
        <v>14.000000000000002</v>
      </c>
      <c r="I19" s="487"/>
      <c r="J19" s="487">
        <v>15</v>
      </c>
      <c r="K19" s="487">
        <v>4</v>
      </c>
      <c r="L19" s="487">
        <v>11</v>
      </c>
      <c r="M19" s="487"/>
      <c r="N19" s="487">
        <v>17.977272727272727</v>
      </c>
      <c r="O19" s="487">
        <v>8.9318181818181817</v>
      </c>
      <c r="P19" s="487">
        <v>9.045454545454545</v>
      </c>
      <c r="Q19" s="487"/>
      <c r="R19" s="487">
        <v>35.027009085117434</v>
      </c>
      <c r="S19" s="487">
        <v>19.056047197640119</v>
      </c>
      <c r="T19" s="487">
        <v>15.970961887477314</v>
      </c>
      <c r="U19" s="487"/>
      <c r="V19" s="487">
        <v>18</v>
      </c>
      <c r="W19" s="487">
        <v>3</v>
      </c>
      <c r="X19" s="487">
        <v>15</v>
      </c>
      <c r="Y19" s="163"/>
    </row>
    <row r="20" spans="1:25" x14ac:dyDescent="0.2">
      <c r="A20" s="274" t="s">
        <v>221</v>
      </c>
      <c r="B20" s="487">
        <v>639.92256450602099</v>
      </c>
      <c r="C20" s="487">
        <v>252.71232233842855</v>
      </c>
      <c r="D20" s="487">
        <v>387.21024216759247</v>
      </c>
      <c r="E20" s="487"/>
      <c r="F20" s="487">
        <v>132</v>
      </c>
      <c r="G20" s="487">
        <v>54</v>
      </c>
      <c r="H20" s="487">
        <v>78</v>
      </c>
      <c r="I20" s="487"/>
      <c r="J20" s="487">
        <v>130</v>
      </c>
      <c r="K20" s="487">
        <v>57.999999999999993</v>
      </c>
      <c r="L20" s="487">
        <v>72</v>
      </c>
      <c r="M20" s="487"/>
      <c r="N20" s="487">
        <v>137.95202020202021</v>
      </c>
      <c r="O20" s="487">
        <v>58.553030303030305</v>
      </c>
      <c r="P20" s="487">
        <v>79.398989898989896</v>
      </c>
      <c r="Q20" s="487"/>
      <c r="R20" s="487">
        <v>157.97054430400078</v>
      </c>
      <c r="S20" s="487">
        <v>54.159292035398231</v>
      </c>
      <c r="T20" s="487">
        <v>103.81125226860254</v>
      </c>
      <c r="U20" s="487"/>
      <c r="V20" s="487">
        <v>82.000000000000014</v>
      </c>
      <c r="W20" s="487">
        <v>28.000000000000004</v>
      </c>
      <c r="X20" s="487">
        <v>54.000000000000007</v>
      </c>
    </row>
    <row r="21" spans="1:25" x14ac:dyDescent="0.2">
      <c r="A21" s="274" t="s">
        <v>222</v>
      </c>
      <c r="B21" s="487">
        <v>826.96488551253015</v>
      </c>
      <c r="C21" s="487">
        <v>306.70018771788682</v>
      </c>
      <c r="D21" s="487">
        <v>520.26469779464333</v>
      </c>
      <c r="E21" s="487"/>
      <c r="F21" s="487">
        <v>176</v>
      </c>
      <c r="G21" s="487">
        <v>78</v>
      </c>
      <c r="H21" s="487">
        <v>98</v>
      </c>
      <c r="I21" s="487"/>
      <c r="J21" s="487">
        <v>142</v>
      </c>
      <c r="K21" s="487">
        <v>55</v>
      </c>
      <c r="L21" s="487">
        <v>87</v>
      </c>
      <c r="M21" s="487"/>
      <c r="N21" s="487">
        <v>170</v>
      </c>
      <c r="O21" s="487">
        <v>67.484848484848484</v>
      </c>
      <c r="P21" s="487">
        <v>102.51515151515152</v>
      </c>
      <c r="Q21" s="487"/>
      <c r="R21" s="487">
        <v>210.96488551253017</v>
      </c>
      <c r="S21" s="487">
        <v>73.21533923303835</v>
      </c>
      <c r="T21" s="487">
        <v>137.74954627949182</v>
      </c>
      <c r="U21" s="487"/>
      <c r="V21" s="487">
        <v>128</v>
      </c>
      <c r="W21" s="487">
        <v>33</v>
      </c>
      <c r="X21" s="487">
        <v>95</v>
      </c>
    </row>
    <row r="22" spans="1:25" x14ac:dyDescent="0.2">
      <c r="A22" s="274" t="s">
        <v>223</v>
      </c>
      <c r="B22" s="487">
        <v>684.94804723754908</v>
      </c>
      <c r="C22" s="487">
        <v>261.80282917672298</v>
      </c>
      <c r="D22" s="487">
        <v>423.1452180608261</v>
      </c>
      <c r="E22" s="487"/>
      <c r="F22" s="487">
        <v>148</v>
      </c>
      <c r="G22" s="487">
        <v>61.000000000000007</v>
      </c>
      <c r="H22" s="487">
        <v>87</v>
      </c>
      <c r="I22" s="487"/>
      <c r="J22" s="487">
        <v>138</v>
      </c>
      <c r="K22" s="487">
        <v>53</v>
      </c>
      <c r="L22" s="487">
        <v>85</v>
      </c>
      <c r="M22" s="487"/>
      <c r="N22" s="487">
        <v>117.97727272727275</v>
      </c>
      <c r="O22" s="487">
        <v>48.628787878787882</v>
      </c>
      <c r="P22" s="487">
        <v>69.348484848484858</v>
      </c>
      <c r="Q22" s="487"/>
      <c r="R22" s="487">
        <v>170.9707745102763</v>
      </c>
      <c r="S22" s="487">
        <v>59.174041297935105</v>
      </c>
      <c r="T22" s="487">
        <v>111.79673321234119</v>
      </c>
      <c r="U22" s="487"/>
      <c r="V22" s="487">
        <v>110</v>
      </c>
      <c r="W22" s="487">
        <v>40</v>
      </c>
      <c r="X22" s="487">
        <v>70</v>
      </c>
    </row>
    <row r="23" spans="1:25" x14ac:dyDescent="0.2">
      <c r="A23" s="274" t="s">
        <v>224</v>
      </c>
      <c r="B23" s="487">
        <v>392.03032979847461</v>
      </c>
      <c r="C23" s="487">
        <v>161.89072137302227</v>
      </c>
      <c r="D23" s="487">
        <v>230.13960842545234</v>
      </c>
      <c r="E23" s="487"/>
      <c r="F23" s="487">
        <v>91</v>
      </c>
      <c r="G23" s="487">
        <v>45.999999999999993</v>
      </c>
      <c r="H23" s="487">
        <v>45</v>
      </c>
      <c r="I23" s="487"/>
      <c r="J23" s="487">
        <v>67</v>
      </c>
      <c r="K23" s="487">
        <v>30</v>
      </c>
      <c r="L23" s="487">
        <v>37</v>
      </c>
      <c r="M23" s="487"/>
      <c r="N23" s="487">
        <v>81.030303030303031</v>
      </c>
      <c r="O23" s="487">
        <v>29.772727272727273</v>
      </c>
      <c r="P23" s="487">
        <v>51.257575757575758</v>
      </c>
      <c r="Q23" s="487"/>
      <c r="R23" s="487">
        <v>105.00002676817158</v>
      </c>
      <c r="S23" s="487">
        <v>40.117994100294986</v>
      </c>
      <c r="T23" s="487">
        <v>64.882032667876587</v>
      </c>
      <c r="U23" s="487"/>
      <c r="V23" s="487">
        <v>48</v>
      </c>
      <c r="W23" s="487">
        <v>16</v>
      </c>
      <c r="X23" s="487">
        <v>31.999999999999996</v>
      </c>
    </row>
    <row r="24" spans="1:25" x14ac:dyDescent="0.2">
      <c r="A24" s="274" t="s">
        <v>225</v>
      </c>
      <c r="B24" s="487">
        <v>179.04009851822758</v>
      </c>
      <c r="C24" s="487">
        <v>74.994167337087688</v>
      </c>
      <c r="D24" s="487">
        <v>104.04593118113989</v>
      </c>
      <c r="E24" s="487"/>
      <c r="F24" s="487">
        <v>50</v>
      </c>
      <c r="G24" s="487">
        <v>25</v>
      </c>
      <c r="H24" s="487">
        <v>25</v>
      </c>
      <c r="I24" s="487"/>
      <c r="J24" s="487">
        <v>39</v>
      </c>
      <c r="K24" s="487">
        <v>13</v>
      </c>
      <c r="L24" s="487">
        <v>26</v>
      </c>
      <c r="M24" s="487"/>
      <c r="N24" s="487">
        <v>24.032828282828284</v>
      </c>
      <c r="O24" s="487">
        <v>6.9469696969696972</v>
      </c>
      <c r="P24" s="487">
        <v>17.085858585858585</v>
      </c>
      <c r="Q24" s="487"/>
      <c r="R24" s="487">
        <v>38.007270235399304</v>
      </c>
      <c r="S24" s="487">
        <v>16.047197640117993</v>
      </c>
      <c r="T24" s="487">
        <v>21.960072595281307</v>
      </c>
      <c r="U24" s="487"/>
      <c r="V24" s="487">
        <v>28</v>
      </c>
      <c r="W24" s="487">
        <v>14.000000000000002</v>
      </c>
      <c r="X24" s="487">
        <v>14</v>
      </c>
    </row>
    <row r="25" spans="1:25" ht="13.5" thickBot="1" x14ac:dyDescent="0.25">
      <c r="A25" s="286" t="s">
        <v>226</v>
      </c>
      <c r="B25" s="528">
        <v>115.02029875064021</v>
      </c>
      <c r="C25" s="528">
        <v>38.99456958970233</v>
      </c>
      <c r="D25" s="528">
        <v>76.025729160937871</v>
      </c>
      <c r="E25" s="528"/>
      <c r="F25" s="528">
        <v>20</v>
      </c>
      <c r="G25" s="528">
        <v>5</v>
      </c>
      <c r="H25" s="528">
        <v>15</v>
      </c>
      <c r="I25" s="528"/>
      <c r="J25" s="528">
        <v>25</v>
      </c>
      <c r="K25" s="528">
        <v>10</v>
      </c>
      <c r="L25" s="528">
        <v>15</v>
      </c>
      <c r="M25" s="528"/>
      <c r="N25" s="528">
        <v>18.027777777777779</v>
      </c>
      <c r="O25" s="528">
        <v>4.9621212121212119</v>
      </c>
      <c r="P25" s="528">
        <v>13.065656565656568</v>
      </c>
      <c r="Q25" s="528"/>
      <c r="R25" s="528">
        <v>32.99252097286243</v>
      </c>
      <c r="S25" s="528">
        <v>11.032448377581121</v>
      </c>
      <c r="T25" s="528">
        <v>21.960072595281307</v>
      </c>
      <c r="U25" s="528"/>
      <c r="V25" s="528">
        <v>19</v>
      </c>
      <c r="W25" s="528">
        <v>8</v>
      </c>
      <c r="X25" s="528">
        <v>11</v>
      </c>
    </row>
    <row r="26" spans="1:25" x14ac:dyDescent="0.2">
      <c r="A26" s="2" t="s">
        <v>1084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478"/>
      <c r="R26" s="478"/>
      <c r="S26" s="478"/>
      <c r="T26" s="478"/>
      <c r="U26" s="478"/>
      <c r="V26" s="478"/>
      <c r="W26" s="478"/>
      <c r="X26" s="478"/>
    </row>
    <row r="27" spans="1:25" x14ac:dyDescent="0.2">
      <c r="A27" s="2" t="s">
        <v>1085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5" x14ac:dyDescent="0.2">
      <c r="A28" s="2" t="s">
        <v>1086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25" x14ac:dyDescent="0.2">
      <c r="A29" s="365" t="s">
        <v>561</v>
      </c>
      <c r="B29" s="62"/>
      <c r="C29" s="62"/>
      <c r="D29" s="61"/>
      <c r="E29" s="62"/>
      <c r="F29" s="61"/>
      <c r="G29" s="61"/>
      <c r="H29" s="61"/>
      <c r="I29" s="62"/>
      <c r="J29" s="61"/>
      <c r="K29" s="61"/>
      <c r="L29" s="61"/>
      <c r="M29" s="62"/>
      <c r="N29" s="62"/>
      <c r="O29" s="62"/>
      <c r="P29" s="61"/>
    </row>
    <row r="30" spans="1:25" x14ac:dyDescent="0.2">
      <c r="A30" s="362" t="s">
        <v>543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</row>
  </sheetData>
  <mergeCells count="1">
    <mergeCell ref="Z4:AA5"/>
  </mergeCells>
  <hyperlinks>
    <hyperlink ref="Z4" r:id="rId1" location="INDICE!A1"/>
    <hyperlink ref="Z4:AA5" location="INDICE!A3" display="INDICE"/>
  </hyperlinks>
  <printOptions horizontalCentered="1"/>
  <pageMargins left="0.59055118110236227" right="0.59055118110236227" top="0.59055118110236227" bottom="0.98425196850393704" header="0" footer="0"/>
  <pageSetup scale="84" orientation="portrait" horizontalDpi="300" verticalDpi="300" r:id="rId2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zoomScaleNormal="100" workbookViewId="0"/>
  </sheetViews>
  <sheetFormatPr baseColWidth="10" defaultColWidth="11" defaultRowHeight="12.75" x14ac:dyDescent="0.2"/>
  <cols>
    <col min="1" max="1" width="17.75" style="2" bestFit="1" customWidth="1"/>
    <col min="2" max="11" width="5" style="29" bestFit="1" customWidth="1"/>
    <col min="12" max="13" width="4.875" style="29" bestFit="1" customWidth="1"/>
    <col min="14" max="19" width="5" style="29" bestFit="1" customWidth="1"/>
    <col min="20" max="20" width="5.125" style="29" bestFit="1" customWidth="1"/>
    <col min="21" max="16384" width="11" style="90"/>
  </cols>
  <sheetData>
    <row r="1" spans="1:22" s="155" customFormat="1" ht="15" x14ac:dyDescent="0.25">
      <c r="A1" s="86" t="s">
        <v>850</v>
      </c>
      <c r="B1" s="86"/>
      <c r="C1" s="8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130"/>
    </row>
    <row r="2" spans="1:22" s="155" customFormat="1" ht="15" x14ac:dyDescent="0.25">
      <c r="A2" s="86" t="s">
        <v>577</v>
      </c>
      <c r="B2" s="86"/>
      <c r="C2" s="8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747" t="s">
        <v>650</v>
      </c>
      <c r="V2" s="747"/>
    </row>
    <row r="3" spans="1:22" s="155" customFormat="1" ht="15" x14ac:dyDescent="0.25">
      <c r="A3" s="86" t="s">
        <v>578</v>
      </c>
      <c r="B3" s="86"/>
      <c r="C3" s="8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747"/>
      <c r="V3" s="747"/>
    </row>
    <row r="4" spans="1:22" s="155" customFormat="1" ht="15" x14ac:dyDescent="0.25">
      <c r="A4" s="229" t="s">
        <v>48</v>
      </c>
      <c r="B4" s="229"/>
      <c r="C4" s="229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174"/>
    </row>
    <row r="5" spans="1:22" s="155" customFormat="1" ht="15.75" thickBot="1" x14ac:dyDescent="0.3">
      <c r="A5" s="230" t="s">
        <v>1114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</row>
    <row r="6" spans="1:22" s="160" customFormat="1" ht="15" x14ac:dyDescent="0.25">
      <c r="A6" s="661" t="s">
        <v>579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155"/>
      <c r="V6" s="155"/>
    </row>
    <row r="7" spans="1:22" s="160" customFormat="1" ht="13.5" thickBot="1" x14ac:dyDescent="0.25">
      <c r="A7" s="276" t="s">
        <v>580</v>
      </c>
      <c r="B7" s="235">
        <v>2002</v>
      </c>
      <c r="C7" s="235">
        <v>2003</v>
      </c>
      <c r="D7" s="235">
        <v>2004</v>
      </c>
      <c r="E7" s="235">
        <v>2005</v>
      </c>
      <c r="F7" s="235">
        <v>2006</v>
      </c>
      <c r="G7" s="235">
        <v>2007</v>
      </c>
      <c r="H7" s="235">
        <v>2008</v>
      </c>
      <c r="I7" s="235">
        <v>2009</v>
      </c>
      <c r="J7" s="235">
        <v>2010</v>
      </c>
      <c r="K7" s="235">
        <v>2011</v>
      </c>
      <c r="L7" s="235">
        <v>2012</v>
      </c>
      <c r="M7" s="235">
        <v>2013</v>
      </c>
      <c r="N7" s="235">
        <v>2014</v>
      </c>
      <c r="O7" s="235">
        <v>2015</v>
      </c>
      <c r="P7" s="235">
        <v>2016</v>
      </c>
      <c r="Q7" s="235">
        <v>2017</v>
      </c>
      <c r="R7" s="235">
        <v>2018</v>
      </c>
      <c r="S7" s="235">
        <v>2019</v>
      </c>
      <c r="T7" s="235">
        <v>2020</v>
      </c>
    </row>
    <row r="8" spans="1:22" x14ac:dyDescent="0.2">
      <c r="A8" s="318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</row>
    <row r="9" spans="1:22" ht="15" customHeight="1" x14ac:dyDescent="0.25">
      <c r="A9" s="261" t="s">
        <v>5</v>
      </c>
      <c r="B9" s="440">
        <f>SUM(B11:B39)</f>
        <v>42631</v>
      </c>
      <c r="C9" s="440">
        <f>SUM(C11:C39)</f>
        <v>45057</v>
      </c>
      <c r="D9" s="440">
        <f>SUM(D11:D39)</f>
        <v>45899</v>
      </c>
      <c r="E9" s="440">
        <f>SUM(E11:E39)</f>
        <v>45233</v>
      </c>
      <c r="F9" s="440">
        <f>SUM(F11:F39)</f>
        <v>43130</v>
      </c>
      <c r="G9" s="440">
        <v>42993</v>
      </c>
      <c r="H9" s="440">
        <v>42930</v>
      </c>
      <c r="I9" s="440">
        <v>45195</v>
      </c>
      <c r="J9" s="440">
        <v>43013</v>
      </c>
      <c r="K9" s="440">
        <f>SUM(K11:K39)</f>
        <v>41903</v>
      </c>
      <c r="L9" s="337" t="s">
        <v>581</v>
      </c>
      <c r="M9" s="337" t="s">
        <v>581</v>
      </c>
      <c r="N9" s="440">
        <f t="shared" ref="N9:S9" si="0">SUM(N11:N39)</f>
        <v>36117</v>
      </c>
      <c r="O9" s="440">
        <f t="shared" si="0"/>
        <v>34175</v>
      </c>
      <c r="P9" s="440">
        <f t="shared" si="0"/>
        <v>37166</v>
      </c>
      <c r="Q9" s="440">
        <f t="shared" si="0"/>
        <v>40313</v>
      </c>
      <c r="R9" s="440">
        <f t="shared" si="0"/>
        <v>41162</v>
      </c>
      <c r="S9" s="440">
        <f t="shared" si="0"/>
        <v>49647</v>
      </c>
      <c r="T9" s="440">
        <f>SUM(T11:T39)</f>
        <v>53012</v>
      </c>
    </row>
    <row r="10" spans="1:22" ht="9" customHeight="1" x14ac:dyDescent="0.2">
      <c r="A10" s="1"/>
      <c r="B10" s="441"/>
      <c r="C10" s="441"/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</row>
    <row r="11" spans="1:22" ht="15" customHeight="1" x14ac:dyDescent="0.2">
      <c r="A11" s="1" t="s">
        <v>582</v>
      </c>
      <c r="B11" s="441">
        <v>242</v>
      </c>
      <c r="C11" s="38">
        <v>335</v>
      </c>
      <c r="D11" s="38">
        <v>251</v>
      </c>
      <c r="E11" s="38">
        <v>250</v>
      </c>
      <c r="F11" s="38">
        <v>256</v>
      </c>
      <c r="G11" s="38">
        <v>227</v>
      </c>
      <c r="H11" s="38">
        <v>281</v>
      </c>
      <c r="I11" s="38">
        <v>386</v>
      </c>
      <c r="J11" s="38">
        <v>318</v>
      </c>
      <c r="K11" s="38">
        <v>262</v>
      </c>
      <c r="L11" s="38"/>
      <c r="M11" s="38"/>
      <c r="N11" s="38">
        <v>222</v>
      </c>
      <c r="O11" s="38">
        <v>291</v>
      </c>
      <c r="P11" s="38">
        <v>245</v>
      </c>
      <c r="Q11" s="38">
        <v>215</v>
      </c>
      <c r="R11" s="239">
        <v>229</v>
      </c>
      <c r="S11" s="239">
        <v>208</v>
      </c>
      <c r="T11" s="29">
        <v>213</v>
      </c>
    </row>
    <row r="12" spans="1:22" ht="15" customHeight="1" x14ac:dyDescent="0.2">
      <c r="A12" s="254" t="s">
        <v>583</v>
      </c>
      <c r="B12" s="441">
        <v>1377</v>
      </c>
      <c r="C12" s="38">
        <v>1239</v>
      </c>
      <c r="D12" s="38">
        <v>1665</v>
      </c>
      <c r="E12" s="38">
        <v>1750</v>
      </c>
      <c r="F12" s="38">
        <v>1699</v>
      </c>
      <c r="G12" s="38">
        <v>1686</v>
      </c>
      <c r="H12" s="38">
        <v>2003</v>
      </c>
      <c r="I12" s="38">
        <v>2471</v>
      </c>
      <c r="J12" s="38">
        <v>2249</v>
      </c>
      <c r="K12" s="38">
        <v>2242</v>
      </c>
      <c r="L12" s="38"/>
      <c r="M12" s="38"/>
      <c r="N12" s="38">
        <v>2124</v>
      </c>
      <c r="O12" s="38">
        <v>2303</v>
      </c>
      <c r="P12" s="38">
        <v>2108</v>
      </c>
      <c r="Q12" s="38">
        <v>1937</v>
      </c>
      <c r="R12" s="239">
        <v>1963</v>
      </c>
      <c r="S12" s="239">
        <v>1897</v>
      </c>
      <c r="T12" s="29">
        <v>1823</v>
      </c>
    </row>
    <row r="13" spans="1:22" ht="15" customHeight="1" x14ac:dyDescent="0.2">
      <c r="A13" s="1" t="s">
        <v>584</v>
      </c>
      <c r="B13" s="441">
        <v>276</v>
      </c>
      <c r="C13" s="38">
        <v>258</v>
      </c>
      <c r="D13" s="38">
        <v>308</v>
      </c>
      <c r="E13" s="38">
        <v>313</v>
      </c>
      <c r="F13" s="38">
        <v>212</v>
      </c>
      <c r="G13" s="38">
        <v>265</v>
      </c>
      <c r="H13" s="38">
        <v>279</v>
      </c>
      <c r="I13" s="38">
        <v>398</v>
      </c>
      <c r="J13" s="38">
        <v>287</v>
      </c>
      <c r="K13" s="38">
        <v>283</v>
      </c>
      <c r="L13" s="38"/>
      <c r="M13" s="38"/>
      <c r="N13" s="38">
        <v>423</v>
      </c>
      <c r="O13" s="38">
        <v>326</v>
      </c>
      <c r="P13" s="38">
        <v>401</v>
      </c>
      <c r="Q13" s="38">
        <v>542</v>
      </c>
      <c r="R13" s="239">
        <v>361</v>
      </c>
      <c r="S13" s="239">
        <v>343</v>
      </c>
      <c r="T13" s="29">
        <v>333</v>
      </c>
    </row>
    <row r="14" spans="1:22" ht="15" customHeight="1" x14ac:dyDescent="0.2">
      <c r="A14" s="1" t="s">
        <v>585</v>
      </c>
      <c r="B14" s="441">
        <v>14</v>
      </c>
      <c r="C14" s="38">
        <v>10</v>
      </c>
      <c r="D14" s="38">
        <v>8</v>
      </c>
      <c r="E14" s="38">
        <v>5</v>
      </c>
      <c r="F14" s="38">
        <v>11</v>
      </c>
      <c r="G14" s="38">
        <v>10</v>
      </c>
      <c r="H14" s="38">
        <v>14</v>
      </c>
      <c r="I14" s="38">
        <v>10</v>
      </c>
      <c r="J14" s="38">
        <v>11</v>
      </c>
      <c r="K14" s="38">
        <v>6</v>
      </c>
      <c r="L14" s="38"/>
      <c r="M14" s="38"/>
      <c r="N14" s="38">
        <v>8</v>
      </c>
      <c r="O14" s="38">
        <v>12</v>
      </c>
      <c r="P14" s="38">
        <v>11</v>
      </c>
      <c r="Q14" s="38">
        <v>15</v>
      </c>
      <c r="R14" s="239">
        <v>25</v>
      </c>
      <c r="S14" s="239">
        <v>11</v>
      </c>
      <c r="T14" s="29">
        <v>11</v>
      </c>
    </row>
    <row r="15" spans="1:22" ht="15" customHeight="1" x14ac:dyDescent="0.2">
      <c r="A15" s="1" t="s">
        <v>586</v>
      </c>
      <c r="B15" s="441">
        <v>178</v>
      </c>
      <c r="C15" s="38">
        <v>163</v>
      </c>
      <c r="D15" s="38">
        <v>214</v>
      </c>
      <c r="E15" s="38">
        <v>201</v>
      </c>
      <c r="F15" s="38">
        <v>163</v>
      </c>
      <c r="G15" s="38">
        <v>184</v>
      </c>
      <c r="H15" s="38">
        <v>181</v>
      </c>
      <c r="I15" s="38">
        <v>185</v>
      </c>
      <c r="J15" s="38">
        <v>197</v>
      </c>
      <c r="K15" s="38">
        <v>201</v>
      </c>
      <c r="L15" s="38"/>
      <c r="M15" s="38"/>
      <c r="N15" s="38">
        <v>244</v>
      </c>
      <c r="O15" s="38">
        <v>223</v>
      </c>
      <c r="P15" s="38">
        <v>212</v>
      </c>
      <c r="Q15" s="38">
        <v>219</v>
      </c>
      <c r="R15" s="239">
        <v>213</v>
      </c>
      <c r="S15" s="239">
        <v>201</v>
      </c>
      <c r="T15" s="29">
        <v>201</v>
      </c>
    </row>
    <row r="16" spans="1:22" ht="15" customHeight="1" x14ac:dyDescent="0.2">
      <c r="A16" s="1" t="s">
        <v>587</v>
      </c>
      <c r="B16" s="441">
        <v>253</v>
      </c>
      <c r="C16" s="38">
        <v>274</v>
      </c>
      <c r="D16" s="38">
        <v>296</v>
      </c>
      <c r="E16" s="38">
        <v>307</v>
      </c>
      <c r="F16" s="38">
        <v>244</v>
      </c>
      <c r="G16" s="38">
        <v>281</v>
      </c>
      <c r="H16" s="38">
        <v>227</v>
      </c>
      <c r="I16" s="38">
        <v>261</v>
      </c>
      <c r="J16" s="38">
        <v>272</v>
      </c>
      <c r="K16" s="38">
        <v>319</v>
      </c>
      <c r="L16" s="38"/>
      <c r="M16" s="38"/>
      <c r="N16" s="38">
        <v>395</v>
      </c>
      <c r="O16" s="38">
        <v>347</v>
      </c>
      <c r="P16" s="38">
        <v>384</v>
      </c>
      <c r="Q16" s="38">
        <v>431</v>
      </c>
      <c r="R16" s="239">
        <v>463</v>
      </c>
      <c r="S16" s="239">
        <v>503</v>
      </c>
      <c r="T16" s="29">
        <v>523</v>
      </c>
    </row>
    <row r="17" spans="1:20" ht="15" customHeight="1" x14ac:dyDescent="0.2">
      <c r="A17" s="1" t="s">
        <v>588</v>
      </c>
      <c r="B17" s="441">
        <v>581</v>
      </c>
      <c r="C17" s="38">
        <v>567</v>
      </c>
      <c r="D17" s="38">
        <v>614</v>
      </c>
      <c r="E17" s="38">
        <v>627</v>
      </c>
      <c r="F17" s="38">
        <v>593</v>
      </c>
      <c r="G17" s="38">
        <v>475</v>
      </c>
      <c r="H17" s="38">
        <v>479</v>
      </c>
      <c r="I17" s="38">
        <v>420</v>
      </c>
      <c r="J17" s="38">
        <v>471</v>
      </c>
      <c r="K17" s="38">
        <v>457</v>
      </c>
      <c r="L17" s="38"/>
      <c r="M17" s="38"/>
      <c r="N17" s="38">
        <v>462</v>
      </c>
      <c r="O17" s="38">
        <v>506</v>
      </c>
      <c r="P17" s="38">
        <v>702</v>
      </c>
      <c r="Q17" s="38">
        <v>885</v>
      </c>
      <c r="R17" s="239">
        <v>1092</v>
      </c>
      <c r="S17" s="239">
        <v>1253</v>
      </c>
      <c r="T17" s="29">
        <v>1190</v>
      </c>
    </row>
    <row r="18" spans="1:20" ht="15" customHeight="1" x14ac:dyDescent="0.2">
      <c r="A18" s="1" t="s">
        <v>589</v>
      </c>
      <c r="B18" s="441">
        <v>33964</v>
      </c>
      <c r="C18" s="38">
        <v>36281</v>
      </c>
      <c r="D18" s="38">
        <v>36042</v>
      </c>
      <c r="E18" s="38">
        <v>35386</v>
      </c>
      <c r="F18" s="38">
        <v>33931</v>
      </c>
      <c r="G18" s="38">
        <v>33905</v>
      </c>
      <c r="H18" s="38">
        <v>33154</v>
      </c>
      <c r="I18" s="38">
        <v>34391</v>
      </c>
      <c r="J18" s="38">
        <v>33011</v>
      </c>
      <c r="K18" s="38">
        <v>32137</v>
      </c>
      <c r="L18" s="38"/>
      <c r="M18" s="38"/>
      <c r="N18" s="38">
        <v>27245</v>
      </c>
      <c r="O18" s="38">
        <v>24901</v>
      </c>
      <c r="P18" s="38">
        <v>27860</v>
      </c>
      <c r="Q18" s="38">
        <v>29616</v>
      </c>
      <c r="R18" s="239">
        <v>30649</v>
      </c>
      <c r="S18" s="239">
        <v>38511</v>
      </c>
      <c r="T18" s="29">
        <v>41633</v>
      </c>
    </row>
    <row r="19" spans="1:20" ht="15" customHeight="1" x14ac:dyDescent="0.2">
      <c r="A19" s="1" t="s">
        <v>590</v>
      </c>
      <c r="B19" s="441">
        <v>919</v>
      </c>
      <c r="C19" s="38">
        <v>992</v>
      </c>
      <c r="D19" s="38">
        <v>1238</v>
      </c>
      <c r="E19" s="38">
        <v>1168</v>
      </c>
      <c r="F19" s="38">
        <v>1140</v>
      </c>
      <c r="G19" s="38">
        <v>1214</v>
      </c>
      <c r="H19" s="38">
        <v>1182</v>
      </c>
      <c r="I19" s="38">
        <v>1343</v>
      </c>
      <c r="J19" s="38">
        <v>1392</v>
      </c>
      <c r="K19" s="38">
        <v>1569</v>
      </c>
      <c r="L19" s="38"/>
      <c r="M19" s="38"/>
      <c r="N19" s="38">
        <v>1055</v>
      </c>
      <c r="O19" s="38">
        <v>1085</v>
      </c>
      <c r="P19" s="38">
        <v>985</v>
      </c>
      <c r="Q19" s="38">
        <v>1018</v>
      </c>
      <c r="R19" s="239">
        <v>963</v>
      </c>
      <c r="S19" s="239">
        <v>1042</v>
      </c>
      <c r="T19" s="29">
        <v>1044</v>
      </c>
    </row>
    <row r="20" spans="1:20" ht="15" customHeight="1" x14ac:dyDescent="0.2">
      <c r="A20" s="1" t="s">
        <v>591</v>
      </c>
      <c r="B20" s="441">
        <v>358</v>
      </c>
      <c r="C20" s="38">
        <v>331</v>
      </c>
      <c r="D20" s="38">
        <v>297</v>
      </c>
      <c r="E20" s="38">
        <v>257</v>
      </c>
      <c r="F20" s="38">
        <v>294</v>
      </c>
      <c r="G20" s="38">
        <v>228</v>
      </c>
      <c r="H20" s="38">
        <v>239</v>
      </c>
      <c r="I20" s="38">
        <v>179</v>
      </c>
      <c r="J20" s="38">
        <v>191</v>
      </c>
      <c r="K20" s="38">
        <v>152</v>
      </c>
      <c r="L20" s="38"/>
      <c r="M20" s="38"/>
      <c r="N20" s="38">
        <v>100</v>
      </c>
      <c r="O20" s="38">
        <v>92</v>
      </c>
      <c r="P20" s="38">
        <v>80</v>
      </c>
      <c r="Q20" s="38">
        <v>79</v>
      </c>
      <c r="R20" s="239">
        <v>84</v>
      </c>
      <c r="S20" s="239">
        <v>64</v>
      </c>
      <c r="T20" s="29">
        <v>173</v>
      </c>
    </row>
    <row r="21" spans="1:20" ht="15" customHeight="1" x14ac:dyDescent="0.2">
      <c r="A21" s="1" t="s">
        <v>592</v>
      </c>
      <c r="B21" s="441">
        <v>3</v>
      </c>
      <c r="C21" s="38">
        <v>4</v>
      </c>
      <c r="D21" s="38">
        <v>8</v>
      </c>
      <c r="E21" s="38">
        <v>9</v>
      </c>
      <c r="F21" s="38">
        <v>7</v>
      </c>
      <c r="G21" s="38">
        <v>5</v>
      </c>
      <c r="H21" s="38">
        <v>18</v>
      </c>
      <c r="I21" s="38">
        <v>25</v>
      </c>
      <c r="J21" s="38">
        <v>48</v>
      </c>
      <c r="K21" s="38">
        <v>16</v>
      </c>
      <c r="L21" s="38"/>
      <c r="M21" s="38"/>
      <c r="N21" s="38">
        <v>19</v>
      </c>
      <c r="O21" s="38">
        <v>15</v>
      </c>
      <c r="P21" s="38">
        <v>19</v>
      </c>
      <c r="Q21" s="38">
        <v>23</v>
      </c>
      <c r="R21" s="239">
        <v>16</v>
      </c>
      <c r="S21" s="239">
        <v>23</v>
      </c>
      <c r="T21" s="29">
        <v>28</v>
      </c>
    </row>
    <row r="22" spans="1:20" ht="15" customHeight="1" x14ac:dyDescent="0.2">
      <c r="A22" s="254" t="s">
        <v>593</v>
      </c>
      <c r="B22" s="441">
        <v>98</v>
      </c>
      <c r="C22" s="38">
        <v>95</v>
      </c>
      <c r="D22" s="38">
        <v>118</v>
      </c>
      <c r="E22" s="38">
        <v>141</v>
      </c>
      <c r="F22" s="38">
        <v>134</v>
      </c>
      <c r="G22" s="38">
        <v>158</v>
      </c>
      <c r="H22" s="38">
        <v>169</v>
      </c>
      <c r="I22" s="38">
        <v>179</v>
      </c>
      <c r="J22" s="38">
        <v>171</v>
      </c>
      <c r="K22" s="38">
        <v>143</v>
      </c>
      <c r="L22" s="38"/>
      <c r="M22" s="38"/>
      <c r="N22" s="38">
        <v>125</v>
      </c>
      <c r="O22" s="38">
        <v>139</v>
      </c>
      <c r="P22" s="38">
        <v>120</v>
      </c>
      <c r="Q22" s="38">
        <v>113</v>
      </c>
      <c r="R22" s="239">
        <v>131</v>
      </c>
      <c r="S22" s="239">
        <v>144</v>
      </c>
      <c r="T22" s="29">
        <v>155</v>
      </c>
    </row>
    <row r="23" spans="1:20" ht="15" customHeight="1" x14ac:dyDescent="0.2">
      <c r="A23" s="254" t="s">
        <v>594</v>
      </c>
      <c r="B23" s="441">
        <v>29</v>
      </c>
      <c r="C23" s="38">
        <v>32</v>
      </c>
      <c r="D23" s="38">
        <v>52</v>
      </c>
      <c r="E23" s="38">
        <v>40</v>
      </c>
      <c r="F23" s="38">
        <v>44</v>
      </c>
      <c r="G23" s="38">
        <v>48</v>
      </c>
      <c r="H23" s="38">
        <v>57</v>
      </c>
      <c r="I23" s="38">
        <v>55</v>
      </c>
      <c r="J23" s="38">
        <v>43</v>
      </c>
      <c r="K23" s="38">
        <v>28</v>
      </c>
      <c r="L23" s="38"/>
      <c r="M23" s="38"/>
      <c r="N23" s="38">
        <v>107</v>
      </c>
      <c r="O23" s="38">
        <v>257</v>
      </c>
      <c r="P23" s="38">
        <v>113</v>
      </c>
      <c r="Q23" s="38">
        <v>763</v>
      </c>
      <c r="R23" s="239">
        <v>132</v>
      </c>
      <c r="S23" s="239">
        <v>80</v>
      </c>
      <c r="T23" s="29">
        <v>72</v>
      </c>
    </row>
    <row r="24" spans="1:20" ht="15" customHeight="1" x14ac:dyDescent="0.2">
      <c r="A24" s="254" t="s">
        <v>595</v>
      </c>
      <c r="B24" s="441">
        <v>2118</v>
      </c>
      <c r="C24" s="38">
        <v>2328</v>
      </c>
      <c r="D24" s="38">
        <v>2426</v>
      </c>
      <c r="E24" s="38">
        <v>2410</v>
      </c>
      <c r="F24" s="38">
        <v>2339</v>
      </c>
      <c r="G24" s="38">
        <v>2232</v>
      </c>
      <c r="H24" s="38">
        <v>2210</v>
      </c>
      <c r="I24" s="38">
        <v>2233</v>
      </c>
      <c r="J24" s="38">
        <v>1974</v>
      </c>
      <c r="K24" s="38">
        <v>1772</v>
      </c>
      <c r="L24" s="38"/>
      <c r="M24" s="38"/>
      <c r="N24" s="38">
        <v>1294</v>
      </c>
      <c r="O24" s="38">
        <v>1172</v>
      </c>
      <c r="P24" s="38">
        <v>1128</v>
      </c>
      <c r="Q24" s="38">
        <v>1053</v>
      </c>
      <c r="R24" s="239">
        <v>960</v>
      </c>
      <c r="S24" s="239">
        <v>926</v>
      </c>
      <c r="T24" s="29">
        <v>963</v>
      </c>
    </row>
    <row r="25" spans="1:20" ht="15" customHeight="1" x14ac:dyDescent="0.2">
      <c r="A25" s="254" t="s">
        <v>596</v>
      </c>
      <c r="B25" s="441">
        <v>104</v>
      </c>
      <c r="C25" s="38">
        <v>90</v>
      </c>
      <c r="D25" s="38">
        <v>104</v>
      </c>
      <c r="E25" s="38">
        <v>113</v>
      </c>
      <c r="F25" s="38">
        <v>83</v>
      </c>
      <c r="G25" s="38">
        <v>103</v>
      </c>
      <c r="H25" s="38">
        <v>103</v>
      </c>
      <c r="I25" s="38">
        <v>99</v>
      </c>
      <c r="J25" s="38">
        <v>86</v>
      </c>
      <c r="K25" s="38">
        <v>96</v>
      </c>
      <c r="L25" s="38"/>
      <c r="M25" s="38"/>
      <c r="N25" s="38">
        <v>56</v>
      </c>
      <c r="O25" s="38">
        <v>65</v>
      </c>
      <c r="P25" s="38">
        <v>81</v>
      </c>
      <c r="Q25" s="38">
        <v>71</v>
      </c>
      <c r="R25" s="239">
        <v>69</v>
      </c>
      <c r="S25" s="239">
        <v>66</v>
      </c>
      <c r="T25" s="29">
        <v>63</v>
      </c>
    </row>
    <row r="26" spans="1:20" ht="15" customHeight="1" x14ac:dyDescent="0.2">
      <c r="A26" s="1" t="s">
        <v>597</v>
      </c>
      <c r="B26" s="441">
        <v>221</v>
      </c>
      <c r="C26" s="38">
        <v>204</v>
      </c>
      <c r="D26" s="38">
        <v>207</v>
      </c>
      <c r="E26" s="38">
        <v>229</v>
      </c>
      <c r="F26" s="38">
        <v>185</v>
      </c>
      <c r="G26" s="38">
        <v>200</v>
      </c>
      <c r="H26" s="38">
        <v>183</v>
      </c>
      <c r="I26" s="38">
        <v>185</v>
      </c>
      <c r="J26" s="38">
        <v>160</v>
      </c>
      <c r="K26" s="38">
        <v>144</v>
      </c>
      <c r="L26" s="38"/>
      <c r="M26" s="38"/>
      <c r="N26" s="38">
        <v>107</v>
      </c>
      <c r="O26" s="38">
        <v>88</v>
      </c>
      <c r="P26" s="38">
        <v>92</v>
      </c>
      <c r="Q26" s="38">
        <v>94</v>
      </c>
      <c r="R26" s="239">
        <v>99</v>
      </c>
      <c r="S26" s="239">
        <v>104</v>
      </c>
      <c r="T26" s="29">
        <v>106</v>
      </c>
    </row>
    <row r="27" spans="1:20" ht="15" customHeight="1" x14ac:dyDescent="0.2">
      <c r="A27" s="254" t="s">
        <v>598</v>
      </c>
      <c r="B27" s="441">
        <v>48</v>
      </c>
      <c r="C27" s="38">
        <v>32</v>
      </c>
      <c r="D27" s="38">
        <v>38</v>
      </c>
      <c r="E27" s="38">
        <v>38</v>
      </c>
      <c r="F27" s="38">
        <v>38</v>
      </c>
      <c r="G27" s="38">
        <v>24</v>
      </c>
      <c r="H27" s="38">
        <v>28</v>
      </c>
      <c r="I27" s="38">
        <v>25</v>
      </c>
      <c r="J27" s="38">
        <v>18</v>
      </c>
      <c r="K27" s="38">
        <v>18</v>
      </c>
      <c r="L27" s="38"/>
      <c r="M27" s="38"/>
      <c r="N27" s="38">
        <v>26</v>
      </c>
      <c r="O27" s="38">
        <v>24</v>
      </c>
      <c r="P27" s="38">
        <v>17</v>
      </c>
      <c r="Q27" s="38">
        <v>22</v>
      </c>
      <c r="R27" s="239">
        <v>32</v>
      </c>
      <c r="S27" s="239">
        <v>19</v>
      </c>
      <c r="T27" s="29">
        <v>24</v>
      </c>
    </row>
    <row r="28" spans="1:20" ht="15" customHeight="1" x14ac:dyDescent="0.2">
      <c r="A28" s="1" t="s">
        <v>599</v>
      </c>
      <c r="B28" s="441">
        <v>75</v>
      </c>
      <c r="C28" s="38">
        <v>64</v>
      </c>
      <c r="D28" s="38">
        <v>63</v>
      </c>
      <c r="E28" s="38">
        <v>73</v>
      </c>
      <c r="F28" s="38">
        <v>63</v>
      </c>
      <c r="G28" s="38">
        <v>89</v>
      </c>
      <c r="H28" s="38">
        <v>92</v>
      </c>
      <c r="I28" s="38">
        <v>139</v>
      </c>
      <c r="J28" s="38">
        <v>72</v>
      </c>
      <c r="K28" s="38">
        <v>65</v>
      </c>
      <c r="L28" s="38"/>
      <c r="M28" s="38"/>
      <c r="N28" s="38">
        <v>79</v>
      </c>
      <c r="O28" s="38">
        <v>63</v>
      </c>
      <c r="P28" s="38">
        <v>106</v>
      </c>
      <c r="Q28" s="38">
        <v>83</v>
      </c>
      <c r="R28" s="239">
        <v>96</v>
      </c>
      <c r="S28" s="239">
        <v>73</v>
      </c>
      <c r="T28" s="29">
        <v>89</v>
      </c>
    </row>
    <row r="29" spans="1:20" ht="15" customHeight="1" x14ac:dyDescent="0.2">
      <c r="A29" s="1" t="s">
        <v>600</v>
      </c>
      <c r="B29" s="441">
        <v>124</v>
      </c>
      <c r="C29" s="38">
        <v>172</v>
      </c>
      <c r="D29" s="38">
        <v>165</v>
      </c>
      <c r="E29" s="38">
        <v>152</v>
      </c>
      <c r="F29" s="38">
        <v>134</v>
      </c>
      <c r="G29" s="38">
        <v>115</v>
      </c>
      <c r="H29" s="38">
        <v>117</v>
      </c>
      <c r="I29" s="38">
        <v>165</v>
      </c>
      <c r="J29" s="38">
        <v>133</v>
      </c>
      <c r="K29" s="38">
        <v>118</v>
      </c>
      <c r="L29" s="38"/>
      <c r="M29" s="38"/>
      <c r="N29" s="38">
        <v>150</v>
      </c>
      <c r="O29" s="38">
        <v>167</v>
      </c>
      <c r="P29" s="38">
        <v>153</v>
      </c>
      <c r="Q29" s="38">
        <v>157</v>
      </c>
      <c r="R29" s="239">
        <v>205</v>
      </c>
      <c r="S29" s="239">
        <v>168</v>
      </c>
      <c r="T29" s="29">
        <v>169</v>
      </c>
    </row>
    <row r="30" spans="1:20" ht="15" customHeight="1" x14ac:dyDescent="0.2">
      <c r="A30" s="1" t="s">
        <v>601</v>
      </c>
      <c r="B30" s="441">
        <v>18</v>
      </c>
      <c r="C30" s="38">
        <v>13</v>
      </c>
      <c r="D30" s="38">
        <v>14</v>
      </c>
      <c r="E30" s="38">
        <v>18</v>
      </c>
      <c r="F30" s="38">
        <v>3</v>
      </c>
      <c r="G30" s="38">
        <v>3</v>
      </c>
      <c r="H30" s="38">
        <v>4</v>
      </c>
      <c r="I30" s="38">
        <v>7</v>
      </c>
      <c r="J30" s="38">
        <v>5</v>
      </c>
      <c r="K30" s="38">
        <v>5</v>
      </c>
      <c r="L30" s="38"/>
      <c r="M30" s="38"/>
      <c r="N30" s="38">
        <v>7</v>
      </c>
      <c r="O30" s="38">
        <v>7</v>
      </c>
      <c r="P30" s="38">
        <v>10</v>
      </c>
      <c r="Q30" s="38">
        <v>12</v>
      </c>
      <c r="R30" s="239">
        <v>11</v>
      </c>
      <c r="S30" s="239">
        <v>11</v>
      </c>
      <c r="T30" s="29">
        <v>11</v>
      </c>
    </row>
    <row r="31" spans="1:20" ht="15" customHeight="1" x14ac:dyDescent="0.2">
      <c r="A31" s="1" t="s">
        <v>602</v>
      </c>
      <c r="B31" s="441">
        <v>15</v>
      </c>
      <c r="C31" s="38">
        <v>26</v>
      </c>
      <c r="D31" s="38">
        <v>31</v>
      </c>
      <c r="E31" s="38">
        <v>29</v>
      </c>
      <c r="F31" s="38">
        <v>26</v>
      </c>
      <c r="G31" s="38">
        <v>35</v>
      </c>
      <c r="H31" s="38">
        <v>34</v>
      </c>
      <c r="I31" s="38">
        <v>23</v>
      </c>
      <c r="J31" s="38">
        <v>29</v>
      </c>
      <c r="K31" s="38">
        <v>35</v>
      </c>
      <c r="L31" s="38"/>
      <c r="M31" s="38"/>
      <c r="N31" s="38">
        <v>32</v>
      </c>
      <c r="O31" s="38">
        <v>23</v>
      </c>
      <c r="P31" s="38">
        <v>21</v>
      </c>
      <c r="Q31" s="38">
        <v>22</v>
      </c>
      <c r="R31" s="239">
        <v>25</v>
      </c>
      <c r="S31" s="239">
        <v>21</v>
      </c>
      <c r="T31" s="29">
        <v>29</v>
      </c>
    </row>
    <row r="32" spans="1:20" ht="15" customHeight="1" x14ac:dyDescent="0.2">
      <c r="A32" s="1" t="s">
        <v>603</v>
      </c>
      <c r="B32" s="441">
        <v>57</v>
      </c>
      <c r="C32" s="38">
        <v>44</v>
      </c>
      <c r="D32" s="38">
        <v>47</v>
      </c>
      <c r="E32" s="38">
        <v>56</v>
      </c>
      <c r="F32" s="38">
        <v>45</v>
      </c>
      <c r="G32" s="38">
        <v>48</v>
      </c>
      <c r="H32" s="38">
        <v>48</v>
      </c>
      <c r="I32" s="38">
        <v>68</v>
      </c>
      <c r="J32" s="38">
        <v>70</v>
      </c>
      <c r="K32" s="38">
        <v>65</v>
      </c>
      <c r="L32" s="38"/>
      <c r="M32" s="38"/>
      <c r="N32" s="38">
        <v>69</v>
      </c>
      <c r="O32" s="38">
        <v>80</v>
      </c>
      <c r="P32" s="38">
        <v>79</v>
      </c>
      <c r="Q32" s="38">
        <v>73</v>
      </c>
      <c r="R32" s="239">
        <v>109</v>
      </c>
      <c r="S32" s="239">
        <v>128</v>
      </c>
      <c r="T32" s="29">
        <v>133</v>
      </c>
    </row>
    <row r="33" spans="1:20" ht="15" customHeight="1" x14ac:dyDescent="0.2">
      <c r="A33" s="1" t="s">
        <v>604</v>
      </c>
      <c r="B33" s="441">
        <v>152</v>
      </c>
      <c r="C33" s="38">
        <v>206</v>
      </c>
      <c r="D33" s="38">
        <v>257</v>
      </c>
      <c r="E33" s="38">
        <v>238</v>
      </c>
      <c r="F33" s="38">
        <v>199</v>
      </c>
      <c r="G33" s="38">
        <v>231</v>
      </c>
      <c r="H33" s="38">
        <v>298</v>
      </c>
      <c r="I33" s="38">
        <v>331</v>
      </c>
      <c r="J33" s="38">
        <v>405</v>
      </c>
      <c r="K33" s="38">
        <v>538</v>
      </c>
      <c r="L33" s="38"/>
      <c r="M33" s="38"/>
      <c r="N33" s="38">
        <v>548</v>
      </c>
      <c r="O33" s="38">
        <v>672</v>
      </c>
      <c r="P33" s="38">
        <v>856</v>
      </c>
      <c r="Q33" s="38">
        <v>1332</v>
      </c>
      <c r="R33" s="239">
        <v>1808</v>
      </c>
      <c r="S33" s="239">
        <v>2359</v>
      </c>
      <c r="T33" s="29">
        <v>2526</v>
      </c>
    </row>
    <row r="34" spans="1:20" ht="15" customHeight="1" x14ac:dyDescent="0.2">
      <c r="A34" s="254" t="s">
        <v>605</v>
      </c>
      <c r="B34" s="441">
        <v>5</v>
      </c>
      <c r="C34" s="38">
        <v>10</v>
      </c>
      <c r="D34" s="38">
        <v>3</v>
      </c>
      <c r="E34" s="38">
        <v>3</v>
      </c>
      <c r="F34" s="38">
        <v>8</v>
      </c>
      <c r="G34" s="38">
        <v>5</v>
      </c>
      <c r="H34" s="38">
        <v>12</v>
      </c>
      <c r="I34" s="38">
        <v>2</v>
      </c>
      <c r="J34" s="38">
        <v>1</v>
      </c>
      <c r="K34" s="38">
        <v>3</v>
      </c>
      <c r="L34" s="38"/>
      <c r="M34" s="38"/>
      <c r="N34" s="38">
        <v>5</v>
      </c>
      <c r="O34" s="38">
        <v>4</v>
      </c>
      <c r="P34" s="38">
        <v>2</v>
      </c>
      <c r="Q34" s="38">
        <v>2</v>
      </c>
      <c r="R34" s="239">
        <v>3</v>
      </c>
      <c r="S34" s="239">
        <v>1</v>
      </c>
      <c r="T34" s="29">
        <v>3</v>
      </c>
    </row>
    <row r="35" spans="1:20" ht="15" customHeight="1" x14ac:dyDescent="0.2">
      <c r="A35" s="1" t="s">
        <v>606</v>
      </c>
      <c r="B35" s="441">
        <v>802</v>
      </c>
      <c r="C35" s="38">
        <v>719</v>
      </c>
      <c r="D35" s="38">
        <v>840</v>
      </c>
      <c r="E35" s="38">
        <v>820</v>
      </c>
      <c r="F35" s="38">
        <v>774</v>
      </c>
      <c r="G35" s="38">
        <v>769</v>
      </c>
      <c r="H35" s="38">
        <v>920</v>
      </c>
      <c r="I35" s="38">
        <v>912</v>
      </c>
      <c r="J35" s="38">
        <v>863</v>
      </c>
      <c r="K35" s="38">
        <v>738</v>
      </c>
      <c r="L35" s="38"/>
      <c r="M35" s="38"/>
      <c r="N35" s="38">
        <v>778</v>
      </c>
      <c r="O35" s="38">
        <v>946</v>
      </c>
      <c r="P35" s="38">
        <v>955</v>
      </c>
      <c r="Q35" s="38">
        <v>1045</v>
      </c>
      <c r="R35" s="239">
        <v>933</v>
      </c>
      <c r="S35" s="239">
        <v>903</v>
      </c>
      <c r="T35" s="29">
        <v>1031</v>
      </c>
    </row>
    <row r="36" spans="1:20" ht="15" customHeight="1" x14ac:dyDescent="0.2">
      <c r="A36" s="1" t="s">
        <v>607</v>
      </c>
      <c r="B36" s="441">
        <v>37</v>
      </c>
      <c r="C36" s="38">
        <v>30</v>
      </c>
      <c r="D36" s="38">
        <v>16</v>
      </c>
      <c r="E36" s="38">
        <v>26</v>
      </c>
      <c r="F36" s="38">
        <v>19</v>
      </c>
      <c r="G36" s="38">
        <v>10</v>
      </c>
      <c r="H36" s="38">
        <v>18</v>
      </c>
      <c r="I36" s="38">
        <v>23</v>
      </c>
      <c r="J36" s="38">
        <v>18</v>
      </c>
      <c r="K36" s="38">
        <v>28</v>
      </c>
      <c r="L36" s="38"/>
      <c r="M36" s="38"/>
      <c r="N36" s="38">
        <v>17</v>
      </c>
      <c r="O36" s="38">
        <v>23</v>
      </c>
      <c r="P36" s="38">
        <v>35</v>
      </c>
      <c r="Q36" s="38">
        <v>29</v>
      </c>
      <c r="R36" s="239">
        <v>42</v>
      </c>
      <c r="S36" s="239">
        <v>66</v>
      </c>
      <c r="T36" s="29">
        <v>55</v>
      </c>
    </row>
    <row r="37" spans="1:20" ht="15" customHeight="1" x14ac:dyDescent="0.2">
      <c r="A37" s="1" t="s">
        <v>608</v>
      </c>
      <c r="B37" s="441">
        <v>549</v>
      </c>
      <c r="C37" s="38">
        <v>485</v>
      </c>
      <c r="D37" s="38">
        <v>525</v>
      </c>
      <c r="E37" s="38">
        <v>541</v>
      </c>
      <c r="F37" s="38">
        <v>454</v>
      </c>
      <c r="G37" s="38">
        <v>429</v>
      </c>
      <c r="H37" s="38">
        <v>555</v>
      </c>
      <c r="I37" s="38">
        <v>650</v>
      </c>
      <c r="J37" s="38">
        <v>503</v>
      </c>
      <c r="K37" s="38">
        <v>450</v>
      </c>
      <c r="L37" s="38"/>
      <c r="M37" s="38"/>
      <c r="N37" s="38">
        <v>403</v>
      </c>
      <c r="O37" s="38">
        <v>329</v>
      </c>
      <c r="P37" s="38">
        <v>377</v>
      </c>
      <c r="Q37" s="38">
        <v>451</v>
      </c>
      <c r="R37" s="239">
        <v>431</v>
      </c>
      <c r="S37" s="239">
        <v>502</v>
      </c>
      <c r="T37" s="29">
        <v>393</v>
      </c>
    </row>
    <row r="38" spans="1:20" ht="15" customHeight="1" x14ac:dyDescent="0.2">
      <c r="A38" s="236" t="s">
        <v>609</v>
      </c>
      <c r="B38" s="442">
        <v>14</v>
      </c>
      <c r="C38" s="62">
        <v>53</v>
      </c>
      <c r="D38" s="62">
        <v>52</v>
      </c>
      <c r="E38" s="62">
        <v>33</v>
      </c>
      <c r="F38" s="62">
        <v>32</v>
      </c>
      <c r="G38" s="62">
        <v>14</v>
      </c>
      <c r="H38" s="62">
        <v>25</v>
      </c>
      <c r="I38" s="62">
        <v>30</v>
      </c>
      <c r="J38" s="62">
        <v>15</v>
      </c>
      <c r="K38" s="62">
        <v>13</v>
      </c>
      <c r="L38" s="62"/>
      <c r="M38" s="62"/>
      <c r="N38" s="62">
        <v>16</v>
      </c>
      <c r="O38" s="38">
        <v>14</v>
      </c>
      <c r="P38" s="38">
        <v>14</v>
      </c>
      <c r="Q38" s="38">
        <v>11</v>
      </c>
      <c r="R38" s="239">
        <v>18</v>
      </c>
      <c r="S38" s="239">
        <v>20</v>
      </c>
      <c r="T38" s="29">
        <v>18</v>
      </c>
    </row>
    <row r="39" spans="1:20" ht="15" customHeight="1" thickBot="1" x14ac:dyDescent="0.25">
      <c r="A39" s="241" t="s">
        <v>610</v>
      </c>
      <c r="B39" s="4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>
        <v>1</v>
      </c>
      <c r="O39" s="243">
        <v>1</v>
      </c>
      <c r="P39" s="243">
        <v>0</v>
      </c>
      <c r="Q39" s="243">
        <v>0</v>
      </c>
      <c r="R39" s="242">
        <v>0</v>
      </c>
      <c r="S39" s="242">
        <v>0</v>
      </c>
      <c r="T39" s="242">
        <v>0</v>
      </c>
    </row>
    <row r="40" spans="1:20" x14ac:dyDescent="0.2">
      <c r="N40" s="38"/>
      <c r="O40" s="38"/>
      <c r="P40" s="38"/>
      <c r="Q40" s="38"/>
      <c r="R40" s="38"/>
      <c r="S40" s="38"/>
      <c r="T40" s="38"/>
    </row>
  </sheetData>
  <mergeCells count="1">
    <mergeCell ref="U2:V3"/>
  </mergeCells>
  <hyperlinks>
    <hyperlink ref="U2" r:id="rId1" location="INDICE!A1"/>
    <hyperlink ref="U2:V3" location="INDICE!A3" display="INDICE"/>
  </hyperlinks>
  <printOptions horizontalCentered="1"/>
  <pageMargins left="0.39370078740157483" right="0.39370078740157483" top="0.59055118110236227" bottom="0.98425196850393704" header="0" footer="0"/>
  <pageSetup scale="90" orientation="portrait" horizontalDpi="300" verticalDpi="300" r:id="rId2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zoomScaleNormal="100" workbookViewId="0">
      <selection activeCell="R2" sqref="R2:S3"/>
    </sheetView>
  </sheetViews>
  <sheetFormatPr baseColWidth="10" defaultColWidth="11" defaultRowHeight="12.75" x14ac:dyDescent="0.2"/>
  <cols>
    <col min="1" max="1" width="20" style="1" customWidth="1"/>
    <col min="2" max="4" width="6.375" style="29" bestFit="1" customWidth="1"/>
    <col min="5" max="5" width="1.5" style="29" customWidth="1"/>
    <col min="6" max="6" width="7.75" style="29" bestFit="1" customWidth="1"/>
    <col min="7" max="8" width="6.125" style="29" bestFit="1" customWidth="1"/>
    <col min="9" max="9" width="1.5" style="29" customWidth="1"/>
    <col min="10" max="12" width="5.25" style="29" bestFit="1" customWidth="1"/>
    <col min="13" max="13" width="2" style="29" customWidth="1"/>
    <col min="14" max="14" width="5.625" style="29" customWidth="1"/>
    <col min="15" max="15" width="5.5" style="29" customWidth="1"/>
    <col min="16" max="16" width="6" style="29" customWidth="1"/>
    <col min="17" max="16384" width="11" style="90"/>
  </cols>
  <sheetData>
    <row r="1" spans="1:21" ht="15" x14ac:dyDescent="0.25">
      <c r="A1" s="753" t="s">
        <v>851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130"/>
      <c r="R1" s="130"/>
      <c r="S1" s="130"/>
      <c r="T1" s="130"/>
      <c r="U1" s="155"/>
    </row>
    <row r="2" spans="1:21" ht="15" x14ac:dyDescent="0.25">
      <c r="A2" s="753" t="s">
        <v>577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  <c r="N2" s="753"/>
      <c r="O2" s="753"/>
      <c r="P2" s="753"/>
      <c r="Q2" s="200"/>
      <c r="R2" s="747" t="s">
        <v>650</v>
      </c>
      <c r="S2" s="747"/>
      <c r="T2" s="200"/>
      <c r="U2" s="155"/>
    </row>
    <row r="3" spans="1:21" ht="15" x14ac:dyDescent="0.25">
      <c r="A3" s="753" t="s">
        <v>611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  <c r="O3" s="753"/>
      <c r="P3" s="753"/>
      <c r="Q3" s="200"/>
      <c r="R3" s="747"/>
      <c r="S3" s="747"/>
      <c r="T3"/>
      <c r="U3" s="155"/>
    </row>
    <row r="4" spans="1:21" ht="15" x14ac:dyDescent="0.25">
      <c r="A4" s="753" t="s">
        <v>612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174"/>
      <c r="R4" s="174"/>
      <c r="S4" s="174"/>
      <c r="T4" s="174"/>
      <c r="U4" s="155"/>
    </row>
    <row r="5" spans="1:21" ht="15.75" thickBot="1" x14ac:dyDescent="0.3">
      <c r="A5" s="755" t="s">
        <v>1069</v>
      </c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155"/>
      <c r="R5" s="155"/>
      <c r="S5" s="155"/>
      <c r="T5" s="155"/>
      <c r="U5" s="155"/>
    </row>
    <row r="6" spans="1:21" s="91" customFormat="1" ht="15" x14ac:dyDescent="0.25">
      <c r="A6" s="274" t="s">
        <v>613</v>
      </c>
      <c r="B6" s="208" t="s">
        <v>5</v>
      </c>
      <c r="C6" s="208"/>
      <c r="D6" s="208"/>
      <c r="E6" s="1"/>
      <c r="F6" s="208" t="s">
        <v>84</v>
      </c>
      <c r="G6" s="208"/>
      <c r="H6" s="208"/>
      <c r="I6" s="1"/>
      <c r="J6" s="208" t="s">
        <v>85</v>
      </c>
      <c r="K6" s="208"/>
      <c r="L6" s="208"/>
      <c r="M6" s="1"/>
      <c r="N6" s="208" t="s">
        <v>548</v>
      </c>
      <c r="O6" s="233"/>
      <c r="P6" s="233"/>
      <c r="Q6" s="155"/>
      <c r="R6" s="155"/>
      <c r="S6" s="155"/>
      <c r="T6" s="155"/>
      <c r="U6" s="155"/>
    </row>
    <row r="7" spans="1:21" s="91" customFormat="1" ht="13.5" thickBot="1" x14ac:dyDescent="0.25">
      <c r="A7" s="276" t="s">
        <v>614</v>
      </c>
      <c r="B7" s="276" t="s">
        <v>87</v>
      </c>
      <c r="C7" s="276" t="s">
        <v>88</v>
      </c>
      <c r="D7" s="276" t="s">
        <v>89</v>
      </c>
      <c r="E7" s="276"/>
      <c r="F7" s="276" t="s">
        <v>87</v>
      </c>
      <c r="G7" s="276" t="s">
        <v>88</v>
      </c>
      <c r="H7" s="276" t="s">
        <v>89</v>
      </c>
      <c r="I7" s="241"/>
      <c r="J7" s="276" t="s">
        <v>87</v>
      </c>
      <c r="K7" s="276" t="s">
        <v>88</v>
      </c>
      <c r="L7" s="276" t="s">
        <v>89</v>
      </c>
      <c r="M7" s="241"/>
      <c r="N7" s="276" t="s">
        <v>87</v>
      </c>
      <c r="O7" s="276" t="s">
        <v>88</v>
      </c>
      <c r="P7" s="276" t="s">
        <v>89</v>
      </c>
    </row>
    <row r="8" spans="1:21" ht="15" x14ac:dyDescent="0.25">
      <c r="A8" s="444" t="s">
        <v>615</v>
      </c>
      <c r="B8" s="419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19"/>
      <c r="N8" s="444"/>
      <c r="O8" s="444"/>
      <c r="P8" s="444"/>
    </row>
    <row r="9" spans="1:21" x14ac:dyDescent="0.2">
      <c r="A9" s="236"/>
      <c r="E9" s="445"/>
      <c r="F9" s="445"/>
      <c r="G9" s="446"/>
      <c r="H9" s="446"/>
      <c r="I9" s="446"/>
      <c r="J9" s="446"/>
      <c r="K9" s="446"/>
      <c r="L9" s="445"/>
      <c r="M9" s="446"/>
      <c r="N9" s="445"/>
      <c r="O9" s="445"/>
      <c r="P9" s="445"/>
    </row>
    <row r="10" spans="1:21" ht="15" x14ac:dyDescent="0.25">
      <c r="A10" s="228" t="s">
        <v>5</v>
      </c>
      <c r="B10" s="337">
        <f>+F10+J10+N10</f>
        <v>53012</v>
      </c>
      <c r="C10" s="337">
        <f>+G10+K10+O10</f>
        <v>26284</v>
      </c>
      <c r="D10" s="337">
        <f>+H10+L10+P10</f>
        <v>26728</v>
      </c>
      <c r="E10" s="337"/>
      <c r="F10" s="337">
        <f>+F12+F14+F16+F18+F20+F22+F24+F26</f>
        <v>48013</v>
      </c>
      <c r="G10" s="337">
        <f>+G12+G14+G16+G18+G20+G22+G24+G26</f>
        <v>23764</v>
      </c>
      <c r="H10" s="337">
        <f>+H12+H14+H16+H18+H20+H22+H24+H26</f>
        <v>24249</v>
      </c>
      <c r="I10" s="337"/>
      <c r="J10" s="337">
        <f>+J12+J14+J16+J18+J20+J22+J24+J26</f>
        <v>4755</v>
      </c>
      <c r="K10" s="337">
        <f>+K12+K14+K16+K18+K20+K22+K24+K26</f>
        <v>2397</v>
      </c>
      <c r="L10" s="337">
        <f>+L12+L14+L16+L18+L20+L22+L24+L26</f>
        <v>2358</v>
      </c>
      <c r="M10" s="337"/>
      <c r="N10" s="337">
        <f>+N12+N14+N16+N18+N20+N22+N24+N26</f>
        <v>244</v>
      </c>
      <c r="O10" s="337">
        <f>+O12+O14+O16+O18+O20+O22+O24+O26</f>
        <v>123</v>
      </c>
      <c r="P10" s="337">
        <f>+P12+P14+P16+P18+P20+P22+P24+P26</f>
        <v>121</v>
      </c>
    </row>
    <row r="11" spans="1:21" x14ac:dyDescent="0.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21" x14ac:dyDescent="0.2">
      <c r="A12" s="1" t="s">
        <v>616</v>
      </c>
      <c r="B12" s="51">
        <f>+F12+J12+N12</f>
        <v>5581</v>
      </c>
      <c r="C12" s="51">
        <f>+G12+K12+O12</f>
        <v>2884</v>
      </c>
      <c r="D12" s="51">
        <f>+H12+L12+P12</f>
        <v>2697</v>
      </c>
      <c r="E12" s="51"/>
      <c r="F12" s="680">
        <v>4785</v>
      </c>
      <c r="G12" s="680">
        <v>2480</v>
      </c>
      <c r="H12" s="680">
        <f>+F12-G12</f>
        <v>2305</v>
      </c>
      <c r="I12" s="680"/>
      <c r="J12" s="680">
        <v>787</v>
      </c>
      <c r="K12" s="680">
        <v>400</v>
      </c>
      <c r="L12" s="680">
        <f>+J12-K12</f>
        <v>387</v>
      </c>
      <c r="M12" s="680"/>
      <c r="N12" s="680">
        <v>9</v>
      </c>
      <c r="O12" s="680">
        <v>4</v>
      </c>
      <c r="P12" s="680">
        <f>+N12-O12</f>
        <v>5</v>
      </c>
    </row>
    <row r="13" spans="1:21" x14ac:dyDescent="0.2">
      <c r="B13" s="51"/>
      <c r="C13" s="51"/>
      <c r="D13" s="51"/>
      <c r="E13" s="51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21" x14ac:dyDescent="0.2">
      <c r="A14" s="1" t="s">
        <v>617</v>
      </c>
      <c r="B14" s="51">
        <f>+F14+J14+N14</f>
        <v>22749</v>
      </c>
      <c r="C14" s="51">
        <f>+G14+K14+O14</f>
        <v>11839</v>
      </c>
      <c r="D14" s="51">
        <f>+H14+L14+P14</f>
        <v>10910</v>
      </c>
      <c r="E14" s="51"/>
      <c r="F14" s="680">
        <v>20686</v>
      </c>
      <c r="G14" s="680">
        <v>10819</v>
      </c>
      <c r="H14" s="680">
        <f>+F14-G14</f>
        <v>9867</v>
      </c>
      <c r="I14" s="680"/>
      <c r="J14" s="680">
        <v>2008</v>
      </c>
      <c r="K14" s="680">
        <v>1007</v>
      </c>
      <c r="L14" s="680">
        <f>+J14-K14</f>
        <v>1001</v>
      </c>
      <c r="M14" s="680"/>
      <c r="N14" s="680">
        <v>55</v>
      </c>
      <c r="O14" s="680">
        <v>13</v>
      </c>
      <c r="P14" s="680">
        <f>+N14-O14</f>
        <v>42</v>
      </c>
    </row>
    <row r="15" spans="1:21" x14ac:dyDescent="0.2">
      <c r="B15" s="51"/>
      <c r="C15" s="51"/>
      <c r="D15" s="51"/>
      <c r="E15" s="51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21" x14ac:dyDescent="0.2">
      <c r="A16" s="1" t="s">
        <v>618</v>
      </c>
      <c r="B16" s="51">
        <f>+F16+J16+N16</f>
        <v>76</v>
      </c>
      <c r="C16" s="51">
        <f>+G16+K16+O16</f>
        <v>28</v>
      </c>
      <c r="D16" s="51">
        <f>+H16+L16+P16</f>
        <v>48</v>
      </c>
      <c r="E16" s="51"/>
      <c r="F16" s="680">
        <v>76</v>
      </c>
      <c r="G16" s="680">
        <v>28</v>
      </c>
      <c r="H16" s="680">
        <f>+F16-G16</f>
        <v>48</v>
      </c>
      <c r="I16" s="680"/>
      <c r="J16" s="680"/>
      <c r="K16" s="680"/>
      <c r="L16" s="680"/>
      <c r="M16" s="680"/>
      <c r="N16" s="680"/>
      <c r="O16" s="680"/>
      <c r="P16" s="680"/>
    </row>
    <row r="17" spans="1:16" x14ac:dyDescent="0.2">
      <c r="B17" s="51"/>
      <c r="C17" s="51"/>
      <c r="D17" s="51"/>
      <c r="E17" s="51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x14ac:dyDescent="0.2">
      <c r="A18" s="254" t="s">
        <v>619</v>
      </c>
      <c r="B18" s="51">
        <f>+F18+J18+N18</f>
        <v>17318</v>
      </c>
      <c r="C18" s="51">
        <f>+G18+K18+O18</f>
        <v>8309</v>
      </c>
      <c r="D18" s="51">
        <f>+H18+L18+P18</f>
        <v>9009</v>
      </c>
      <c r="E18" s="51"/>
      <c r="F18" s="680">
        <v>15220</v>
      </c>
      <c r="G18" s="680">
        <v>7234</v>
      </c>
      <c r="H18" s="680">
        <f>+F18-G18</f>
        <v>7986</v>
      </c>
      <c r="I18" s="680"/>
      <c r="J18" s="680">
        <v>1958</v>
      </c>
      <c r="K18" s="680">
        <v>988</v>
      </c>
      <c r="L18" s="680">
        <f>+J18-K18</f>
        <v>970</v>
      </c>
      <c r="M18" s="680"/>
      <c r="N18" s="680">
        <v>140</v>
      </c>
      <c r="O18" s="680">
        <v>87</v>
      </c>
      <c r="P18" s="680">
        <f>+N18-O18</f>
        <v>53</v>
      </c>
    </row>
    <row r="19" spans="1:16" x14ac:dyDescent="0.2">
      <c r="B19" s="51"/>
      <c r="C19" s="51"/>
      <c r="D19" s="51"/>
      <c r="E19" s="51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">
      <c r="A20" s="1" t="s">
        <v>620</v>
      </c>
      <c r="B20" s="51">
        <f>+F20+J20+N20</f>
        <v>508</v>
      </c>
      <c r="C20" s="51">
        <f>+G20+K20+O20</f>
        <v>318</v>
      </c>
      <c r="D20" s="51">
        <f>+H20+L20+P20</f>
        <v>190</v>
      </c>
      <c r="E20" s="51"/>
      <c r="F20" s="680">
        <v>466</v>
      </c>
      <c r="G20" s="680">
        <v>297</v>
      </c>
      <c r="H20" s="680">
        <f>+F20-G20</f>
        <v>169</v>
      </c>
      <c r="I20" s="680"/>
      <c r="J20" s="680">
        <v>2</v>
      </c>
      <c r="K20" s="680">
        <v>2</v>
      </c>
      <c r="L20" s="680">
        <f>+J20-K20</f>
        <v>0</v>
      </c>
      <c r="M20" s="680"/>
      <c r="N20" s="680">
        <v>40</v>
      </c>
      <c r="O20" s="680">
        <v>19</v>
      </c>
      <c r="P20" s="680">
        <f>+N20-O20</f>
        <v>21</v>
      </c>
    </row>
    <row r="21" spans="1:16" x14ac:dyDescent="0.2">
      <c r="B21" s="51"/>
      <c r="C21" s="51"/>
      <c r="D21" s="51"/>
      <c r="E21" s="51"/>
      <c r="F21" s="38"/>
      <c r="G21" s="38"/>
      <c r="H21" s="680"/>
      <c r="I21" s="38"/>
      <c r="J21" s="38"/>
      <c r="K21" s="38"/>
      <c r="L21" s="38"/>
      <c r="M21" s="38"/>
      <c r="N21" s="38"/>
      <c r="O21" s="38"/>
      <c r="P21" s="38"/>
    </row>
    <row r="22" spans="1:16" x14ac:dyDescent="0.2">
      <c r="A22" s="1" t="s">
        <v>621</v>
      </c>
      <c r="B22" s="51">
        <f>+F22+J22+N22</f>
        <v>902</v>
      </c>
      <c r="C22" s="51">
        <f>+G22+K22+O22</f>
        <v>451</v>
      </c>
      <c r="D22" s="51">
        <f>+H22+L22+P22</f>
        <v>451</v>
      </c>
      <c r="E22" s="51"/>
      <c r="F22" s="680">
        <v>902</v>
      </c>
      <c r="G22" s="680">
        <v>451</v>
      </c>
      <c r="H22" s="680">
        <f>+F22-G22</f>
        <v>451</v>
      </c>
      <c r="I22" s="680"/>
      <c r="J22" s="680"/>
      <c r="K22" s="680"/>
      <c r="L22" s="680"/>
      <c r="M22" s="680"/>
      <c r="N22" s="680"/>
      <c r="O22" s="680"/>
      <c r="P22" s="680"/>
    </row>
    <row r="23" spans="1:16" x14ac:dyDescent="0.2">
      <c r="B23" s="51"/>
      <c r="C23" s="51"/>
      <c r="D23" s="51"/>
      <c r="E23" s="51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">
      <c r="A24" s="1" t="s">
        <v>622</v>
      </c>
      <c r="B24" s="51">
        <f>+F24+J24+N24</f>
        <v>5396</v>
      </c>
      <c r="C24" s="51">
        <f>+G24+K24+O24</f>
        <v>2232</v>
      </c>
      <c r="D24" s="51">
        <f>+H24+L24+P24</f>
        <v>3164</v>
      </c>
      <c r="E24" s="51"/>
      <c r="F24" s="680">
        <v>5396</v>
      </c>
      <c r="G24" s="680">
        <v>2232</v>
      </c>
      <c r="H24" s="680">
        <f>+F24-G24</f>
        <v>3164</v>
      </c>
      <c r="I24" s="680"/>
      <c r="J24" s="680">
        <v>0</v>
      </c>
      <c r="K24" s="680">
        <v>0</v>
      </c>
      <c r="L24" s="680">
        <f>+J24-K24</f>
        <v>0</v>
      </c>
      <c r="M24" s="680"/>
      <c r="N24" s="680"/>
      <c r="O24" s="680"/>
      <c r="P24" s="680"/>
    </row>
    <row r="25" spans="1:16" x14ac:dyDescent="0.2">
      <c r="B25" s="51"/>
      <c r="C25" s="51"/>
      <c r="D25" s="51"/>
      <c r="E25" s="51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">
      <c r="A26" s="1" t="s">
        <v>623</v>
      </c>
      <c r="B26" s="51">
        <f>+F26+J26+N26</f>
        <v>482</v>
      </c>
      <c r="C26" s="51">
        <f>+G26+K26+O26</f>
        <v>223</v>
      </c>
      <c r="D26" s="51">
        <f>+H26+L26+P26</f>
        <v>259</v>
      </c>
      <c r="E26" s="51"/>
      <c r="F26" s="680">
        <v>482</v>
      </c>
      <c r="G26" s="680">
        <v>223</v>
      </c>
      <c r="H26" s="680">
        <f>+F26-G26</f>
        <v>259</v>
      </c>
      <c r="I26" s="680"/>
      <c r="J26" s="680"/>
      <c r="K26" s="680"/>
      <c r="L26" s="680"/>
      <c r="M26" s="680"/>
      <c r="N26" s="680"/>
      <c r="O26" s="680"/>
      <c r="P26" s="680"/>
    </row>
    <row r="27" spans="1:16" x14ac:dyDescent="0.2">
      <c r="B27" s="76"/>
      <c r="C27" s="76"/>
      <c r="D27" s="76"/>
      <c r="E27" s="76"/>
      <c r="F27" s="76"/>
      <c r="G27" s="76"/>
      <c r="H27" s="76"/>
    </row>
    <row r="28" spans="1:16" ht="15" x14ac:dyDescent="0.25">
      <c r="A28" s="808" t="s">
        <v>624</v>
      </c>
      <c r="B28" s="808"/>
      <c r="C28" s="808"/>
      <c r="D28" s="808"/>
      <c r="E28" s="808"/>
      <c r="F28" s="808"/>
      <c r="G28" s="808"/>
      <c r="H28" s="808"/>
      <c r="I28" s="808"/>
      <c r="J28" s="808"/>
      <c r="K28" s="808"/>
      <c r="L28" s="808"/>
      <c r="M28" s="808"/>
      <c r="N28" s="808"/>
      <c r="O28" s="808"/>
      <c r="P28" s="808"/>
    </row>
    <row r="29" spans="1:16" ht="13.5" x14ac:dyDescent="0.25">
      <c r="B29" s="447"/>
      <c r="C29" s="447"/>
      <c r="D29" s="447"/>
      <c r="E29" s="447"/>
      <c r="F29" s="447"/>
      <c r="G29" s="447"/>
      <c r="H29" s="447"/>
      <c r="I29" s="345"/>
      <c r="J29" s="345"/>
      <c r="K29" s="345"/>
      <c r="L29" s="345"/>
      <c r="M29" s="345"/>
      <c r="N29" s="345"/>
      <c r="O29" s="345"/>
      <c r="P29" s="345"/>
    </row>
    <row r="30" spans="1:16" ht="15" x14ac:dyDescent="0.25">
      <c r="A30" s="228" t="s">
        <v>5</v>
      </c>
      <c r="B30" s="338">
        <f>+B10/B65*100</f>
        <v>4.8606545727947479</v>
      </c>
      <c r="C30" s="338">
        <f>+C10/C65*100</f>
        <v>4.7680379643503716</v>
      </c>
      <c r="D30" s="338">
        <f>+D10/D65*100</f>
        <v>4.9553098829955085</v>
      </c>
      <c r="E30" s="317"/>
      <c r="F30" s="338">
        <f>+F10/F65*100</f>
        <v>4.8821384484290888</v>
      </c>
      <c r="G30" s="338">
        <f>+G10/G65*100</f>
        <v>4.7833560786302902</v>
      </c>
      <c r="H30" s="338">
        <f>+H10/H65*100</f>
        <v>4.982985229206224</v>
      </c>
      <c r="I30" s="32"/>
      <c r="J30" s="338">
        <f>+J10/J65*100</f>
        <v>5.3757970424637094</v>
      </c>
      <c r="K30" s="338">
        <f>+K10/K65*100</f>
        <v>5.2943125345113193</v>
      </c>
      <c r="L30" s="338">
        <f>+L10/L65*100</f>
        <v>5.4612409384626073</v>
      </c>
      <c r="M30" s="32"/>
      <c r="N30" s="338">
        <f>+N10/N65*100</f>
        <v>1.3019582733045196</v>
      </c>
      <c r="O30" s="338">
        <f>+O10/O65*100</f>
        <v>1.3408917475198954</v>
      </c>
      <c r="P30" s="338">
        <f>+P10/P65*100</f>
        <v>1.2646321070234114</v>
      </c>
    </row>
    <row r="31" spans="1:16" x14ac:dyDescent="0.2">
      <c r="B31" s="413"/>
      <c r="C31" s="413"/>
      <c r="D31" s="413"/>
      <c r="E31" s="413"/>
      <c r="F31" s="413"/>
      <c r="G31" s="413"/>
      <c r="H31" s="413"/>
      <c r="I31" s="71"/>
      <c r="J31" s="413"/>
      <c r="K31" s="413"/>
      <c r="L31" s="413"/>
      <c r="M31" s="71"/>
      <c r="N31" s="413"/>
      <c r="O31" s="413"/>
      <c r="P31" s="413"/>
    </row>
    <row r="32" spans="1:16" x14ac:dyDescent="0.2">
      <c r="A32" s="1" t="s">
        <v>616</v>
      </c>
      <c r="B32" s="341">
        <f>+B12/B67*100</f>
        <v>3.8635938830468466</v>
      </c>
      <c r="C32" s="341">
        <f>+C12/C67*100</f>
        <v>3.9078590785907856</v>
      </c>
      <c r="D32" s="341">
        <f>+D12/D67*100</f>
        <v>3.8173557345260503</v>
      </c>
      <c r="E32" s="413"/>
      <c r="F32" s="341">
        <f>+F12/F67*100</f>
        <v>3.9168017287952459</v>
      </c>
      <c r="G32" s="341">
        <f>+G12/G67*100</f>
        <v>3.9742315951411813</v>
      </c>
      <c r="H32" s="341">
        <f>+H12/H67*100</f>
        <v>3.8568368917743125</v>
      </c>
      <c r="I32" s="71"/>
      <c r="J32" s="341">
        <f>+J12/J67*100</f>
        <v>3.7571012555497205</v>
      </c>
      <c r="K32" s="341">
        <f>+K12/K67*100</f>
        <v>3.7109193802764637</v>
      </c>
      <c r="L32" s="341">
        <f>+L12/L67*100</f>
        <v>3.8060582218725414</v>
      </c>
      <c r="M32" s="71"/>
      <c r="N32" s="341">
        <f>+N12/N67*100</f>
        <v>0.67264573991031396</v>
      </c>
      <c r="O32" s="341">
        <f>+O12/O67*100</f>
        <v>0.64620355411954766</v>
      </c>
      <c r="P32" s="341">
        <f>+P12/P67*100</f>
        <v>0.69541029207232274</v>
      </c>
    </row>
    <row r="33" spans="1:16" x14ac:dyDescent="0.2">
      <c r="B33" s="413"/>
      <c r="C33" s="413"/>
      <c r="D33" s="413"/>
      <c r="E33" s="413"/>
      <c r="F33" s="413"/>
      <c r="G33" s="413"/>
      <c r="H33" s="413"/>
      <c r="I33" s="71"/>
      <c r="J33" s="413"/>
      <c r="K33" s="413"/>
      <c r="L33" s="413"/>
      <c r="M33" s="71"/>
      <c r="N33" s="413"/>
      <c r="O33" s="413"/>
      <c r="P33" s="413"/>
    </row>
    <row r="34" spans="1:16" x14ac:dyDescent="0.2">
      <c r="A34" s="1" t="s">
        <v>617</v>
      </c>
      <c r="B34" s="341">
        <f>+B14/B69*100</f>
        <v>4.9103789468231147</v>
      </c>
      <c r="C34" s="341">
        <f>+C14/C69*100</f>
        <v>4.9714871209130838</v>
      </c>
      <c r="D34" s="341">
        <f>+D14/D69*100</f>
        <v>4.8457445390990737</v>
      </c>
      <c r="E34" s="413"/>
      <c r="F34" s="341">
        <f>+F14/F69*100</f>
        <v>4.9360975097595663</v>
      </c>
      <c r="G34" s="341">
        <f>+G14/G69*100</f>
        <v>5.014553746894582</v>
      </c>
      <c r="H34" s="341">
        <f>+H14/H69*100</f>
        <v>4.8528457043929887</v>
      </c>
      <c r="I34" s="71"/>
      <c r="J34" s="341">
        <f>+J14/J69*100</f>
        <v>5.1466065204018863</v>
      </c>
      <c r="K34" s="341">
        <f>+K14/K69*100</f>
        <v>5.0407969164539219</v>
      </c>
      <c r="L34" s="341">
        <f>+L14/L69*100</f>
        <v>5.2576290771574135</v>
      </c>
      <c r="M34" s="71"/>
      <c r="N34" s="341">
        <f>+N14/N69*100</f>
        <v>1.0593220338983049</v>
      </c>
      <c r="O34" s="341">
        <f>+O14/O69*100</f>
        <v>0.53964300539643006</v>
      </c>
      <c r="P34" s="341">
        <f>+P14/P69*100</f>
        <v>1.5091627739849083</v>
      </c>
    </row>
    <row r="35" spans="1:16" x14ac:dyDescent="0.2">
      <c r="B35" s="413"/>
      <c r="C35" s="413"/>
      <c r="D35" s="413"/>
      <c r="E35" s="413"/>
      <c r="F35" s="413"/>
      <c r="G35" s="413"/>
      <c r="H35" s="413"/>
      <c r="I35" s="71"/>
      <c r="J35" s="413"/>
      <c r="K35" s="413"/>
      <c r="L35" s="413"/>
      <c r="M35" s="71"/>
      <c r="N35" s="413"/>
      <c r="O35" s="413"/>
      <c r="P35" s="413"/>
    </row>
    <row r="36" spans="1:16" x14ac:dyDescent="0.2">
      <c r="A36" s="1" t="s">
        <v>618</v>
      </c>
      <c r="B36" s="341">
        <f>+B16/B71*100</f>
        <v>29.6875</v>
      </c>
      <c r="C36" s="341">
        <f>+C16/C71*100</f>
        <v>26.168224299065418</v>
      </c>
      <c r="D36" s="341">
        <f>+D16/D71*100</f>
        <v>32.214765100671137</v>
      </c>
      <c r="E36" s="413"/>
      <c r="F36" s="341">
        <f>+F16/F71*100</f>
        <v>29.6875</v>
      </c>
      <c r="G36" s="341">
        <f>+G16/G71*100</f>
        <v>26.168224299065418</v>
      </c>
      <c r="H36" s="341">
        <f>+H16/H71*100</f>
        <v>32.214765100671137</v>
      </c>
      <c r="I36" s="71"/>
      <c r="J36" s="341" t="s">
        <v>182</v>
      </c>
      <c r="K36" s="341" t="s">
        <v>182</v>
      </c>
      <c r="L36" s="341" t="s">
        <v>182</v>
      </c>
      <c r="M36" s="71"/>
      <c r="N36" s="341" t="s">
        <v>182</v>
      </c>
      <c r="O36" s="341" t="s">
        <v>182</v>
      </c>
      <c r="P36" s="341" t="s">
        <v>182</v>
      </c>
    </row>
    <row r="37" spans="1:16" x14ac:dyDescent="0.2">
      <c r="B37" s="413"/>
      <c r="C37" s="413"/>
      <c r="D37" s="413"/>
      <c r="E37" s="413"/>
      <c r="F37" s="413"/>
      <c r="G37" s="413"/>
      <c r="H37" s="413"/>
      <c r="I37" s="71"/>
      <c r="J37" s="413"/>
      <c r="K37" s="413"/>
      <c r="L37" s="413"/>
      <c r="M37" s="71"/>
      <c r="N37" s="413"/>
      <c r="O37" s="413"/>
      <c r="P37" s="413"/>
    </row>
    <row r="38" spans="1:16" x14ac:dyDescent="0.2">
      <c r="A38" s="254" t="s">
        <v>619</v>
      </c>
      <c r="B38" s="341">
        <f>+B18/B73*100</f>
        <v>4.4464299927339201</v>
      </c>
      <c r="C38" s="341">
        <f>+C18/C73*100</f>
        <v>4.2979661087086969</v>
      </c>
      <c r="D38" s="341">
        <f>+D18/D73*100</f>
        <v>4.5927496852011398</v>
      </c>
      <c r="E38" s="413"/>
      <c r="F38" s="341">
        <f>+F18/F73*100</f>
        <v>4.3621314256889994</v>
      </c>
      <c r="G38" s="341">
        <f>+G18/G73*100</f>
        <v>4.1876754754117336</v>
      </c>
      <c r="H38" s="341">
        <f>+H18/H73*100</f>
        <v>4.5331986126800139</v>
      </c>
      <c r="I38" s="71"/>
      <c r="J38" s="341">
        <f>+J18/J73*100</f>
        <v>6.8791062080595866</v>
      </c>
      <c r="K38" s="341">
        <f>+K18/K73*100</f>
        <v>6.8128533995310994</v>
      </c>
      <c r="L38" s="341">
        <f>+L18/L73*100</f>
        <v>6.9479263663061381</v>
      </c>
      <c r="M38" s="71"/>
      <c r="N38" s="341">
        <f>+N18/N73*100</f>
        <v>1.1564513464397819</v>
      </c>
      <c r="O38" s="341">
        <f>+O18/O73*100</f>
        <v>1.431627447753826</v>
      </c>
      <c r="P38" s="341">
        <f>+P18/P73*100</f>
        <v>0.87908442527782382</v>
      </c>
    </row>
    <row r="39" spans="1:16" x14ac:dyDescent="0.2">
      <c r="B39" s="413"/>
      <c r="C39" s="413"/>
      <c r="D39" s="413"/>
      <c r="E39" s="413"/>
      <c r="F39" s="413"/>
      <c r="G39" s="413"/>
      <c r="H39" s="413"/>
      <c r="I39" s="71"/>
      <c r="J39" s="413"/>
      <c r="K39" s="413"/>
      <c r="L39" s="413"/>
      <c r="M39" s="71"/>
      <c r="N39" s="413"/>
      <c r="O39" s="413"/>
      <c r="P39" s="413"/>
    </row>
    <row r="40" spans="1:16" x14ac:dyDescent="0.2">
      <c r="A40" s="236" t="s">
        <v>620</v>
      </c>
      <c r="B40" s="352">
        <f>+B20/B75*100</f>
        <v>3.5265532801110728</v>
      </c>
      <c r="C40" s="352">
        <f>+C20/C75*100</f>
        <v>3.5658219331688716</v>
      </c>
      <c r="D40" s="352">
        <f>+D20/D75*100</f>
        <v>3.4627300893019868</v>
      </c>
      <c r="E40" s="410"/>
      <c r="F40" s="352">
        <f>+F20/F75*100</f>
        <v>3.2646770351688383</v>
      </c>
      <c r="G40" s="352">
        <f>+G20/G75*100</f>
        <v>3.3623910336239105</v>
      </c>
      <c r="H40" s="352">
        <f>+H20/H75*100</f>
        <v>3.1060466825951112</v>
      </c>
      <c r="I40" s="403"/>
      <c r="J40" s="352">
        <f>+J20/J75*100</f>
        <v>7.6923076923076925</v>
      </c>
      <c r="K40" s="352">
        <f>+K20/K75*100</f>
        <v>11.76470588235294</v>
      </c>
      <c r="L40" s="352">
        <f>+L20/L75*100</f>
        <v>0</v>
      </c>
      <c r="M40" s="403"/>
      <c r="N40" s="352">
        <f>+N20/N75*100</f>
        <v>38.095238095238095</v>
      </c>
      <c r="O40" s="352">
        <f>+O20/O75*100</f>
        <v>27.941176470588236</v>
      </c>
      <c r="P40" s="352">
        <f>+P20/P75*100</f>
        <v>56.756756756756758</v>
      </c>
    </row>
    <row r="41" spans="1:16" x14ac:dyDescent="0.2">
      <c r="B41" s="352"/>
      <c r="C41" s="352"/>
      <c r="D41" s="352"/>
      <c r="E41" s="410"/>
      <c r="F41" s="352"/>
      <c r="G41" s="352"/>
      <c r="H41" s="352"/>
      <c r="I41" s="403"/>
      <c r="J41" s="352"/>
      <c r="K41" s="352"/>
      <c r="L41" s="352"/>
      <c r="M41" s="403"/>
      <c r="N41" s="352"/>
      <c r="O41" s="352"/>
      <c r="P41" s="352"/>
    </row>
    <row r="42" spans="1:16" x14ac:dyDescent="0.2">
      <c r="A42" s="1" t="s">
        <v>621</v>
      </c>
      <c r="B42" s="352">
        <f>+B22/B77*100</f>
        <v>6.0065259372710926</v>
      </c>
      <c r="C42" s="352">
        <f>+C22/C77*100</f>
        <v>5.6332750437172123</v>
      </c>
      <c r="D42" s="352">
        <f>+D22/D77*100</f>
        <v>6.4327485380116958</v>
      </c>
      <c r="E42" s="410"/>
      <c r="F42" s="352">
        <f>+F22/F77*100</f>
        <v>6.0065259372710926</v>
      </c>
      <c r="G42" s="352">
        <f>+G22/G77*100</f>
        <v>5.6332750437172123</v>
      </c>
      <c r="H42" s="352">
        <f>+H22/H77*100</f>
        <v>6.4327485380116958</v>
      </c>
      <c r="I42" s="403"/>
      <c r="J42" s="341" t="s">
        <v>182</v>
      </c>
      <c r="K42" s="341" t="s">
        <v>182</v>
      </c>
      <c r="L42" s="341" t="s">
        <v>182</v>
      </c>
      <c r="M42" s="71"/>
      <c r="N42" s="341" t="s">
        <v>182</v>
      </c>
      <c r="O42" s="341" t="s">
        <v>182</v>
      </c>
      <c r="P42" s="341" t="s">
        <v>182</v>
      </c>
    </row>
    <row r="43" spans="1:16" x14ac:dyDescent="0.2">
      <c r="B43" s="352"/>
      <c r="C43" s="352"/>
      <c r="D43" s="352"/>
      <c r="E43" s="410"/>
      <c r="F43" s="352"/>
      <c r="G43" s="352"/>
      <c r="H43" s="352"/>
      <c r="I43" s="403"/>
      <c r="J43" s="352"/>
      <c r="K43" s="352"/>
      <c r="L43" s="352"/>
      <c r="M43" s="403"/>
      <c r="N43" s="352"/>
      <c r="O43" s="352"/>
      <c r="P43" s="352"/>
    </row>
    <row r="44" spans="1:16" x14ac:dyDescent="0.2">
      <c r="A44" s="1" t="s">
        <v>625</v>
      </c>
      <c r="B44" s="352">
        <f>+B24/B79*100</f>
        <v>9.9430614162781712</v>
      </c>
      <c r="C44" s="352">
        <f>+C24/C79*100</f>
        <v>9.0812922125478082</v>
      </c>
      <c r="D44" s="352">
        <f>+D24/D79*100</f>
        <v>10.656427873766461</v>
      </c>
      <c r="E44" s="410"/>
      <c r="F44" s="352">
        <f>+F24/F79*100</f>
        <v>9.9430614162781712</v>
      </c>
      <c r="G44" s="352">
        <f>+G24/G79*100</f>
        <v>9.0812922125478082</v>
      </c>
      <c r="H44" s="352">
        <f>+H24/H79*100</f>
        <v>10.656427873766461</v>
      </c>
      <c r="I44" s="403"/>
      <c r="J44" s="341" t="s">
        <v>182</v>
      </c>
      <c r="K44" s="341" t="s">
        <v>182</v>
      </c>
      <c r="L44" s="341" t="s">
        <v>182</v>
      </c>
      <c r="M44" s="71"/>
      <c r="N44" s="341" t="s">
        <v>182</v>
      </c>
      <c r="O44" s="341" t="s">
        <v>182</v>
      </c>
      <c r="P44" s="341" t="s">
        <v>182</v>
      </c>
    </row>
    <row r="45" spans="1:16" x14ac:dyDescent="0.2">
      <c r="B45" s="352"/>
      <c r="C45" s="352"/>
      <c r="D45" s="352"/>
      <c r="E45" s="410"/>
      <c r="F45" s="352"/>
      <c r="G45" s="352"/>
      <c r="H45" s="352"/>
      <c r="I45" s="403"/>
      <c r="J45" s="352"/>
      <c r="K45" s="352"/>
      <c r="L45" s="352"/>
      <c r="M45" s="403"/>
      <c r="N45" s="352"/>
      <c r="O45" s="352"/>
      <c r="P45" s="352"/>
    </row>
    <row r="46" spans="1:16" ht="13.5" thickBot="1" x14ac:dyDescent="0.25">
      <c r="A46" s="241" t="s">
        <v>626</v>
      </c>
      <c r="B46" s="344">
        <f>+B26/B81*100</f>
        <v>5.0886824324324325</v>
      </c>
      <c r="C46" s="344">
        <f>+C26/C81*100</f>
        <v>5.0878393794204886</v>
      </c>
      <c r="D46" s="344">
        <f>+D26/D81*100</f>
        <v>5.0894085281980743</v>
      </c>
      <c r="E46" s="411"/>
      <c r="F46" s="344">
        <f>+F26/F81*100</f>
        <v>5.0886824324324325</v>
      </c>
      <c r="G46" s="344">
        <f>+G26/G81*100</f>
        <v>5.0878393794204886</v>
      </c>
      <c r="H46" s="344">
        <f>+H26/H81*100</f>
        <v>5.0894085281980743</v>
      </c>
      <c r="I46" s="343"/>
      <c r="J46" s="344" t="s">
        <v>182</v>
      </c>
      <c r="K46" s="344" t="s">
        <v>182</v>
      </c>
      <c r="L46" s="344" t="s">
        <v>182</v>
      </c>
      <c r="M46" s="343"/>
      <c r="N46" s="344" t="s">
        <v>182</v>
      </c>
      <c r="O46" s="344" t="s">
        <v>182</v>
      </c>
      <c r="P46" s="344" t="s">
        <v>182</v>
      </c>
    </row>
    <row r="47" spans="1:16" x14ac:dyDescent="0.2">
      <c r="A47" s="1" t="s">
        <v>627</v>
      </c>
    </row>
    <row r="65" spans="1:16" ht="15" x14ac:dyDescent="0.25">
      <c r="A65" s="228" t="s">
        <v>5</v>
      </c>
      <c r="B65" s="36">
        <f>B67+B69+B71+B73+B75+B77+B79+B81</f>
        <v>1090635</v>
      </c>
      <c r="C65" s="36">
        <f>C67+C69+C71+C73+C75+C77+C79+C81</f>
        <v>551254</v>
      </c>
      <c r="D65" s="36">
        <f>D67+D69+D71+D73+D75+D77+D79+D81</f>
        <v>539381</v>
      </c>
      <c r="E65" s="36"/>
      <c r="F65" s="36">
        <f>F67+F69+F71+F73+F75+F77+F79+F81</f>
        <v>983442</v>
      </c>
      <c r="G65" s="36">
        <f>G67+G69+G71+G73+G75+G77+G79+G81</f>
        <v>496806</v>
      </c>
      <c r="H65" s="36">
        <f>H67+H69+H71+H73+H75+H77+H79+H81</f>
        <v>486636</v>
      </c>
      <c r="I65" s="36"/>
      <c r="J65" s="36">
        <f>J67+J69+J71+J73+J75+J77+J79+J81</f>
        <v>88452</v>
      </c>
      <c r="K65" s="36">
        <f>K67+K69+K71+K73+K75+K77+K79+K81</f>
        <v>45275</v>
      </c>
      <c r="L65" s="36">
        <f>L67+L69+L71+L73+L75+L77+L79+L81</f>
        <v>43177</v>
      </c>
      <c r="M65" s="36"/>
      <c r="N65" s="36">
        <f>N67+N69+N71+N73+N75+N77+N79+N81</f>
        <v>18741</v>
      </c>
      <c r="O65" s="36">
        <f>O67+O69+O71+O73+O75+O77+O79+O81</f>
        <v>9173</v>
      </c>
      <c r="P65" s="36">
        <f>P67+P69+P71+P73+P75+P77+P79+P81</f>
        <v>9568</v>
      </c>
    </row>
    <row r="66" spans="1:16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7" spans="1:16" x14ac:dyDescent="0.2">
      <c r="A67" s="1" t="s">
        <v>616</v>
      </c>
      <c r="B67" s="51">
        <f>+F67+J67+N67</f>
        <v>144451</v>
      </c>
      <c r="C67" s="51">
        <f>+G67+K67+O67</f>
        <v>73800</v>
      </c>
      <c r="D67" s="51">
        <f>+H67+L67+P67</f>
        <v>70651</v>
      </c>
      <c r="E67" s="51"/>
      <c r="F67" s="51">
        <f>+G67+H67</f>
        <v>122166</v>
      </c>
      <c r="G67" s="29">
        <v>62402</v>
      </c>
      <c r="H67" s="29">
        <v>59764</v>
      </c>
      <c r="I67" s="51"/>
      <c r="J67" s="51">
        <f>+K67+L67</f>
        <v>20947</v>
      </c>
      <c r="K67" s="29">
        <v>10779</v>
      </c>
      <c r="L67" s="29">
        <v>10168</v>
      </c>
      <c r="M67" s="51"/>
      <c r="N67" s="51">
        <f>+O67+P67</f>
        <v>1338</v>
      </c>
      <c r="O67" s="29">
        <v>619</v>
      </c>
      <c r="P67" s="29">
        <v>719</v>
      </c>
    </row>
    <row r="68" spans="1:16" x14ac:dyDescent="0.2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</row>
    <row r="69" spans="1:16" x14ac:dyDescent="0.2">
      <c r="A69" s="1" t="s">
        <v>617</v>
      </c>
      <c r="B69" s="51">
        <f>+F69+J69+N69</f>
        <v>463284</v>
      </c>
      <c r="C69" s="51">
        <f>+G69+K69+O69</f>
        <v>238138</v>
      </c>
      <c r="D69" s="51">
        <f>+H69+L69+P69</f>
        <v>225146</v>
      </c>
      <c r="E69" s="51"/>
      <c r="F69" s="51">
        <f>+G69+H69</f>
        <v>419076</v>
      </c>
      <c r="G69" s="29">
        <v>215752</v>
      </c>
      <c r="H69" s="29">
        <v>203324</v>
      </c>
      <c r="I69" s="51"/>
      <c r="J69" s="51">
        <f>+K69+L69</f>
        <v>39016</v>
      </c>
      <c r="K69" s="29">
        <v>19977</v>
      </c>
      <c r="L69" s="29">
        <v>19039</v>
      </c>
      <c r="M69" s="51"/>
      <c r="N69" s="51">
        <f>+O69+P69</f>
        <v>5192</v>
      </c>
      <c r="O69" s="29">
        <v>2409</v>
      </c>
      <c r="P69" s="29">
        <v>2783</v>
      </c>
    </row>
    <row r="70" spans="1:16" x14ac:dyDescent="0.2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 x14ac:dyDescent="0.2">
      <c r="A71" s="1" t="s">
        <v>618</v>
      </c>
      <c r="B71" s="51">
        <f>+F71+J71+N71</f>
        <v>256</v>
      </c>
      <c r="C71" s="51">
        <f>+G71+K71+O71</f>
        <v>107</v>
      </c>
      <c r="D71" s="51">
        <f>+H71+L71+P71</f>
        <v>149</v>
      </c>
      <c r="E71" s="51"/>
      <c r="F71" s="51">
        <f>+G71+H71</f>
        <v>256</v>
      </c>
      <c r="G71" s="29">
        <v>107</v>
      </c>
      <c r="H71" s="29">
        <v>149</v>
      </c>
      <c r="I71" s="51"/>
      <c r="J71" s="51">
        <f>+K71+L71</f>
        <v>0</v>
      </c>
      <c r="M71" s="51"/>
      <c r="N71" s="51">
        <f>+O71+P71</f>
        <v>0</v>
      </c>
    </row>
    <row r="72" spans="1:16" x14ac:dyDescent="0.2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1:16" x14ac:dyDescent="0.2">
      <c r="A73" s="254" t="s">
        <v>619</v>
      </c>
      <c r="B73" s="51">
        <f>+F73+J73+N73</f>
        <v>389481</v>
      </c>
      <c r="C73" s="51">
        <f>+G73+K73+O73</f>
        <v>193324</v>
      </c>
      <c r="D73" s="51">
        <f>+H73+L73+P73</f>
        <v>196157</v>
      </c>
      <c r="E73" s="51"/>
      <c r="F73" s="51">
        <f>+G73+H73</f>
        <v>348912</v>
      </c>
      <c r="G73" s="29">
        <v>172745</v>
      </c>
      <c r="H73" s="29">
        <v>176167</v>
      </c>
      <c r="I73" s="51"/>
      <c r="J73" s="51">
        <f>+K73+L73</f>
        <v>28463</v>
      </c>
      <c r="K73" s="29">
        <v>14502</v>
      </c>
      <c r="L73" s="29">
        <v>13961</v>
      </c>
      <c r="M73" s="51"/>
      <c r="N73" s="51">
        <f>+O73+P73</f>
        <v>12106</v>
      </c>
      <c r="O73" s="29">
        <v>6077</v>
      </c>
      <c r="P73" s="29">
        <v>6029</v>
      </c>
    </row>
    <row r="74" spans="1:16" x14ac:dyDescent="0.2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x14ac:dyDescent="0.2">
      <c r="A75" s="1" t="s">
        <v>620</v>
      </c>
      <c r="B75" s="51">
        <f>+F75+J75+N75</f>
        <v>14405</v>
      </c>
      <c r="C75" s="51">
        <f>+G75+K75+O75</f>
        <v>8918</v>
      </c>
      <c r="D75" s="51">
        <f>+H75+L75+P75</f>
        <v>5487</v>
      </c>
      <c r="E75" s="51"/>
      <c r="F75" s="51">
        <f>+G75+H75</f>
        <v>14274</v>
      </c>
      <c r="G75" s="29">
        <v>8833</v>
      </c>
      <c r="H75" s="29">
        <v>5441</v>
      </c>
      <c r="I75" s="51"/>
      <c r="J75" s="51">
        <f>+K75+L75</f>
        <v>26</v>
      </c>
      <c r="K75" s="29">
        <v>17</v>
      </c>
      <c r="L75" s="29">
        <v>9</v>
      </c>
      <c r="M75" s="51"/>
      <c r="N75" s="51">
        <f>+O75+P75</f>
        <v>105</v>
      </c>
      <c r="O75" s="29">
        <v>68</v>
      </c>
      <c r="P75" s="29">
        <v>37</v>
      </c>
    </row>
    <row r="77" spans="1:16" x14ac:dyDescent="0.2">
      <c r="A77" s="1" t="s">
        <v>621</v>
      </c>
      <c r="B77" s="51">
        <f>+F77+J77+N77</f>
        <v>15017</v>
      </c>
      <c r="C77" s="51">
        <f>+G77+K77+O77</f>
        <v>8006</v>
      </c>
      <c r="D77" s="51">
        <f>+H77+L77+P77</f>
        <v>7011</v>
      </c>
      <c r="E77" s="51"/>
      <c r="F77" s="51">
        <f>+G77+H77</f>
        <v>15017</v>
      </c>
      <c r="G77" s="29">
        <v>8006</v>
      </c>
      <c r="H77" s="29">
        <v>7011</v>
      </c>
      <c r="I77" s="51"/>
      <c r="J77" s="51">
        <f>+K77+L77</f>
        <v>0</v>
      </c>
      <c r="M77" s="51"/>
      <c r="N77" s="51">
        <f>+O77+P77</f>
        <v>0</v>
      </c>
    </row>
    <row r="79" spans="1:16" x14ac:dyDescent="0.2">
      <c r="A79" s="1" t="s">
        <v>625</v>
      </c>
      <c r="B79" s="51">
        <f>+F79+J79+N79</f>
        <v>54269</v>
      </c>
      <c r="C79" s="51">
        <f>+G79+K79+O79</f>
        <v>24578</v>
      </c>
      <c r="D79" s="51">
        <f>+H79+L79+P79</f>
        <v>29691</v>
      </c>
      <c r="E79" s="51"/>
      <c r="F79" s="51">
        <f>+G79+H79</f>
        <v>54269</v>
      </c>
      <c r="G79" s="29">
        <v>24578</v>
      </c>
      <c r="H79" s="29">
        <v>29691</v>
      </c>
      <c r="I79" s="51"/>
      <c r="J79" s="51">
        <f>+K79+L79</f>
        <v>0</v>
      </c>
      <c r="M79" s="51"/>
      <c r="N79" s="51">
        <f>+O79+P79</f>
        <v>0</v>
      </c>
    </row>
    <row r="81" spans="1:16" x14ac:dyDescent="0.2">
      <c r="A81" s="1" t="s">
        <v>626</v>
      </c>
      <c r="B81" s="51">
        <f>+F81+J81+N81</f>
        <v>9472</v>
      </c>
      <c r="C81" s="51">
        <f>+G81+K81+O81</f>
        <v>4383</v>
      </c>
      <c r="D81" s="51">
        <f>+H81+L81+P81</f>
        <v>5089</v>
      </c>
      <c r="E81" s="51"/>
      <c r="F81" s="51">
        <f>+G81+H81</f>
        <v>9472</v>
      </c>
      <c r="G81" s="29">
        <v>4383</v>
      </c>
      <c r="H81" s="29">
        <v>5089</v>
      </c>
      <c r="I81" s="51"/>
      <c r="J81" s="51">
        <f>+K81+L81</f>
        <v>0</v>
      </c>
      <c r="M81" s="51"/>
      <c r="N81" s="51">
        <f>+O81+P81</f>
        <v>0</v>
      </c>
    </row>
    <row r="85" spans="1:16" x14ac:dyDescent="0.2">
      <c r="N85" s="38"/>
      <c r="O85" s="38"/>
      <c r="P85" s="38"/>
    </row>
  </sheetData>
  <mergeCells count="7">
    <mergeCell ref="A28:P28"/>
    <mergeCell ref="R2:S3"/>
    <mergeCell ref="A1:P1"/>
    <mergeCell ref="A2:P2"/>
    <mergeCell ref="A3:P3"/>
    <mergeCell ref="A4:P4"/>
    <mergeCell ref="A5:P5"/>
  </mergeCells>
  <hyperlinks>
    <hyperlink ref="R2" r:id="rId1" location="INDICE!A1"/>
    <hyperlink ref="R2:S3" location="INDICE!A3" display="INDICE"/>
  </hyperlinks>
  <printOptions horizontalCentered="1"/>
  <pageMargins left="0.39370078740157483" right="0.39370078740157483" top="0.59055118110236227" bottom="0.98425196850393704" header="0.15748031496062992" footer="0"/>
  <pageSetup scale="90" orientation="portrait" horizontalDpi="300" verticalDpi="300" r:id="rId2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Normal="100" workbookViewId="0">
      <selection activeCell="L2" sqref="L2:M3"/>
    </sheetView>
  </sheetViews>
  <sheetFormatPr baseColWidth="10" defaultColWidth="11" defaultRowHeight="12" x14ac:dyDescent="0.2"/>
  <cols>
    <col min="1" max="1" width="17.375" style="29" customWidth="1"/>
    <col min="2" max="2" width="5.125" style="29" customWidth="1"/>
    <col min="3" max="3" width="8.375" style="29" bestFit="1" customWidth="1"/>
    <col min="4" max="4" width="8.25" style="29" bestFit="1" customWidth="1"/>
    <col min="5" max="5" width="8" style="29" bestFit="1" customWidth="1"/>
    <col min="6" max="6" width="11.125" style="29" bestFit="1" customWidth="1"/>
    <col min="7" max="7" width="7.75" style="29" bestFit="1" customWidth="1"/>
    <col min="8" max="8" width="12.25" style="29" bestFit="1" customWidth="1"/>
    <col min="9" max="10" width="11" style="29"/>
    <col min="11" max="16384" width="11" style="90"/>
  </cols>
  <sheetData>
    <row r="1" spans="1:15" ht="16.5" customHeight="1" x14ac:dyDescent="0.25">
      <c r="A1" s="229" t="s">
        <v>852</v>
      </c>
      <c r="B1" s="229"/>
      <c r="C1" s="229"/>
      <c r="D1" s="229"/>
      <c r="E1" s="229"/>
      <c r="F1" s="229"/>
      <c r="G1" s="229"/>
      <c r="H1" s="28"/>
      <c r="I1" s="28"/>
      <c r="J1" s="28"/>
      <c r="K1" s="130"/>
      <c r="L1" s="130"/>
      <c r="M1" s="130"/>
      <c r="N1" s="130"/>
      <c r="O1" s="155"/>
    </row>
    <row r="2" spans="1:15" ht="16.5" customHeight="1" x14ac:dyDescent="0.25">
      <c r="A2" s="229" t="s">
        <v>577</v>
      </c>
      <c r="B2" s="229"/>
      <c r="C2" s="229"/>
      <c r="D2" s="229"/>
      <c r="E2" s="229"/>
      <c r="F2" s="229"/>
      <c r="G2" s="229"/>
      <c r="H2" s="28"/>
      <c r="I2" s="28"/>
      <c r="J2" s="28"/>
      <c r="K2" s="200"/>
      <c r="L2" s="747" t="s">
        <v>650</v>
      </c>
      <c r="M2" s="747"/>
      <c r="N2" s="200"/>
      <c r="O2" s="155"/>
    </row>
    <row r="3" spans="1:15" ht="16.5" customHeight="1" x14ac:dyDescent="0.25">
      <c r="A3" s="229" t="s">
        <v>628</v>
      </c>
      <c r="B3" s="229"/>
      <c r="C3" s="229"/>
      <c r="D3" s="229"/>
      <c r="E3" s="229"/>
      <c r="F3" s="229"/>
      <c r="G3" s="229"/>
      <c r="H3" s="28"/>
      <c r="I3" s="28"/>
      <c r="J3" s="28"/>
      <c r="K3" s="200"/>
      <c r="L3" s="747"/>
      <c r="M3" s="747"/>
      <c r="N3"/>
      <c r="O3" s="155"/>
    </row>
    <row r="4" spans="1:15" ht="16.5" customHeight="1" x14ac:dyDescent="0.25">
      <c r="A4" s="229" t="s">
        <v>629</v>
      </c>
      <c r="B4" s="229"/>
      <c r="C4" s="229"/>
      <c r="D4" s="229"/>
      <c r="E4" s="229"/>
      <c r="F4" s="229"/>
      <c r="G4" s="229"/>
      <c r="H4" s="28"/>
      <c r="I4" s="28"/>
      <c r="J4" s="28"/>
      <c r="K4" s="174"/>
      <c r="L4" s="174"/>
      <c r="M4" s="174"/>
      <c r="N4" s="174"/>
      <c r="O4" s="155"/>
    </row>
    <row r="5" spans="1:15" ht="16.5" customHeight="1" x14ac:dyDescent="0.25">
      <c r="A5" s="229" t="s">
        <v>48</v>
      </c>
      <c r="B5" s="229"/>
      <c r="C5" s="229"/>
      <c r="D5" s="229"/>
      <c r="E5" s="229"/>
      <c r="F5" s="229"/>
      <c r="G5" s="229"/>
      <c r="H5" s="28"/>
      <c r="I5" s="28"/>
      <c r="J5" s="28"/>
      <c r="K5" s="155"/>
      <c r="L5" s="155"/>
      <c r="M5" s="155"/>
      <c r="N5" s="155"/>
      <c r="O5" s="155"/>
    </row>
    <row r="6" spans="1:15" ht="16.5" customHeight="1" thickBot="1" x14ac:dyDescent="0.3">
      <c r="A6" s="230" t="s">
        <v>1063</v>
      </c>
      <c r="B6" s="230"/>
      <c r="C6" s="230"/>
      <c r="D6" s="230"/>
      <c r="E6" s="230"/>
      <c r="F6" s="230"/>
      <c r="G6" s="230"/>
      <c r="H6" s="281"/>
      <c r="I6" s="281"/>
      <c r="J6" s="281"/>
      <c r="K6" s="155"/>
      <c r="L6" s="155"/>
      <c r="M6" s="155"/>
      <c r="N6" s="155"/>
      <c r="O6" s="155"/>
    </row>
    <row r="7" spans="1:15" s="91" customFormat="1" ht="26.25" customHeight="1" thickBot="1" x14ac:dyDescent="0.25">
      <c r="A7" s="448" t="s">
        <v>630</v>
      </c>
      <c r="B7" s="448" t="s">
        <v>5</v>
      </c>
      <c r="C7" s="448" t="s">
        <v>26</v>
      </c>
      <c r="D7" s="448" t="s">
        <v>378</v>
      </c>
      <c r="E7" s="449" t="s">
        <v>6</v>
      </c>
      <c r="F7" s="449" t="s">
        <v>631</v>
      </c>
      <c r="G7" s="449" t="s">
        <v>75</v>
      </c>
      <c r="H7" s="449" t="s">
        <v>632</v>
      </c>
      <c r="I7" s="449" t="s">
        <v>633</v>
      </c>
      <c r="J7" s="449" t="s">
        <v>634</v>
      </c>
    </row>
    <row r="8" spans="1:15" ht="15" customHeight="1" x14ac:dyDescent="0.25">
      <c r="A8" s="228" t="s">
        <v>5</v>
      </c>
      <c r="B8" s="51">
        <f>SUM(B10:B39)</f>
        <v>53012</v>
      </c>
      <c r="C8" s="239">
        <f>SUM(C10:C38)</f>
        <v>5581</v>
      </c>
      <c r="D8" s="239">
        <f t="shared" ref="D8:J8" si="0">SUM(D10:D38)</f>
        <v>22749</v>
      </c>
      <c r="E8" s="239">
        <f t="shared" si="0"/>
        <v>76</v>
      </c>
      <c r="F8" s="239">
        <f t="shared" si="0"/>
        <v>17318</v>
      </c>
      <c r="G8" s="239">
        <f t="shared" si="0"/>
        <v>508</v>
      </c>
      <c r="H8" s="239">
        <f t="shared" si="0"/>
        <v>902</v>
      </c>
      <c r="I8" s="239">
        <f t="shared" si="0"/>
        <v>5396</v>
      </c>
      <c r="J8" s="239">
        <f t="shared" si="0"/>
        <v>482</v>
      </c>
      <c r="K8" s="113"/>
    </row>
    <row r="9" spans="1:15" s="91" customFormat="1" ht="12.75" x14ac:dyDescent="0.2">
      <c r="A9" s="662"/>
      <c r="B9" s="450"/>
      <c r="C9" s="239"/>
      <c r="D9" s="239"/>
      <c r="E9" s="239"/>
      <c r="F9" s="239"/>
      <c r="G9" s="239"/>
      <c r="H9" s="239"/>
      <c r="I9" s="239"/>
      <c r="J9" s="239"/>
    </row>
    <row r="10" spans="1:15" ht="15" customHeight="1" x14ac:dyDescent="0.2">
      <c r="A10" s="1" t="s">
        <v>600</v>
      </c>
      <c r="B10" s="51">
        <f>SUM(C10:J10)</f>
        <v>169</v>
      </c>
      <c r="C10" s="681">
        <v>27</v>
      </c>
      <c r="D10" s="681">
        <v>77</v>
      </c>
      <c r="E10" s="681">
        <v>0</v>
      </c>
      <c r="F10" s="681">
        <v>64</v>
      </c>
      <c r="G10" s="681">
        <v>0</v>
      </c>
      <c r="H10" s="681">
        <v>1</v>
      </c>
      <c r="I10" s="681">
        <v>0</v>
      </c>
      <c r="J10" s="681">
        <v>0</v>
      </c>
      <c r="K10" s="113"/>
      <c r="L10" s="161"/>
    </row>
    <row r="11" spans="1:15" ht="15" customHeight="1" x14ac:dyDescent="0.2">
      <c r="A11" s="1" t="s">
        <v>585</v>
      </c>
      <c r="B11" s="51">
        <f t="shared" ref="B11:B38" si="1">SUM(C11:J11)</f>
        <v>11</v>
      </c>
      <c r="C11" s="681">
        <v>0</v>
      </c>
      <c r="D11" s="681">
        <v>7</v>
      </c>
      <c r="E11" s="681">
        <v>0</v>
      </c>
      <c r="F11" s="681">
        <v>4</v>
      </c>
      <c r="G11" s="681">
        <v>0</v>
      </c>
      <c r="H11" s="681">
        <v>0</v>
      </c>
      <c r="I11" s="681">
        <v>0</v>
      </c>
      <c r="J11" s="681">
        <v>0</v>
      </c>
      <c r="K11" s="113"/>
      <c r="L11" s="161"/>
    </row>
    <row r="12" spans="1:15" ht="15" customHeight="1" x14ac:dyDescent="0.2">
      <c r="A12" s="254" t="s">
        <v>598</v>
      </c>
      <c r="B12" s="51">
        <f t="shared" si="1"/>
        <v>24</v>
      </c>
      <c r="C12" s="681">
        <v>3</v>
      </c>
      <c r="D12" s="681">
        <v>7</v>
      </c>
      <c r="E12" s="681">
        <v>0</v>
      </c>
      <c r="F12" s="681">
        <v>14</v>
      </c>
      <c r="G12" s="681">
        <v>0</v>
      </c>
      <c r="H12" s="681">
        <v>0</v>
      </c>
      <c r="I12" s="681">
        <v>0</v>
      </c>
      <c r="J12" s="681">
        <v>0</v>
      </c>
      <c r="K12" s="113"/>
      <c r="L12" s="161"/>
    </row>
    <row r="13" spans="1:15" ht="15" customHeight="1" x14ac:dyDescent="0.2">
      <c r="A13" s="1" t="s">
        <v>603</v>
      </c>
      <c r="B13" s="51">
        <f t="shared" si="1"/>
        <v>133</v>
      </c>
      <c r="C13" s="681">
        <v>28</v>
      </c>
      <c r="D13" s="681">
        <v>56</v>
      </c>
      <c r="E13" s="681">
        <v>0</v>
      </c>
      <c r="F13" s="681">
        <v>48</v>
      </c>
      <c r="G13" s="681">
        <v>1</v>
      </c>
      <c r="H13" s="681">
        <v>0</v>
      </c>
      <c r="I13" s="681">
        <v>0</v>
      </c>
      <c r="J13" s="681">
        <v>0</v>
      </c>
      <c r="K13" s="113"/>
      <c r="L13" s="161"/>
    </row>
    <row r="14" spans="1:15" ht="15" customHeight="1" x14ac:dyDescent="0.2">
      <c r="A14" s="1" t="s">
        <v>582</v>
      </c>
      <c r="B14" s="51">
        <f t="shared" si="1"/>
        <v>213</v>
      </c>
      <c r="C14" s="681">
        <v>24</v>
      </c>
      <c r="D14" s="681">
        <v>104</v>
      </c>
      <c r="E14" s="681">
        <v>0</v>
      </c>
      <c r="F14" s="681">
        <v>80</v>
      </c>
      <c r="G14" s="681">
        <v>1</v>
      </c>
      <c r="H14" s="681">
        <v>2</v>
      </c>
      <c r="I14" s="681">
        <v>2</v>
      </c>
      <c r="J14" s="681">
        <v>0</v>
      </c>
      <c r="K14" s="113"/>
      <c r="L14" s="161"/>
    </row>
    <row r="15" spans="1:15" ht="15" customHeight="1" x14ac:dyDescent="0.2">
      <c r="A15" s="1" t="s">
        <v>599</v>
      </c>
      <c r="B15" s="51">
        <f t="shared" si="1"/>
        <v>89</v>
      </c>
      <c r="C15" s="681">
        <v>30</v>
      </c>
      <c r="D15" s="681">
        <v>34</v>
      </c>
      <c r="E15" s="681">
        <v>0</v>
      </c>
      <c r="F15" s="681">
        <v>25</v>
      </c>
      <c r="G15" s="681">
        <v>0</v>
      </c>
      <c r="H15" s="681">
        <v>0</v>
      </c>
      <c r="I15" s="681">
        <v>0</v>
      </c>
      <c r="J15" s="681">
        <v>0</v>
      </c>
      <c r="K15" s="113"/>
      <c r="L15" s="161"/>
    </row>
    <row r="16" spans="1:15" ht="15" customHeight="1" x14ac:dyDescent="0.2">
      <c r="A16" s="254" t="s">
        <v>595</v>
      </c>
      <c r="B16" s="51">
        <f t="shared" si="1"/>
        <v>963</v>
      </c>
      <c r="C16" s="681">
        <v>82</v>
      </c>
      <c r="D16" s="681">
        <v>335</v>
      </c>
      <c r="E16" s="681">
        <v>4</v>
      </c>
      <c r="F16" s="681">
        <v>455</v>
      </c>
      <c r="G16" s="681">
        <v>5</v>
      </c>
      <c r="H16" s="681">
        <v>13</v>
      </c>
      <c r="I16" s="681">
        <v>62</v>
      </c>
      <c r="J16" s="681">
        <v>7</v>
      </c>
      <c r="K16" s="113"/>
      <c r="L16" s="161"/>
    </row>
    <row r="17" spans="1:12" ht="15" customHeight="1" x14ac:dyDescent="0.2">
      <c r="A17" s="1" t="s">
        <v>591</v>
      </c>
      <c r="B17" s="51">
        <f t="shared" si="1"/>
        <v>173</v>
      </c>
      <c r="C17" s="681">
        <v>22</v>
      </c>
      <c r="D17" s="681">
        <v>97</v>
      </c>
      <c r="E17" s="681">
        <v>0</v>
      </c>
      <c r="F17" s="681">
        <v>51</v>
      </c>
      <c r="G17" s="681">
        <v>0</v>
      </c>
      <c r="H17" s="681">
        <v>0</v>
      </c>
      <c r="I17" s="681">
        <v>3</v>
      </c>
      <c r="J17" s="681">
        <v>0</v>
      </c>
      <c r="K17" s="113"/>
      <c r="L17" s="161"/>
    </row>
    <row r="18" spans="1:12" ht="15" customHeight="1" x14ac:dyDescent="0.2">
      <c r="A18" s="254" t="s">
        <v>596</v>
      </c>
      <c r="B18" s="51">
        <f t="shared" si="1"/>
        <v>63</v>
      </c>
      <c r="C18" s="681">
        <v>7</v>
      </c>
      <c r="D18" s="681">
        <v>20</v>
      </c>
      <c r="E18" s="681">
        <v>0</v>
      </c>
      <c r="F18" s="681">
        <v>36</v>
      </c>
      <c r="G18" s="681">
        <v>0</v>
      </c>
      <c r="H18" s="681">
        <v>0</v>
      </c>
      <c r="I18" s="681">
        <v>0</v>
      </c>
      <c r="J18" s="681">
        <v>0</v>
      </c>
      <c r="K18" s="113"/>
      <c r="L18" s="161"/>
    </row>
    <row r="19" spans="1:12" ht="15" customHeight="1" x14ac:dyDescent="0.2">
      <c r="A19" s="1" t="s">
        <v>588</v>
      </c>
      <c r="B19" s="51">
        <f t="shared" si="1"/>
        <v>1190</v>
      </c>
      <c r="C19" s="681">
        <v>134</v>
      </c>
      <c r="D19" s="681">
        <v>504</v>
      </c>
      <c r="E19" s="681">
        <v>0</v>
      </c>
      <c r="F19" s="681">
        <v>473</v>
      </c>
      <c r="G19" s="681">
        <v>11</v>
      </c>
      <c r="H19" s="681">
        <v>22</v>
      </c>
      <c r="I19" s="681">
        <v>40</v>
      </c>
      <c r="J19" s="681">
        <v>6</v>
      </c>
      <c r="K19" s="113"/>
      <c r="L19" s="161"/>
    </row>
    <row r="20" spans="1:12" ht="15" customHeight="1" x14ac:dyDescent="0.2">
      <c r="A20" s="254" t="s">
        <v>583</v>
      </c>
      <c r="B20" s="51">
        <f t="shared" si="1"/>
        <v>1823</v>
      </c>
      <c r="C20" s="681">
        <v>259</v>
      </c>
      <c r="D20" s="681">
        <v>858</v>
      </c>
      <c r="E20" s="681">
        <v>0</v>
      </c>
      <c r="F20" s="681">
        <v>686</v>
      </c>
      <c r="G20" s="681">
        <v>9</v>
      </c>
      <c r="H20" s="681">
        <v>2</v>
      </c>
      <c r="I20" s="681">
        <v>9</v>
      </c>
      <c r="J20" s="681">
        <v>0</v>
      </c>
      <c r="K20" s="113"/>
      <c r="L20" s="161"/>
    </row>
    <row r="21" spans="1:12" ht="15" customHeight="1" x14ac:dyDescent="0.2">
      <c r="A21" s="1" t="s">
        <v>586</v>
      </c>
      <c r="B21" s="51">
        <f t="shared" si="1"/>
        <v>201</v>
      </c>
      <c r="C21" s="681">
        <v>19</v>
      </c>
      <c r="D21" s="681">
        <v>79</v>
      </c>
      <c r="E21" s="681">
        <v>0</v>
      </c>
      <c r="F21" s="681">
        <v>92</v>
      </c>
      <c r="G21" s="681">
        <v>3</v>
      </c>
      <c r="H21" s="681">
        <v>2</v>
      </c>
      <c r="I21" s="681">
        <v>6</v>
      </c>
      <c r="J21" s="681">
        <v>0</v>
      </c>
      <c r="K21" s="113"/>
      <c r="L21" s="161"/>
    </row>
    <row r="22" spans="1:12" ht="15" customHeight="1" x14ac:dyDescent="0.2">
      <c r="A22" s="254" t="s">
        <v>605</v>
      </c>
      <c r="B22" s="51">
        <f t="shared" si="1"/>
        <v>3</v>
      </c>
      <c r="C22" s="681">
        <v>0</v>
      </c>
      <c r="D22" s="681">
        <v>3</v>
      </c>
      <c r="E22" s="681">
        <v>0</v>
      </c>
      <c r="F22" s="681">
        <v>0</v>
      </c>
      <c r="G22" s="681">
        <v>0</v>
      </c>
      <c r="H22" s="681">
        <v>0</v>
      </c>
      <c r="I22" s="681">
        <v>0</v>
      </c>
      <c r="J22" s="681">
        <v>0</v>
      </c>
      <c r="K22" s="113"/>
      <c r="L22" s="161"/>
    </row>
    <row r="23" spans="1:12" ht="15" customHeight="1" x14ac:dyDescent="0.2">
      <c r="A23" s="1" t="s">
        <v>592</v>
      </c>
      <c r="B23" s="51">
        <f t="shared" si="1"/>
        <v>28</v>
      </c>
      <c r="C23" s="681">
        <v>1</v>
      </c>
      <c r="D23" s="681">
        <v>3</v>
      </c>
      <c r="E23" s="681">
        <v>0</v>
      </c>
      <c r="F23" s="681">
        <v>16</v>
      </c>
      <c r="G23" s="681">
        <v>1</v>
      </c>
      <c r="H23" s="681">
        <v>5</v>
      </c>
      <c r="I23" s="681">
        <v>2</v>
      </c>
      <c r="J23" s="681">
        <v>0</v>
      </c>
      <c r="K23" s="113"/>
      <c r="L23" s="161"/>
    </row>
    <row r="24" spans="1:12" ht="15" customHeight="1" x14ac:dyDescent="0.2">
      <c r="A24" s="1" t="s">
        <v>587</v>
      </c>
      <c r="B24" s="51">
        <f t="shared" si="1"/>
        <v>523</v>
      </c>
      <c r="C24" s="681">
        <v>49</v>
      </c>
      <c r="D24" s="681">
        <v>244</v>
      </c>
      <c r="E24" s="681">
        <v>0</v>
      </c>
      <c r="F24" s="681">
        <v>198</v>
      </c>
      <c r="G24" s="681">
        <v>8</v>
      </c>
      <c r="H24" s="681">
        <v>2</v>
      </c>
      <c r="I24" s="681">
        <v>19</v>
      </c>
      <c r="J24" s="681">
        <v>3</v>
      </c>
      <c r="K24" s="113"/>
      <c r="L24" s="161"/>
    </row>
    <row r="25" spans="1:12" ht="15" customHeight="1" x14ac:dyDescent="0.2">
      <c r="A25" s="1" t="s">
        <v>584</v>
      </c>
      <c r="B25" s="51">
        <f t="shared" si="1"/>
        <v>333</v>
      </c>
      <c r="C25" s="681">
        <v>45</v>
      </c>
      <c r="D25" s="681">
        <v>127</v>
      </c>
      <c r="E25" s="681">
        <v>0</v>
      </c>
      <c r="F25" s="681">
        <v>152</v>
      </c>
      <c r="G25" s="681">
        <v>1</v>
      </c>
      <c r="H25" s="681">
        <v>0</v>
      </c>
      <c r="I25" s="681">
        <v>7</v>
      </c>
      <c r="J25" s="681">
        <v>1</v>
      </c>
      <c r="K25" s="113"/>
      <c r="L25" s="161"/>
    </row>
    <row r="26" spans="1:12" ht="15" customHeight="1" x14ac:dyDescent="0.2">
      <c r="A26" s="1" t="s">
        <v>589</v>
      </c>
      <c r="B26" s="51">
        <f t="shared" si="1"/>
        <v>41633</v>
      </c>
      <c r="C26" s="681">
        <v>4080</v>
      </c>
      <c r="D26" s="681">
        <v>17658</v>
      </c>
      <c r="E26" s="681">
        <v>71</v>
      </c>
      <c r="F26" s="681">
        <v>12972</v>
      </c>
      <c r="G26" s="681">
        <v>424</v>
      </c>
      <c r="H26" s="681">
        <v>828</v>
      </c>
      <c r="I26" s="681">
        <v>5150</v>
      </c>
      <c r="J26" s="681">
        <v>450</v>
      </c>
      <c r="K26" s="113"/>
      <c r="L26" s="161"/>
    </row>
    <row r="27" spans="1:12" ht="15" customHeight="1" x14ac:dyDescent="0.2">
      <c r="A27" s="1" t="s">
        <v>590</v>
      </c>
      <c r="B27" s="51">
        <f t="shared" si="1"/>
        <v>1044</v>
      </c>
      <c r="C27" s="681">
        <v>135</v>
      </c>
      <c r="D27" s="681">
        <v>575</v>
      </c>
      <c r="E27" s="681">
        <v>0</v>
      </c>
      <c r="F27" s="681">
        <v>231</v>
      </c>
      <c r="G27" s="681">
        <v>24</v>
      </c>
      <c r="H27" s="681">
        <v>11</v>
      </c>
      <c r="I27" s="681">
        <v>60</v>
      </c>
      <c r="J27" s="681">
        <v>8</v>
      </c>
      <c r="K27" s="113"/>
      <c r="L27" s="161"/>
    </row>
    <row r="28" spans="1:12" ht="15" customHeight="1" x14ac:dyDescent="0.2">
      <c r="A28" s="1" t="s">
        <v>601</v>
      </c>
      <c r="B28" s="51">
        <f t="shared" si="1"/>
        <v>11</v>
      </c>
      <c r="C28" s="681">
        <v>1</v>
      </c>
      <c r="D28" s="681">
        <v>6</v>
      </c>
      <c r="E28" s="681">
        <v>0</v>
      </c>
      <c r="F28" s="681">
        <v>4</v>
      </c>
      <c r="G28" s="681">
        <v>0</v>
      </c>
      <c r="H28" s="681">
        <v>0</v>
      </c>
      <c r="I28" s="681">
        <v>0</v>
      </c>
      <c r="J28" s="681">
        <v>0</v>
      </c>
      <c r="K28" s="113"/>
      <c r="L28" s="161"/>
    </row>
    <row r="29" spans="1:12" ht="15" customHeight="1" x14ac:dyDescent="0.2">
      <c r="A29" s="1" t="s">
        <v>597</v>
      </c>
      <c r="B29" s="51">
        <f t="shared" si="1"/>
        <v>106</v>
      </c>
      <c r="C29" s="681">
        <v>18</v>
      </c>
      <c r="D29" s="681">
        <v>51</v>
      </c>
      <c r="E29" s="681">
        <v>0</v>
      </c>
      <c r="F29" s="681">
        <v>34</v>
      </c>
      <c r="G29" s="681">
        <v>0</v>
      </c>
      <c r="H29" s="681">
        <v>0</v>
      </c>
      <c r="I29" s="681">
        <v>3</v>
      </c>
      <c r="J29" s="681">
        <v>0</v>
      </c>
      <c r="K29" s="113"/>
      <c r="L29" s="161"/>
    </row>
    <row r="30" spans="1:12" ht="15" customHeight="1" x14ac:dyDescent="0.2">
      <c r="A30" s="254" t="s">
        <v>593</v>
      </c>
      <c r="B30" s="51">
        <f t="shared" si="1"/>
        <v>155</v>
      </c>
      <c r="C30" s="681">
        <v>10</v>
      </c>
      <c r="D30" s="681">
        <v>45</v>
      </c>
      <c r="E30" s="681">
        <v>1</v>
      </c>
      <c r="F30" s="681">
        <v>80</v>
      </c>
      <c r="G30" s="681">
        <v>2</v>
      </c>
      <c r="H30" s="681">
        <v>4</v>
      </c>
      <c r="I30" s="681">
        <v>11</v>
      </c>
      <c r="J30" s="681">
        <v>2</v>
      </c>
      <c r="K30" s="113"/>
      <c r="L30" s="161"/>
    </row>
    <row r="31" spans="1:12" ht="15" customHeight="1" x14ac:dyDescent="0.2">
      <c r="A31" s="1" t="s">
        <v>602</v>
      </c>
      <c r="B31" s="51">
        <f t="shared" si="1"/>
        <v>29</v>
      </c>
      <c r="C31" s="681">
        <v>8</v>
      </c>
      <c r="D31" s="681">
        <v>15</v>
      </c>
      <c r="E31" s="681">
        <v>0</v>
      </c>
      <c r="F31" s="681">
        <v>6</v>
      </c>
      <c r="G31" s="681">
        <v>0</v>
      </c>
      <c r="H31" s="681">
        <v>0</v>
      </c>
      <c r="I31" s="681">
        <v>0</v>
      </c>
      <c r="J31" s="681">
        <v>0</v>
      </c>
      <c r="K31" s="113"/>
      <c r="L31" s="161"/>
    </row>
    <row r="32" spans="1:12" ht="15" customHeight="1" x14ac:dyDescent="0.2">
      <c r="A32" s="1" t="s">
        <v>604</v>
      </c>
      <c r="B32" s="51">
        <f t="shared" si="1"/>
        <v>2526</v>
      </c>
      <c r="C32" s="681">
        <v>372</v>
      </c>
      <c r="D32" s="681">
        <v>1264</v>
      </c>
      <c r="E32" s="681">
        <v>0</v>
      </c>
      <c r="F32" s="681">
        <v>850</v>
      </c>
      <c r="G32" s="681">
        <v>17</v>
      </c>
      <c r="H32" s="681">
        <v>8</v>
      </c>
      <c r="I32" s="681">
        <v>11</v>
      </c>
      <c r="J32" s="681">
        <v>4</v>
      </c>
      <c r="K32" s="113"/>
      <c r="L32" s="161"/>
    </row>
    <row r="33" spans="1:12" ht="15" customHeight="1" x14ac:dyDescent="0.2">
      <c r="A33" s="254" t="s">
        <v>635</v>
      </c>
      <c r="B33" s="51">
        <f t="shared" si="1"/>
        <v>72</v>
      </c>
      <c r="C33" s="681">
        <v>10</v>
      </c>
      <c r="D33" s="681">
        <v>25</v>
      </c>
      <c r="E33" s="681">
        <v>0</v>
      </c>
      <c r="F33" s="681">
        <v>36</v>
      </c>
      <c r="G33" s="681">
        <v>0</v>
      </c>
      <c r="H33" s="681">
        <v>0</v>
      </c>
      <c r="I33" s="681">
        <v>1</v>
      </c>
      <c r="J33" s="681">
        <v>0</v>
      </c>
      <c r="K33" s="113"/>
      <c r="L33" s="161"/>
    </row>
    <row r="34" spans="1:12" ht="15" customHeight="1" x14ac:dyDescent="0.2">
      <c r="A34" s="1" t="s">
        <v>608</v>
      </c>
      <c r="B34" s="51">
        <f t="shared" si="1"/>
        <v>393</v>
      </c>
      <c r="C34" s="681">
        <v>62</v>
      </c>
      <c r="D34" s="681">
        <v>147</v>
      </c>
      <c r="E34" s="681">
        <v>0</v>
      </c>
      <c r="F34" s="681">
        <v>177</v>
      </c>
      <c r="G34" s="681">
        <v>0</v>
      </c>
      <c r="H34" s="681">
        <v>1</v>
      </c>
      <c r="I34" s="681">
        <v>5</v>
      </c>
      <c r="J34" s="681">
        <v>1</v>
      </c>
      <c r="K34" s="113"/>
      <c r="L34" s="161"/>
    </row>
    <row r="35" spans="1:12" ht="15" customHeight="1" x14ac:dyDescent="0.2">
      <c r="A35" s="1" t="s">
        <v>606</v>
      </c>
      <c r="B35" s="51">
        <f t="shared" si="1"/>
        <v>1031</v>
      </c>
      <c r="C35" s="681">
        <v>135</v>
      </c>
      <c r="D35" s="681">
        <v>391</v>
      </c>
      <c r="E35" s="681">
        <v>0</v>
      </c>
      <c r="F35" s="681">
        <v>498</v>
      </c>
      <c r="G35" s="681">
        <v>1</v>
      </c>
      <c r="H35" s="681">
        <v>1</v>
      </c>
      <c r="I35" s="681">
        <v>5</v>
      </c>
      <c r="J35" s="681">
        <v>0</v>
      </c>
      <c r="K35" s="113"/>
      <c r="L35" s="161"/>
    </row>
    <row r="36" spans="1:12" ht="15" customHeight="1" x14ac:dyDescent="0.2">
      <c r="A36" s="1" t="s">
        <v>607</v>
      </c>
      <c r="B36" s="51">
        <f t="shared" si="1"/>
        <v>55</v>
      </c>
      <c r="C36" s="681">
        <v>19</v>
      </c>
      <c r="D36" s="681">
        <v>7</v>
      </c>
      <c r="E36" s="681">
        <v>0</v>
      </c>
      <c r="F36" s="681">
        <v>29</v>
      </c>
      <c r="G36" s="681">
        <v>0</v>
      </c>
      <c r="H36" s="681">
        <v>0</v>
      </c>
      <c r="I36" s="681">
        <v>0</v>
      </c>
      <c r="J36" s="681">
        <v>0</v>
      </c>
      <c r="K36" s="113"/>
      <c r="L36" s="161"/>
    </row>
    <row r="37" spans="1:12" ht="15" customHeight="1" x14ac:dyDescent="0.2">
      <c r="A37" s="1" t="s">
        <v>609</v>
      </c>
      <c r="B37" s="51">
        <f t="shared" si="1"/>
        <v>18</v>
      </c>
      <c r="C37" s="681">
        <v>1</v>
      </c>
      <c r="D37" s="681">
        <v>10</v>
      </c>
      <c r="E37" s="681">
        <v>0</v>
      </c>
      <c r="F37" s="681">
        <v>7</v>
      </c>
      <c r="G37" s="681">
        <v>0</v>
      </c>
      <c r="H37" s="681">
        <v>0</v>
      </c>
      <c r="I37" s="681">
        <v>0</v>
      </c>
      <c r="J37" s="681">
        <v>0</v>
      </c>
      <c r="K37" s="113"/>
      <c r="L37" s="161"/>
    </row>
    <row r="38" spans="1:12" ht="15" customHeight="1" thickBot="1" x14ac:dyDescent="0.25">
      <c r="A38" s="241" t="s">
        <v>610</v>
      </c>
      <c r="B38" s="287">
        <f t="shared" si="1"/>
        <v>0</v>
      </c>
      <c r="C38" s="682">
        <v>0</v>
      </c>
      <c r="D38" s="682">
        <v>0</v>
      </c>
      <c r="E38" s="682">
        <v>0</v>
      </c>
      <c r="F38" s="682">
        <v>0</v>
      </c>
      <c r="G38" s="682">
        <v>0</v>
      </c>
      <c r="H38" s="682">
        <v>0</v>
      </c>
      <c r="I38" s="682">
        <v>0</v>
      </c>
      <c r="J38" s="682">
        <v>0</v>
      </c>
      <c r="K38" s="113"/>
      <c r="L38" s="161"/>
    </row>
    <row r="39" spans="1:12" ht="12.75" x14ac:dyDescent="0.2">
      <c r="A39" s="1" t="s">
        <v>627</v>
      </c>
      <c r="B39" s="51"/>
      <c r="C39" s="683"/>
      <c r="D39" s="683"/>
      <c r="E39" s="683"/>
      <c r="F39" s="683"/>
      <c r="G39" s="683"/>
      <c r="H39" s="683"/>
      <c r="I39" s="683"/>
      <c r="J39" s="683"/>
    </row>
    <row r="40" spans="1:12" x14ac:dyDescent="0.2">
      <c r="H40" s="252"/>
      <c r="I40" s="252"/>
      <c r="J40" s="252"/>
    </row>
  </sheetData>
  <mergeCells count="1">
    <mergeCell ref="L2:M3"/>
  </mergeCells>
  <hyperlinks>
    <hyperlink ref="L2" r:id="rId1" location="INDICE!A1"/>
    <hyperlink ref="L2:M3" location="INDICE!A3" display="INDICE"/>
  </hyperlinks>
  <printOptions horizontalCentered="1"/>
  <pageMargins left="0.39370078740157483" right="0.39370078740157483" top="0.59055118110236227" bottom="0.78740157480314965" header="0" footer="0"/>
  <pageSetup scale="70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T46"/>
  <sheetViews>
    <sheetView zoomScaleNormal="100" zoomScaleSheetLayoutView="100" workbookViewId="0">
      <selection activeCell="M1" sqref="M1:N2"/>
    </sheetView>
  </sheetViews>
  <sheetFormatPr baseColWidth="10" defaultColWidth="7.625" defaultRowHeight="12.75" x14ac:dyDescent="0.2"/>
  <cols>
    <col min="1" max="1" width="14" style="1" customWidth="1"/>
    <col min="2" max="12" width="5.875" style="2" customWidth="1"/>
    <col min="13" max="16384" width="7.625" style="2"/>
  </cols>
  <sheetData>
    <row r="1" spans="1:15" ht="15" x14ac:dyDescent="0.2">
      <c r="A1" s="6" t="s">
        <v>104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47" t="s">
        <v>650</v>
      </c>
      <c r="N1" s="747"/>
      <c r="O1" s="200"/>
    </row>
    <row r="2" spans="1:15" x14ac:dyDescent="0.2">
      <c r="A2" s="8" t="s">
        <v>23</v>
      </c>
      <c r="B2" s="8"/>
      <c r="C2" s="8"/>
      <c r="D2" s="8"/>
      <c r="E2" s="7"/>
      <c r="F2" s="7"/>
      <c r="G2" s="7"/>
      <c r="H2" s="7"/>
      <c r="I2" s="7"/>
      <c r="J2" s="7"/>
      <c r="K2" s="7"/>
      <c r="L2" s="7"/>
      <c r="M2" s="747"/>
      <c r="N2" s="747"/>
      <c r="O2"/>
    </row>
    <row r="3" spans="1:15" x14ac:dyDescent="0.2">
      <c r="A3" s="8" t="s">
        <v>1</v>
      </c>
      <c r="B3" s="8"/>
      <c r="C3" s="8"/>
      <c r="D3" s="8"/>
      <c r="E3" s="7"/>
      <c r="F3" s="7"/>
      <c r="G3" s="7"/>
      <c r="H3" s="7"/>
      <c r="I3" s="7"/>
      <c r="J3" s="7"/>
      <c r="K3" s="7"/>
      <c r="L3" s="7"/>
    </row>
    <row r="4" spans="1:15" x14ac:dyDescent="0.2">
      <c r="A4" s="9" t="s">
        <v>105</v>
      </c>
      <c r="B4" s="9"/>
      <c r="C4" s="9"/>
      <c r="D4" s="9"/>
      <c r="E4" s="7"/>
      <c r="F4" s="7"/>
      <c r="G4" s="7"/>
      <c r="H4" s="7"/>
      <c r="I4" s="7"/>
      <c r="J4" s="7"/>
      <c r="K4" s="7"/>
      <c r="L4" s="7"/>
    </row>
    <row r="5" spans="1:15" x14ac:dyDescent="0.2">
      <c r="A5" s="6" t="s">
        <v>2</v>
      </c>
      <c r="B5" s="6"/>
      <c r="C5" s="6"/>
      <c r="D5" s="6"/>
      <c r="E5" s="7"/>
      <c r="F5" s="7"/>
      <c r="G5" s="7"/>
      <c r="H5" s="7"/>
      <c r="I5" s="7"/>
      <c r="J5" s="7"/>
      <c r="K5" s="7"/>
      <c r="L5" s="7"/>
    </row>
    <row r="6" spans="1:15" ht="13.5" thickBot="1" x14ac:dyDescent="0.25">
      <c r="A6" s="10" t="s">
        <v>1062</v>
      </c>
      <c r="B6" s="10"/>
      <c r="C6" s="10"/>
      <c r="D6" s="10"/>
      <c r="E6" s="7"/>
      <c r="F6" s="7"/>
      <c r="G6" s="7"/>
      <c r="H6" s="7"/>
      <c r="I6" s="7"/>
      <c r="J6" s="7"/>
      <c r="K6" s="7"/>
      <c r="L6" s="7"/>
    </row>
    <row r="7" spans="1:15" s="3" customFormat="1" x14ac:dyDescent="0.2">
      <c r="A7" s="661" t="s">
        <v>3</v>
      </c>
      <c r="B7" s="11"/>
      <c r="C7" s="11"/>
      <c r="D7" s="11"/>
      <c r="E7" s="82"/>
      <c r="F7" s="82"/>
      <c r="G7" s="82"/>
      <c r="H7" s="82"/>
      <c r="I7" s="82"/>
      <c r="J7" s="82"/>
      <c r="K7" s="82"/>
      <c r="L7" s="82"/>
    </row>
    <row r="8" spans="1:15" s="3" customFormat="1" ht="13.5" thickBot="1" x14ac:dyDescent="0.25">
      <c r="A8" s="12" t="s">
        <v>4</v>
      </c>
      <c r="B8" s="13">
        <v>2010</v>
      </c>
      <c r="C8" s="13">
        <v>2011</v>
      </c>
      <c r="D8" s="13">
        <v>2012</v>
      </c>
      <c r="E8" s="13">
        <v>2013</v>
      </c>
      <c r="F8" s="13">
        <v>2014</v>
      </c>
      <c r="G8" s="13">
        <v>2015</v>
      </c>
      <c r="H8" s="13">
        <v>2016</v>
      </c>
      <c r="I8" s="13">
        <v>2017</v>
      </c>
      <c r="J8" s="13">
        <v>2018</v>
      </c>
      <c r="K8" s="13">
        <v>2019</v>
      </c>
      <c r="L8" s="13">
        <v>2020</v>
      </c>
    </row>
    <row r="9" spans="1:15" x14ac:dyDescent="0.2">
      <c r="A9" s="14"/>
      <c r="B9" s="15"/>
      <c r="C9" s="15"/>
      <c r="D9" s="15"/>
    </row>
    <row r="10" spans="1:15" ht="15" x14ac:dyDescent="0.25">
      <c r="A10" s="16" t="s">
        <v>5</v>
      </c>
      <c r="B10" s="77">
        <v>146</v>
      </c>
      <c r="C10" s="77">
        <v>125</v>
      </c>
      <c r="D10" s="77">
        <v>135</v>
      </c>
      <c r="E10" s="77">
        <v>122</v>
      </c>
      <c r="F10" s="77">
        <v>135</v>
      </c>
      <c r="G10" s="77">
        <v>122</v>
      </c>
      <c r="H10" s="77">
        <v>107</v>
      </c>
      <c r="I10" s="77">
        <v>88</v>
      </c>
      <c r="J10" s="77">
        <v>80</v>
      </c>
      <c r="K10" s="77">
        <v>71</v>
      </c>
      <c r="L10" s="77">
        <v>78</v>
      </c>
    </row>
    <row r="11" spans="1:15" x14ac:dyDescent="0.2">
      <c r="B11" s="76"/>
      <c r="C11" s="76"/>
      <c r="D11" s="76"/>
    </row>
    <row r="12" spans="1:15" ht="13.5" x14ac:dyDescent="0.25">
      <c r="A12" s="19" t="s">
        <v>11</v>
      </c>
      <c r="B12" s="76"/>
      <c r="C12" s="76"/>
      <c r="D12" s="76"/>
    </row>
    <row r="13" spans="1:15" ht="13.5" x14ac:dyDescent="0.25">
      <c r="A13" s="19" t="s">
        <v>12</v>
      </c>
      <c r="B13" s="77">
        <v>146</v>
      </c>
      <c r="C13" s="77">
        <v>125</v>
      </c>
      <c r="D13" s="77">
        <v>135</v>
      </c>
      <c r="E13" s="77">
        <v>122</v>
      </c>
      <c r="F13" s="77">
        <v>135</v>
      </c>
      <c r="G13" s="77">
        <v>122</v>
      </c>
      <c r="H13" s="77">
        <v>107</v>
      </c>
      <c r="I13" s="77">
        <v>88</v>
      </c>
      <c r="J13" s="77">
        <v>80</v>
      </c>
      <c r="K13" s="77">
        <v>71</v>
      </c>
      <c r="L13" s="77">
        <v>78</v>
      </c>
    </row>
    <row r="14" spans="1:15" x14ac:dyDescent="0.2">
      <c r="A14" s="21" t="s">
        <v>13</v>
      </c>
      <c r="B14" s="77">
        <v>111</v>
      </c>
      <c r="C14" s="77">
        <v>93</v>
      </c>
      <c r="D14" s="77">
        <v>111</v>
      </c>
      <c r="E14" s="77">
        <v>94</v>
      </c>
      <c r="F14" s="77">
        <v>98</v>
      </c>
      <c r="G14" s="77">
        <v>90</v>
      </c>
      <c r="H14" s="77">
        <v>72</v>
      </c>
      <c r="I14" s="77">
        <v>68</v>
      </c>
      <c r="J14" s="77">
        <v>58</v>
      </c>
      <c r="K14" s="77">
        <v>46</v>
      </c>
      <c r="L14" s="77">
        <v>46</v>
      </c>
    </row>
    <row r="15" spans="1:15" x14ac:dyDescent="0.2">
      <c r="A15" s="20" t="s">
        <v>14</v>
      </c>
      <c r="B15" s="77">
        <v>52</v>
      </c>
      <c r="C15" s="77">
        <v>47</v>
      </c>
      <c r="D15" s="77">
        <v>45</v>
      </c>
      <c r="E15" s="77">
        <v>40</v>
      </c>
      <c r="F15" s="77">
        <v>39</v>
      </c>
      <c r="G15" s="77">
        <v>31</v>
      </c>
      <c r="H15" s="77">
        <v>24</v>
      </c>
      <c r="I15" s="77">
        <v>28</v>
      </c>
      <c r="J15" s="77">
        <v>18</v>
      </c>
      <c r="K15" s="77">
        <v>13</v>
      </c>
      <c r="L15" s="77">
        <v>14</v>
      </c>
    </row>
    <row r="16" spans="1:15" x14ac:dyDescent="0.2">
      <c r="A16" s="20" t="s">
        <v>15</v>
      </c>
      <c r="B16" s="77">
        <v>36</v>
      </c>
      <c r="C16" s="77">
        <v>26</v>
      </c>
      <c r="D16" s="77">
        <v>36</v>
      </c>
      <c r="E16" s="77">
        <v>36</v>
      </c>
      <c r="F16" s="77">
        <v>37</v>
      </c>
      <c r="G16" s="77">
        <v>33</v>
      </c>
      <c r="H16" s="77">
        <v>28</v>
      </c>
      <c r="I16" s="77">
        <v>32</v>
      </c>
      <c r="J16" s="77">
        <v>22</v>
      </c>
      <c r="K16" s="77">
        <v>15</v>
      </c>
      <c r="L16" s="77">
        <v>16</v>
      </c>
    </row>
    <row r="17" spans="1:20" x14ac:dyDescent="0.2">
      <c r="A17" s="20" t="s">
        <v>16</v>
      </c>
      <c r="B17" s="77">
        <v>23</v>
      </c>
      <c r="C17" s="77">
        <v>20</v>
      </c>
      <c r="D17" s="77">
        <v>30</v>
      </c>
      <c r="E17" s="77">
        <v>18</v>
      </c>
      <c r="F17" s="77">
        <v>22</v>
      </c>
      <c r="G17" s="77">
        <v>26</v>
      </c>
      <c r="H17" s="77">
        <v>20</v>
      </c>
      <c r="I17" s="77">
        <v>8</v>
      </c>
      <c r="J17" s="77">
        <v>18</v>
      </c>
      <c r="K17" s="77">
        <v>18</v>
      </c>
      <c r="L17" s="77">
        <v>16</v>
      </c>
    </row>
    <row r="18" spans="1:20" x14ac:dyDescent="0.2">
      <c r="A18" s="22" t="s">
        <v>17</v>
      </c>
      <c r="B18" s="77">
        <v>35</v>
      </c>
      <c r="C18" s="77">
        <v>32</v>
      </c>
      <c r="D18" s="77">
        <v>24</v>
      </c>
      <c r="E18" s="77">
        <v>28</v>
      </c>
      <c r="F18" s="77">
        <v>37</v>
      </c>
      <c r="G18" s="77">
        <v>32</v>
      </c>
      <c r="H18" s="77">
        <v>35</v>
      </c>
      <c r="I18" s="77">
        <v>20</v>
      </c>
      <c r="J18" s="77">
        <v>22</v>
      </c>
      <c r="K18" s="77">
        <v>25</v>
      </c>
      <c r="L18" s="77">
        <v>32</v>
      </c>
    </row>
    <row r="19" spans="1:20" x14ac:dyDescent="0.2">
      <c r="A19" s="20" t="s">
        <v>18</v>
      </c>
      <c r="B19" s="77">
        <v>30</v>
      </c>
      <c r="C19" s="77">
        <v>15</v>
      </c>
      <c r="D19" s="77">
        <v>19</v>
      </c>
      <c r="E19" s="77">
        <v>20</v>
      </c>
      <c r="F19" s="77">
        <v>21</v>
      </c>
      <c r="G19" s="77">
        <v>23</v>
      </c>
      <c r="H19" s="77">
        <v>24</v>
      </c>
      <c r="I19" s="77">
        <v>15</v>
      </c>
      <c r="J19" s="77">
        <v>14</v>
      </c>
      <c r="K19" s="77">
        <v>18</v>
      </c>
      <c r="L19" s="77">
        <v>18</v>
      </c>
    </row>
    <row r="20" spans="1:20" x14ac:dyDescent="0.2">
      <c r="A20" s="20" t="s">
        <v>19</v>
      </c>
      <c r="B20" s="77">
        <v>5</v>
      </c>
      <c r="C20" s="77">
        <v>17</v>
      </c>
      <c r="D20" s="77">
        <v>5</v>
      </c>
      <c r="E20" s="77">
        <v>8</v>
      </c>
      <c r="F20" s="77">
        <v>16</v>
      </c>
      <c r="G20" s="77">
        <v>9</v>
      </c>
      <c r="H20" s="77">
        <v>11</v>
      </c>
      <c r="I20" s="77">
        <v>5</v>
      </c>
      <c r="J20" s="77">
        <v>8</v>
      </c>
      <c r="K20" s="77">
        <v>7</v>
      </c>
      <c r="L20" s="77">
        <v>14</v>
      </c>
    </row>
    <row r="21" spans="1:20" x14ac:dyDescent="0.2">
      <c r="B21" s="76"/>
      <c r="C21" s="76"/>
      <c r="D21" s="76"/>
    </row>
    <row r="22" spans="1:20" ht="13.5" x14ac:dyDescent="0.25">
      <c r="A22" s="23" t="s">
        <v>21</v>
      </c>
      <c r="B22" s="77">
        <v>146</v>
      </c>
      <c r="C22" s="77">
        <v>125</v>
      </c>
      <c r="D22" s="77">
        <v>135</v>
      </c>
      <c r="E22" s="77">
        <v>122</v>
      </c>
      <c r="F22" s="77">
        <v>135</v>
      </c>
      <c r="G22" s="77">
        <v>122</v>
      </c>
      <c r="H22" s="77">
        <v>107</v>
      </c>
      <c r="I22" s="77">
        <v>88</v>
      </c>
      <c r="J22" s="77">
        <v>80</v>
      </c>
      <c r="K22" s="77">
        <v>71</v>
      </c>
      <c r="L22" s="77">
        <v>78</v>
      </c>
      <c r="M22" s="4"/>
      <c r="N22" s="4"/>
      <c r="O22" s="4"/>
      <c r="P22" s="4"/>
      <c r="Q22" s="4"/>
      <c r="R22" s="4"/>
      <c r="S22" s="4"/>
      <c r="T22" s="4"/>
    </row>
    <row r="23" spans="1:20" x14ac:dyDescent="0.2">
      <c r="A23" s="21" t="s">
        <v>13</v>
      </c>
      <c r="B23" s="77">
        <v>111</v>
      </c>
      <c r="C23" s="77">
        <v>93</v>
      </c>
      <c r="D23" s="77">
        <v>111</v>
      </c>
      <c r="E23" s="77">
        <v>94</v>
      </c>
      <c r="F23" s="77">
        <v>98</v>
      </c>
      <c r="G23" s="77">
        <v>90</v>
      </c>
      <c r="H23" s="77">
        <v>72</v>
      </c>
      <c r="I23" s="77">
        <v>68</v>
      </c>
      <c r="J23" s="77">
        <v>58</v>
      </c>
      <c r="K23" s="77">
        <v>46</v>
      </c>
      <c r="L23" s="77">
        <v>46</v>
      </c>
      <c r="M23" s="4"/>
      <c r="N23" s="4"/>
      <c r="O23" s="4"/>
      <c r="P23" s="4"/>
      <c r="Q23" s="4"/>
      <c r="R23" s="4"/>
      <c r="S23" s="4"/>
      <c r="T23" s="4"/>
    </row>
    <row r="24" spans="1:20" x14ac:dyDescent="0.2">
      <c r="A24" s="20" t="s">
        <v>14</v>
      </c>
      <c r="B24" s="78">
        <v>52</v>
      </c>
      <c r="C24" s="78">
        <v>47</v>
      </c>
      <c r="D24" s="78">
        <v>45</v>
      </c>
      <c r="E24" s="78">
        <v>40</v>
      </c>
      <c r="F24" s="78">
        <v>39</v>
      </c>
      <c r="G24" s="78">
        <v>31</v>
      </c>
      <c r="H24" s="78">
        <v>24</v>
      </c>
      <c r="I24" s="78">
        <v>28</v>
      </c>
      <c r="J24" s="78">
        <v>18</v>
      </c>
      <c r="K24" s="78">
        <v>13</v>
      </c>
      <c r="L24" s="78">
        <v>14</v>
      </c>
    </row>
    <row r="25" spans="1:20" x14ac:dyDescent="0.2">
      <c r="A25" s="20" t="s">
        <v>15</v>
      </c>
      <c r="B25" s="78">
        <v>36</v>
      </c>
      <c r="C25" s="78">
        <v>26</v>
      </c>
      <c r="D25" s="78">
        <v>36</v>
      </c>
      <c r="E25" s="78">
        <v>36</v>
      </c>
      <c r="F25" s="78">
        <v>37</v>
      </c>
      <c r="G25" s="78">
        <v>33</v>
      </c>
      <c r="H25" s="78">
        <v>28</v>
      </c>
      <c r="I25" s="78">
        <v>32</v>
      </c>
      <c r="J25" s="78">
        <v>22</v>
      </c>
      <c r="K25" s="78">
        <v>15</v>
      </c>
      <c r="L25" s="78">
        <v>16</v>
      </c>
    </row>
    <row r="26" spans="1:20" x14ac:dyDescent="0.2">
      <c r="A26" s="20" t="s">
        <v>16</v>
      </c>
      <c r="B26" s="78">
        <v>23</v>
      </c>
      <c r="C26" s="78">
        <v>20</v>
      </c>
      <c r="D26" s="78">
        <v>30</v>
      </c>
      <c r="E26" s="78">
        <v>18</v>
      </c>
      <c r="F26" s="78">
        <v>22</v>
      </c>
      <c r="G26" s="78">
        <v>26</v>
      </c>
      <c r="H26" s="78">
        <v>20</v>
      </c>
      <c r="I26" s="78">
        <v>8</v>
      </c>
      <c r="J26" s="78">
        <v>18</v>
      </c>
      <c r="K26" s="78">
        <v>18</v>
      </c>
      <c r="L26" s="78">
        <v>16</v>
      </c>
    </row>
    <row r="27" spans="1:20" x14ac:dyDescent="0.2">
      <c r="A27" s="22" t="s">
        <v>17</v>
      </c>
      <c r="B27" s="77">
        <v>35</v>
      </c>
      <c r="C27" s="77">
        <v>32</v>
      </c>
      <c r="D27" s="77">
        <v>24</v>
      </c>
      <c r="E27" s="77">
        <v>28</v>
      </c>
      <c r="F27" s="77">
        <v>37</v>
      </c>
      <c r="G27" s="77">
        <v>32</v>
      </c>
      <c r="H27" s="77">
        <v>35</v>
      </c>
      <c r="I27" s="77">
        <v>20</v>
      </c>
      <c r="J27" s="77">
        <v>22</v>
      </c>
      <c r="K27" s="77">
        <v>25</v>
      </c>
      <c r="L27" s="77">
        <v>32</v>
      </c>
      <c r="M27" s="4"/>
      <c r="N27" s="4"/>
      <c r="O27" s="4"/>
      <c r="P27" s="4"/>
      <c r="Q27" s="4"/>
      <c r="R27" s="4"/>
      <c r="S27" s="4"/>
      <c r="T27" s="4"/>
    </row>
    <row r="28" spans="1:20" x14ac:dyDescent="0.2">
      <c r="A28" s="20" t="s">
        <v>18</v>
      </c>
      <c r="B28" s="78">
        <v>30</v>
      </c>
      <c r="C28" s="78">
        <v>15</v>
      </c>
      <c r="D28" s="78">
        <v>19</v>
      </c>
      <c r="E28" s="78">
        <v>20</v>
      </c>
      <c r="F28" s="78">
        <v>21</v>
      </c>
      <c r="G28" s="78">
        <v>23</v>
      </c>
      <c r="H28" s="78">
        <v>24</v>
      </c>
      <c r="I28" s="78">
        <v>15</v>
      </c>
      <c r="J28" s="78">
        <v>14</v>
      </c>
      <c r="K28" s="78">
        <v>18</v>
      </c>
      <c r="L28" s="78">
        <v>18</v>
      </c>
    </row>
    <row r="29" spans="1:20" ht="13.5" thickBot="1" x14ac:dyDescent="0.25">
      <c r="A29" s="12" t="s">
        <v>19</v>
      </c>
      <c r="B29" s="79">
        <v>5</v>
      </c>
      <c r="C29" s="79">
        <v>17</v>
      </c>
      <c r="D29" s="79">
        <v>5</v>
      </c>
      <c r="E29" s="79">
        <v>8</v>
      </c>
      <c r="F29" s="79">
        <v>16</v>
      </c>
      <c r="G29" s="79">
        <v>9</v>
      </c>
      <c r="H29" s="79">
        <v>11</v>
      </c>
      <c r="I29" s="79">
        <v>5</v>
      </c>
      <c r="J29" s="79">
        <v>8</v>
      </c>
      <c r="K29" s="79">
        <v>7</v>
      </c>
      <c r="L29" s="79">
        <v>14</v>
      </c>
    </row>
    <row r="30" spans="1:20" x14ac:dyDescent="0.2">
      <c r="A30" s="26"/>
      <c r="B30" s="27"/>
      <c r="C30" s="27"/>
      <c r="D30" s="2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x14ac:dyDescent="0.2">
      <c r="B31" s="27"/>
      <c r="C31" s="27"/>
      <c r="D31" s="2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x14ac:dyDescent="0.2">
      <c r="B32" s="5"/>
      <c r="C32" s="5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2:20" x14ac:dyDescent="0.2">
      <c r="B33" s="5"/>
      <c r="C33" s="5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x14ac:dyDescent="0.2">
      <c r="B34" s="5"/>
      <c r="C34" s="5"/>
      <c r="D34" s="5"/>
    </row>
    <row r="35" spans="2:20" x14ac:dyDescent="0.2">
      <c r="B35" s="5"/>
      <c r="C35" s="5"/>
      <c r="D35" s="5"/>
    </row>
    <row r="36" spans="2:20" x14ac:dyDescent="0.2">
      <c r="B36" s="5"/>
      <c r="C36" s="5"/>
      <c r="D36" s="5"/>
    </row>
    <row r="37" spans="2:20" x14ac:dyDescent="0.2">
      <c r="B37" s="5"/>
      <c r="C37" s="5"/>
      <c r="D37" s="5"/>
    </row>
    <row r="38" spans="2:20" x14ac:dyDescent="0.2">
      <c r="B38" s="5"/>
      <c r="C38" s="5"/>
      <c r="D38" s="5"/>
    </row>
    <row r="39" spans="2:20" x14ac:dyDescent="0.2">
      <c r="B39" s="5"/>
      <c r="C39" s="5"/>
      <c r="D39" s="5"/>
    </row>
    <row r="40" spans="2:20" x14ac:dyDescent="0.2">
      <c r="B40" s="5"/>
      <c r="C40" s="5"/>
      <c r="D40" s="5"/>
    </row>
    <row r="41" spans="2:20" x14ac:dyDescent="0.2">
      <c r="B41" s="5"/>
      <c r="C41" s="5"/>
      <c r="D41" s="5"/>
    </row>
    <row r="42" spans="2:20" x14ac:dyDescent="0.2">
      <c r="B42" s="5"/>
      <c r="C42" s="5"/>
      <c r="D42" s="5"/>
    </row>
    <row r="43" spans="2:20" x14ac:dyDescent="0.2">
      <c r="B43" s="5"/>
      <c r="C43" s="5"/>
      <c r="D43" s="5"/>
    </row>
    <row r="44" spans="2:20" x14ac:dyDescent="0.2">
      <c r="B44" s="5"/>
      <c r="C44" s="5"/>
      <c r="D44" s="5"/>
    </row>
    <row r="45" spans="2:20" x14ac:dyDescent="0.2">
      <c r="B45" s="5"/>
      <c r="C45" s="5"/>
      <c r="D45" s="5"/>
    </row>
    <row r="46" spans="2:20" x14ac:dyDescent="0.2">
      <c r="B46" s="5"/>
      <c r="C46" s="5"/>
      <c r="D46" s="5"/>
    </row>
  </sheetData>
  <mergeCells count="1">
    <mergeCell ref="M1:N2"/>
  </mergeCells>
  <hyperlinks>
    <hyperlink ref="M1" r:id="rId1" location="INDICE!A1"/>
    <hyperlink ref="M1:N2" location="INDICE!A3" display="INDICE"/>
  </hyperlinks>
  <printOptions horizontalCentered="1"/>
  <pageMargins left="0.47244094488188981" right="0.43307086614173229" top="0.98425196850393704" bottom="0.98425196850393704" header="0" footer="0"/>
  <pageSetup scale="90" orientation="portrait" r:id="rId2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Normal="100" workbookViewId="0">
      <selection activeCell="L2" sqref="L2:M3"/>
    </sheetView>
  </sheetViews>
  <sheetFormatPr baseColWidth="10" defaultColWidth="11" defaultRowHeight="12" x14ac:dyDescent="0.2"/>
  <cols>
    <col min="1" max="1" width="13.625" style="29" customWidth="1"/>
    <col min="2" max="2" width="7.375" style="29" bestFit="1" customWidth="1"/>
    <col min="3" max="3" width="8.375" style="29" bestFit="1" customWidth="1"/>
    <col min="4" max="4" width="8.25" style="29" bestFit="1" customWidth="1"/>
    <col min="5" max="5" width="8" style="29" bestFit="1" customWidth="1"/>
    <col min="6" max="6" width="11.125" style="29" bestFit="1" customWidth="1"/>
    <col min="7" max="10" width="7.75" style="29" bestFit="1" customWidth="1"/>
    <col min="11" max="16384" width="11" style="90"/>
  </cols>
  <sheetData>
    <row r="1" spans="1:15" ht="15" x14ac:dyDescent="0.25">
      <c r="A1" s="229" t="s">
        <v>853</v>
      </c>
      <c r="B1" s="229"/>
      <c r="C1" s="229"/>
      <c r="D1" s="28"/>
      <c r="E1" s="28"/>
      <c r="F1" s="28"/>
      <c r="G1" s="28"/>
      <c r="H1" s="28"/>
      <c r="I1" s="28"/>
      <c r="J1" s="28"/>
      <c r="K1" s="130"/>
      <c r="L1" s="130"/>
      <c r="M1" s="130"/>
      <c r="N1" s="130"/>
      <c r="O1" s="155"/>
    </row>
    <row r="2" spans="1:15" ht="15" x14ac:dyDescent="0.25">
      <c r="A2" s="278" t="s">
        <v>636</v>
      </c>
      <c r="B2" s="278"/>
      <c r="C2" s="278"/>
      <c r="D2" s="28"/>
      <c r="E2" s="28"/>
      <c r="F2" s="28"/>
      <c r="G2" s="28"/>
      <c r="H2" s="28"/>
      <c r="I2" s="28"/>
      <c r="J2" s="28"/>
      <c r="K2" s="200"/>
      <c r="L2" s="747" t="s">
        <v>650</v>
      </c>
      <c r="M2" s="747"/>
      <c r="N2" s="200"/>
      <c r="O2" s="155"/>
    </row>
    <row r="3" spans="1:15" ht="15" x14ac:dyDescent="0.25">
      <c r="A3" s="278" t="s">
        <v>637</v>
      </c>
      <c r="B3" s="278"/>
      <c r="C3" s="278"/>
      <c r="D3" s="28"/>
      <c r="E3" s="28"/>
      <c r="F3" s="28"/>
      <c r="G3" s="28"/>
      <c r="H3" s="28"/>
      <c r="I3" s="28"/>
      <c r="J3" s="28"/>
      <c r="K3" s="200"/>
      <c r="L3" s="747"/>
      <c r="M3" s="747"/>
      <c r="N3"/>
      <c r="O3" s="155"/>
    </row>
    <row r="4" spans="1:15" ht="15" x14ac:dyDescent="0.25">
      <c r="A4" s="278" t="s">
        <v>638</v>
      </c>
      <c r="B4" s="278"/>
      <c r="C4" s="278"/>
      <c r="D4" s="28"/>
      <c r="E4" s="28"/>
      <c r="F4" s="28"/>
      <c r="G4" s="28"/>
      <c r="H4" s="28"/>
      <c r="I4" s="28"/>
      <c r="J4" s="28"/>
      <c r="K4" s="174"/>
      <c r="L4" s="174"/>
      <c r="M4" s="174"/>
      <c r="N4" s="174"/>
      <c r="O4" s="155"/>
    </row>
    <row r="5" spans="1:15" ht="15" x14ac:dyDescent="0.25">
      <c r="A5" s="278" t="s">
        <v>48</v>
      </c>
      <c r="B5" s="278"/>
      <c r="C5" s="278"/>
      <c r="D5" s="28"/>
      <c r="E5" s="28"/>
      <c r="F5" s="28"/>
      <c r="G5" s="28"/>
      <c r="H5" s="28"/>
      <c r="I5" s="28"/>
      <c r="J5" s="28"/>
      <c r="K5" s="155"/>
      <c r="L5" s="155"/>
      <c r="M5" s="155"/>
      <c r="N5" s="155"/>
      <c r="O5" s="155"/>
    </row>
    <row r="6" spans="1:15" ht="15.75" thickBot="1" x14ac:dyDescent="0.3">
      <c r="A6" s="230" t="s">
        <v>1069</v>
      </c>
      <c r="B6" s="230"/>
      <c r="C6" s="230"/>
      <c r="D6" s="281"/>
      <c r="E6" s="281"/>
      <c r="F6" s="281"/>
      <c r="G6" s="281"/>
      <c r="H6" s="281"/>
      <c r="I6" s="281"/>
      <c r="J6" s="281"/>
      <c r="K6" s="155"/>
      <c r="L6" s="155"/>
      <c r="M6" s="155"/>
      <c r="N6" s="155"/>
      <c r="O6" s="155"/>
    </row>
    <row r="7" spans="1:15" s="91" customFormat="1" ht="38.25" x14ac:dyDescent="0.2">
      <c r="A7" s="653" t="s">
        <v>560</v>
      </c>
      <c r="B7" s="654" t="s">
        <v>5</v>
      </c>
      <c r="C7" s="654" t="s">
        <v>26</v>
      </c>
      <c r="D7" s="654" t="s">
        <v>378</v>
      </c>
      <c r="E7" s="451" t="s">
        <v>6</v>
      </c>
      <c r="F7" s="451" t="s">
        <v>631</v>
      </c>
      <c r="G7" s="451" t="s">
        <v>75</v>
      </c>
      <c r="H7" s="451" t="s">
        <v>632</v>
      </c>
      <c r="I7" s="451" t="s">
        <v>633</v>
      </c>
      <c r="J7" s="451" t="s">
        <v>634</v>
      </c>
    </row>
    <row r="8" spans="1:15" ht="15" customHeight="1" x14ac:dyDescent="0.25">
      <c r="A8" s="228" t="s">
        <v>126</v>
      </c>
      <c r="B8" s="337">
        <f>SUM(C8:J8)</f>
        <v>53012</v>
      </c>
      <c r="C8" s="337">
        <f t="shared" ref="C8:J8" si="0">SUM(C10:C39)</f>
        <v>5581</v>
      </c>
      <c r="D8" s="337">
        <f t="shared" si="0"/>
        <v>22749</v>
      </c>
      <c r="E8" s="337">
        <f t="shared" si="0"/>
        <v>76</v>
      </c>
      <c r="F8" s="337">
        <f t="shared" si="0"/>
        <v>17318</v>
      </c>
      <c r="G8" s="337">
        <f>SUM(G10:G36)</f>
        <v>508</v>
      </c>
      <c r="H8" s="337">
        <f t="shared" si="0"/>
        <v>902</v>
      </c>
      <c r="I8" s="337">
        <f t="shared" si="0"/>
        <v>5396</v>
      </c>
      <c r="J8" s="337">
        <f t="shared" si="0"/>
        <v>482</v>
      </c>
      <c r="K8" s="119"/>
    </row>
    <row r="9" spans="1:15" ht="12.75" x14ac:dyDescent="0.2">
      <c r="A9" s="1"/>
      <c r="B9" s="51"/>
    </row>
    <row r="10" spans="1:15" ht="12.75" x14ac:dyDescent="0.2">
      <c r="A10" s="1" t="s">
        <v>127</v>
      </c>
      <c r="B10" s="38">
        <f>SUM(C10:J10)</f>
        <v>4020</v>
      </c>
      <c r="C10" s="680">
        <v>456</v>
      </c>
      <c r="D10" s="680">
        <v>1770</v>
      </c>
      <c r="E10" s="680"/>
      <c r="F10" s="680">
        <v>1314</v>
      </c>
      <c r="G10" s="680">
        <v>52</v>
      </c>
      <c r="H10" s="680">
        <v>102</v>
      </c>
      <c r="I10" s="680">
        <v>310</v>
      </c>
      <c r="J10" s="680">
        <v>16</v>
      </c>
      <c r="K10" s="161"/>
    </row>
    <row r="11" spans="1:15" ht="12.75" x14ac:dyDescent="0.2">
      <c r="A11" s="1" t="s">
        <v>128</v>
      </c>
      <c r="B11" s="38">
        <f t="shared" ref="B11:B36" si="1">SUM(C11:J11)</f>
        <v>2562</v>
      </c>
      <c r="C11" s="680">
        <v>270</v>
      </c>
      <c r="D11" s="680">
        <v>1032</v>
      </c>
      <c r="E11" s="680"/>
      <c r="F11" s="680">
        <v>954</v>
      </c>
      <c r="G11" s="680">
        <v>64</v>
      </c>
      <c r="H11" s="680">
        <v>83</v>
      </c>
      <c r="I11" s="680">
        <v>159</v>
      </c>
      <c r="J11" s="680"/>
      <c r="K11" s="161"/>
    </row>
    <row r="12" spans="1:15" ht="12.75" x14ac:dyDescent="0.2">
      <c r="A12" s="1" t="s">
        <v>129</v>
      </c>
      <c r="B12" s="38">
        <f t="shared" si="1"/>
        <v>6769</v>
      </c>
      <c r="C12" s="680">
        <v>730</v>
      </c>
      <c r="D12" s="680">
        <v>2821</v>
      </c>
      <c r="E12" s="680">
        <v>18</v>
      </c>
      <c r="F12" s="680">
        <v>2310</v>
      </c>
      <c r="G12" s="680">
        <v>60</v>
      </c>
      <c r="H12" s="680">
        <v>93</v>
      </c>
      <c r="I12" s="680">
        <v>671</v>
      </c>
      <c r="J12" s="680">
        <v>66</v>
      </c>
      <c r="K12" s="161"/>
    </row>
    <row r="13" spans="1:15" ht="12.75" x14ac:dyDescent="0.2">
      <c r="A13" s="1" t="s">
        <v>130</v>
      </c>
      <c r="B13" s="38">
        <f t="shared" si="1"/>
        <v>2224</v>
      </c>
      <c r="C13" s="680">
        <v>231</v>
      </c>
      <c r="D13" s="680">
        <v>980</v>
      </c>
      <c r="E13" s="680"/>
      <c r="F13" s="680">
        <v>819</v>
      </c>
      <c r="G13" s="680">
        <v>18</v>
      </c>
      <c r="H13" s="680">
        <v>102</v>
      </c>
      <c r="I13" s="680">
        <v>74</v>
      </c>
      <c r="J13" s="680"/>
      <c r="K13" s="161"/>
    </row>
    <row r="14" spans="1:15" ht="12.75" x14ac:dyDescent="0.2">
      <c r="A14" s="1" t="s">
        <v>131</v>
      </c>
      <c r="B14" s="38">
        <f t="shared" si="1"/>
        <v>528</v>
      </c>
      <c r="C14" s="680">
        <v>67</v>
      </c>
      <c r="D14" s="680">
        <v>240</v>
      </c>
      <c r="E14" s="680"/>
      <c r="F14" s="680">
        <v>192</v>
      </c>
      <c r="G14" s="680">
        <v>10</v>
      </c>
      <c r="H14" s="680">
        <v>4</v>
      </c>
      <c r="I14" s="680">
        <v>15</v>
      </c>
      <c r="J14" s="680"/>
      <c r="K14" s="161"/>
    </row>
    <row r="15" spans="1:15" ht="12.75" x14ac:dyDescent="0.2">
      <c r="A15" s="1" t="s">
        <v>132</v>
      </c>
      <c r="B15" s="38">
        <f t="shared" si="1"/>
        <v>417</v>
      </c>
      <c r="C15" s="680">
        <v>37</v>
      </c>
      <c r="D15" s="680">
        <v>211</v>
      </c>
      <c r="E15" s="680"/>
      <c r="F15" s="680">
        <v>147</v>
      </c>
      <c r="G15" s="680">
        <v>4</v>
      </c>
      <c r="H15" s="680">
        <v>2</v>
      </c>
      <c r="I15" s="680">
        <v>16</v>
      </c>
      <c r="J15" s="680"/>
      <c r="K15" s="161"/>
    </row>
    <row r="16" spans="1:15" ht="12.75" x14ac:dyDescent="0.2">
      <c r="A16" s="1" t="s">
        <v>133</v>
      </c>
      <c r="B16" s="38">
        <f t="shared" si="1"/>
        <v>384</v>
      </c>
      <c r="C16" s="680">
        <v>58</v>
      </c>
      <c r="D16" s="680">
        <v>229</v>
      </c>
      <c r="E16" s="680"/>
      <c r="F16" s="680">
        <v>87</v>
      </c>
      <c r="G16" s="680">
        <v>8</v>
      </c>
      <c r="H16" s="680">
        <v>2</v>
      </c>
      <c r="I16" s="680"/>
      <c r="J16" s="680"/>
      <c r="K16" s="161"/>
    </row>
    <row r="17" spans="1:11" ht="12.75" x14ac:dyDescent="0.2">
      <c r="A17" s="1" t="s">
        <v>134</v>
      </c>
      <c r="B17" s="38">
        <f t="shared" si="1"/>
        <v>5694</v>
      </c>
      <c r="C17" s="680">
        <v>694</v>
      </c>
      <c r="D17" s="680">
        <v>2722</v>
      </c>
      <c r="E17" s="680"/>
      <c r="F17" s="680">
        <v>1893</v>
      </c>
      <c r="G17" s="680">
        <v>58</v>
      </c>
      <c r="H17" s="680">
        <v>145</v>
      </c>
      <c r="I17" s="680">
        <v>166</v>
      </c>
      <c r="J17" s="680">
        <v>16</v>
      </c>
      <c r="K17" s="161"/>
    </row>
    <row r="18" spans="1:11" ht="12.75" x14ac:dyDescent="0.2">
      <c r="A18" s="1" t="s">
        <v>135</v>
      </c>
      <c r="B18" s="38">
        <f t="shared" si="1"/>
        <v>2325</v>
      </c>
      <c r="C18" s="680">
        <v>252</v>
      </c>
      <c r="D18" s="680">
        <v>1096</v>
      </c>
      <c r="E18" s="680"/>
      <c r="F18" s="680">
        <v>747</v>
      </c>
      <c r="G18" s="680">
        <v>24</v>
      </c>
      <c r="H18" s="680">
        <v>30</v>
      </c>
      <c r="I18" s="680">
        <v>176</v>
      </c>
      <c r="J18" s="680"/>
      <c r="K18" s="161"/>
    </row>
    <row r="19" spans="1:11" ht="12.75" x14ac:dyDescent="0.2">
      <c r="A19" s="1" t="s">
        <v>136</v>
      </c>
      <c r="B19" s="38">
        <f t="shared" si="1"/>
        <v>6517</v>
      </c>
      <c r="C19" s="680">
        <v>590</v>
      </c>
      <c r="D19" s="680">
        <v>2707</v>
      </c>
      <c r="E19" s="680"/>
      <c r="F19" s="680">
        <v>1416</v>
      </c>
      <c r="G19" s="680">
        <v>53</v>
      </c>
      <c r="H19" s="680">
        <v>88</v>
      </c>
      <c r="I19" s="680">
        <v>1663</v>
      </c>
      <c r="J19" s="680"/>
      <c r="K19" s="161"/>
    </row>
    <row r="20" spans="1:11" ht="12.75" x14ac:dyDescent="0.2">
      <c r="A20" s="1" t="s">
        <v>137</v>
      </c>
      <c r="B20" s="38">
        <f t="shared" si="1"/>
        <v>1274</v>
      </c>
      <c r="C20" s="680">
        <v>97</v>
      </c>
      <c r="D20" s="680">
        <v>501</v>
      </c>
      <c r="E20" s="680"/>
      <c r="F20" s="680">
        <v>212</v>
      </c>
      <c r="G20" s="680">
        <v>5</v>
      </c>
      <c r="H20" s="680">
        <v>8</v>
      </c>
      <c r="I20" s="680">
        <v>451</v>
      </c>
      <c r="J20" s="680"/>
      <c r="K20" s="161"/>
    </row>
    <row r="21" spans="1:11" ht="12.75" x14ac:dyDescent="0.2">
      <c r="A21" s="254" t="s">
        <v>138</v>
      </c>
      <c r="B21" s="38">
        <f t="shared" si="1"/>
        <v>2178</v>
      </c>
      <c r="C21" s="680">
        <v>239</v>
      </c>
      <c r="D21" s="680">
        <v>988</v>
      </c>
      <c r="E21" s="680">
        <v>20</v>
      </c>
      <c r="F21" s="680">
        <v>871</v>
      </c>
      <c r="G21" s="680">
        <v>16</v>
      </c>
      <c r="H21" s="680">
        <v>24</v>
      </c>
      <c r="I21" s="680"/>
      <c r="J21" s="680">
        <v>20</v>
      </c>
      <c r="K21" s="161"/>
    </row>
    <row r="22" spans="1:11" ht="12.75" x14ac:dyDescent="0.2">
      <c r="A22" s="1" t="s">
        <v>139</v>
      </c>
      <c r="B22" s="38">
        <f t="shared" si="1"/>
        <v>241</v>
      </c>
      <c r="C22" s="680">
        <v>21</v>
      </c>
      <c r="D22" s="680">
        <v>108</v>
      </c>
      <c r="E22" s="680"/>
      <c r="F22" s="680">
        <v>78</v>
      </c>
      <c r="G22" s="680">
        <v>3</v>
      </c>
      <c r="H22" s="680">
        <v>2</v>
      </c>
      <c r="I22" s="680">
        <v>29</v>
      </c>
      <c r="J22" s="680"/>
      <c r="K22" s="161"/>
    </row>
    <row r="23" spans="1:11" ht="12.75" x14ac:dyDescent="0.2">
      <c r="A23" s="1" t="s">
        <v>140</v>
      </c>
      <c r="B23" s="38">
        <f t="shared" si="1"/>
        <v>4426</v>
      </c>
      <c r="C23" s="680">
        <v>516</v>
      </c>
      <c r="D23" s="680">
        <v>1871</v>
      </c>
      <c r="E23" s="680">
        <v>38</v>
      </c>
      <c r="F23" s="680">
        <v>1707</v>
      </c>
      <c r="G23" s="680">
        <v>47</v>
      </c>
      <c r="H23" s="680">
        <v>125</v>
      </c>
      <c r="I23" s="680"/>
      <c r="J23" s="680">
        <v>122</v>
      </c>
      <c r="K23" s="161"/>
    </row>
    <row r="24" spans="1:11" ht="12.75" x14ac:dyDescent="0.2">
      <c r="A24" s="1" t="s">
        <v>141</v>
      </c>
      <c r="B24" s="38">
        <f t="shared" si="1"/>
        <v>1197</v>
      </c>
      <c r="C24" s="680">
        <v>113</v>
      </c>
      <c r="D24" s="680">
        <v>545</v>
      </c>
      <c r="E24" s="680"/>
      <c r="F24" s="680">
        <v>411</v>
      </c>
      <c r="G24" s="680">
        <v>5</v>
      </c>
      <c r="H24" s="680"/>
      <c r="I24" s="680">
        <v>123</v>
      </c>
      <c r="J24" s="680"/>
    </row>
    <row r="25" spans="1:11" ht="12.75" x14ac:dyDescent="0.2">
      <c r="A25" s="1" t="s">
        <v>142</v>
      </c>
      <c r="B25" s="38">
        <f t="shared" si="1"/>
        <v>1157</v>
      </c>
      <c r="C25" s="680">
        <v>72</v>
      </c>
      <c r="D25" s="680">
        <v>444</v>
      </c>
      <c r="E25" s="680"/>
      <c r="F25" s="680">
        <v>474</v>
      </c>
      <c r="G25" s="680">
        <v>10</v>
      </c>
      <c r="H25" s="680">
        <v>21</v>
      </c>
      <c r="I25" s="680"/>
      <c r="J25" s="680">
        <v>136</v>
      </c>
      <c r="K25" s="161"/>
    </row>
    <row r="26" spans="1:11" ht="12.75" x14ac:dyDescent="0.2">
      <c r="A26" s="1" t="s">
        <v>143</v>
      </c>
      <c r="B26" s="38">
        <f t="shared" si="1"/>
        <v>567</v>
      </c>
      <c r="C26" s="680">
        <v>76</v>
      </c>
      <c r="D26" s="680">
        <v>242</v>
      </c>
      <c r="E26" s="680"/>
      <c r="F26" s="680">
        <v>165</v>
      </c>
      <c r="G26" s="680">
        <v>4</v>
      </c>
      <c r="H26" s="680">
        <v>1</v>
      </c>
      <c r="I26" s="680">
        <v>79</v>
      </c>
      <c r="J26" s="680"/>
      <c r="K26" s="161"/>
    </row>
    <row r="27" spans="1:11" ht="12.75" x14ac:dyDescent="0.2">
      <c r="A27" s="1" t="s">
        <v>144</v>
      </c>
      <c r="B27" s="38">
        <f t="shared" si="1"/>
        <v>2147</v>
      </c>
      <c r="C27" s="680">
        <v>210</v>
      </c>
      <c r="D27" s="680">
        <v>852</v>
      </c>
      <c r="E27" s="680"/>
      <c r="F27" s="680">
        <v>876</v>
      </c>
      <c r="G27" s="680">
        <v>23</v>
      </c>
      <c r="H27" s="680">
        <v>6</v>
      </c>
      <c r="I27" s="680">
        <v>180</v>
      </c>
      <c r="J27" s="680"/>
      <c r="K27" s="161"/>
    </row>
    <row r="28" spans="1:11" ht="12.75" x14ac:dyDescent="0.2">
      <c r="A28" s="1" t="s">
        <v>145</v>
      </c>
      <c r="B28" s="38">
        <f t="shared" si="1"/>
        <v>666</v>
      </c>
      <c r="C28" s="680">
        <v>59</v>
      </c>
      <c r="D28" s="680">
        <v>215</v>
      </c>
      <c r="E28" s="680"/>
      <c r="F28" s="680">
        <v>130</v>
      </c>
      <c r="G28" s="680">
        <v>4</v>
      </c>
      <c r="H28" s="680">
        <v>8</v>
      </c>
      <c r="I28" s="680">
        <v>206</v>
      </c>
      <c r="J28" s="680">
        <v>44</v>
      </c>
      <c r="K28" s="161"/>
    </row>
    <row r="29" spans="1:11" ht="12.75" x14ac:dyDescent="0.2">
      <c r="A29" s="1" t="s">
        <v>146</v>
      </c>
      <c r="B29" s="38">
        <f t="shared" si="1"/>
        <v>843</v>
      </c>
      <c r="C29" s="680">
        <v>69</v>
      </c>
      <c r="D29" s="680">
        <v>294</v>
      </c>
      <c r="E29" s="680"/>
      <c r="F29" s="680">
        <v>275</v>
      </c>
      <c r="G29" s="680">
        <v>4</v>
      </c>
      <c r="H29" s="680">
        <v>9</v>
      </c>
      <c r="I29" s="680">
        <v>138</v>
      </c>
      <c r="J29" s="680">
        <v>54</v>
      </c>
      <c r="K29" s="161"/>
    </row>
    <row r="30" spans="1:11" ht="12.75" x14ac:dyDescent="0.2">
      <c r="A30" s="1" t="s">
        <v>147</v>
      </c>
      <c r="B30" s="38">
        <f t="shared" si="1"/>
        <v>478</v>
      </c>
      <c r="C30" s="680">
        <v>55</v>
      </c>
      <c r="D30" s="680">
        <v>219</v>
      </c>
      <c r="E30" s="680"/>
      <c r="F30" s="680">
        <v>160</v>
      </c>
      <c r="G30" s="680">
        <v>17</v>
      </c>
      <c r="H30" s="680">
        <v>3</v>
      </c>
      <c r="I30" s="680">
        <v>16</v>
      </c>
      <c r="J30" s="680">
        <v>8</v>
      </c>
      <c r="K30" s="161"/>
    </row>
    <row r="31" spans="1:11" ht="12.75" x14ac:dyDescent="0.2">
      <c r="A31" s="1" t="s">
        <v>148</v>
      </c>
      <c r="B31" s="38">
        <f t="shared" si="1"/>
        <v>1523</v>
      </c>
      <c r="C31" s="680">
        <v>152</v>
      </c>
      <c r="D31" s="680">
        <v>525</v>
      </c>
      <c r="E31" s="680"/>
      <c r="F31" s="680">
        <v>829</v>
      </c>
      <c r="G31" s="680">
        <v>9</v>
      </c>
      <c r="H31" s="680">
        <v>8</v>
      </c>
      <c r="I31" s="680"/>
      <c r="J31" s="680"/>
      <c r="K31" s="161"/>
    </row>
    <row r="32" spans="1:11" ht="12.75" x14ac:dyDescent="0.2">
      <c r="A32" s="1" t="s">
        <v>149</v>
      </c>
      <c r="B32" s="38">
        <f t="shared" si="1"/>
        <v>266</v>
      </c>
      <c r="C32" s="680">
        <v>34</v>
      </c>
      <c r="D32" s="680">
        <v>137</v>
      </c>
      <c r="E32" s="680"/>
      <c r="F32" s="680">
        <v>68</v>
      </c>
      <c r="G32" s="680">
        <v>1</v>
      </c>
      <c r="H32" s="680">
        <v>3</v>
      </c>
      <c r="I32" s="680">
        <v>23</v>
      </c>
      <c r="J32" s="680"/>
      <c r="K32" s="161"/>
    </row>
    <row r="33" spans="1:11" ht="12.75" x14ac:dyDescent="0.2">
      <c r="A33" s="1" t="s">
        <v>150</v>
      </c>
      <c r="B33" s="38">
        <f t="shared" si="1"/>
        <v>599</v>
      </c>
      <c r="C33" s="680">
        <v>54</v>
      </c>
      <c r="D33" s="680">
        <v>293</v>
      </c>
      <c r="E33" s="680"/>
      <c r="F33" s="680">
        <v>211</v>
      </c>
      <c r="G33" s="680">
        <v>0</v>
      </c>
      <c r="H33" s="680"/>
      <c r="I33" s="680">
        <v>41</v>
      </c>
      <c r="J33" s="680"/>
    </row>
    <row r="34" spans="1:11" ht="12.75" x14ac:dyDescent="0.2">
      <c r="A34" s="1" t="s">
        <v>151</v>
      </c>
      <c r="B34" s="38">
        <f t="shared" si="1"/>
        <v>2215</v>
      </c>
      <c r="C34" s="680">
        <v>270</v>
      </c>
      <c r="D34" s="680">
        <v>1058</v>
      </c>
      <c r="E34" s="680"/>
      <c r="F34" s="680">
        <v>495</v>
      </c>
      <c r="G34" s="680">
        <v>4</v>
      </c>
      <c r="H34" s="680">
        <v>19</v>
      </c>
      <c r="I34" s="680">
        <v>369</v>
      </c>
      <c r="J34" s="680"/>
      <c r="K34" s="161"/>
    </row>
    <row r="35" spans="1:11" ht="12.75" x14ac:dyDescent="0.2">
      <c r="A35" s="37" t="s">
        <v>152</v>
      </c>
      <c r="B35" s="38">
        <f t="shared" si="1"/>
        <v>1536</v>
      </c>
      <c r="C35" s="680">
        <v>148</v>
      </c>
      <c r="D35" s="680">
        <v>609</v>
      </c>
      <c r="E35" s="680"/>
      <c r="F35" s="680">
        <v>428</v>
      </c>
      <c r="G35" s="680">
        <v>5</v>
      </c>
      <c r="H35" s="680">
        <v>8</v>
      </c>
      <c r="I35" s="680">
        <v>338</v>
      </c>
      <c r="J35" s="680"/>
      <c r="K35" s="161"/>
    </row>
    <row r="36" spans="1:11" ht="13.5" thickBot="1" x14ac:dyDescent="0.25">
      <c r="A36" s="241" t="s">
        <v>153</v>
      </c>
      <c r="B36" s="243">
        <f t="shared" si="1"/>
        <v>259</v>
      </c>
      <c r="C36" s="684">
        <v>11</v>
      </c>
      <c r="D36" s="684">
        <v>40</v>
      </c>
      <c r="E36" s="684"/>
      <c r="F36" s="684">
        <v>49</v>
      </c>
      <c r="G36" s="684">
        <v>0</v>
      </c>
      <c r="H36" s="684">
        <v>6</v>
      </c>
      <c r="I36" s="684">
        <v>153</v>
      </c>
      <c r="J36" s="684"/>
      <c r="K36" s="161"/>
    </row>
    <row r="37" spans="1:11" ht="12.75" x14ac:dyDescent="0.2">
      <c r="A37" s="1" t="s">
        <v>627</v>
      </c>
      <c r="B37" s="38"/>
    </row>
    <row r="38" spans="1:11" x14ac:dyDescent="0.2">
      <c r="B38" s="62"/>
    </row>
    <row r="39" spans="1:11" x14ac:dyDescent="0.2">
      <c r="B39" s="252"/>
    </row>
  </sheetData>
  <mergeCells count="1">
    <mergeCell ref="L2:M3"/>
  </mergeCells>
  <hyperlinks>
    <hyperlink ref="L2" r:id="rId1" location="INDICE!A1"/>
    <hyperlink ref="L2:M3" location="INDICE!A3" display="INDICE"/>
  </hyperlinks>
  <printOptions horizontalCentered="1"/>
  <pageMargins left="0.43307086614173229" right="0.39370078740157483" top="0.59055118110236227" bottom="0.98425196850393704" header="0" footer="0"/>
  <pageSetup scale="75" orientation="portrait" horizontalDpi="300" verticalDpi="300" r:id="rId2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zoomScaleNormal="100" workbookViewId="0"/>
  </sheetViews>
  <sheetFormatPr baseColWidth="10" defaultColWidth="11" defaultRowHeight="12" x14ac:dyDescent="0.2"/>
  <cols>
    <col min="1" max="1" width="13.625" style="29" customWidth="1"/>
    <col min="2" max="2" width="7.375" style="29" bestFit="1" customWidth="1"/>
    <col min="3" max="3" width="8.375" style="29" bestFit="1" customWidth="1"/>
    <col min="4" max="4" width="8.25" style="29" bestFit="1" customWidth="1"/>
    <col min="5" max="5" width="8" style="29" bestFit="1" customWidth="1"/>
    <col min="6" max="6" width="11.125" style="29" bestFit="1" customWidth="1"/>
    <col min="7" max="10" width="7.75" style="29" bestFit="1" customWidth="1"/>
    <col min="11" max="11" width="11" style="29"/>
    <col min="12" max="12" width="13.625" style="90" customWidth="1"/>
    <col min="13" max="13" width="7.375" style="90" bestFit="1" customWidth="1"/>
    <col min="14" max="14" width="8.375" style="90" bestFit="1" customWidth="1"/>
    <col min="15" max="15" width="8.25" style="90" bestFit="1" customWidth="1"/>
    <col min="16" max="16" width="8" style="90" bestFit="1" customWidth="1"/>
    <col min="17" max="17" width="11.125" style="90" bestFit="1" customWidth="1"/>
    <col min="18" max="21" width="7.75" style="90" bestFit="1" customWidth="1"/>
    <col min="22" max="16384" width="11" style="90"/>
  </cols>
  <sheetData>
    <row r="1" spans="1:15" ht="15" x14ac:dyDescent="0.25">
      <c r="A1" s="229" t="s">
        <v>854</v>
      </c>
      <c r="B1" s="229"/>
      <c r="C1" s="229"/>
      <c r="D1" s="28"/>
      <c r="E1" s="28"/>
      <c r="F1" s="28"/>
      <c r="G1" s="28"/>
      <c r="H1" s="28"/>
      <c r="I1" s="28"/>
      <c r="J1" s="28"/>
      <c r="L1" s="130"/>
      <c r="M1" s="130"/>
      <c r="N1" s="130"/>
      <c r="O1" s="155"/>
    </row>
    <row r="2" spans="1:15" ht="15" customHeight="1" x14ac:dyDescent="0.25">
      <c r="A2" s="278" t="s">
        <v>639</v>
      </c>
      <c r="B2" s="278"/>
      <c r="C2" s="278"/>
      <c r="D2" s="28"/>
      <c r="E2" s="28"/>
      <c r="F2" s="28"/>
      <c r="G2" s="28"/>
      <c r="H2" s="28"/>
      <c r="I2" s="28"/>
      <c r="J2" s="28"/>
      <c r="L2" s="747" t="s">
        <v>650</v>
      </c>
      <c r="M2" s="747"/>
      <c r="N2" s="200"/>
      <c r="O2" s="155"/>
    </row>
    <row r="3" spans="1:15" ht="15" customHeight="1" x14ac:dyDescent="0.25">
      <c r="A3" s="278" t="s">
        <v>637</v>
      </c>
      <c r="B3" s="278"/>
      <c r="C3" s="278"/>
      <c r="D3" s="28"/>
      <c r="E3" s="28"/>
      <c r="F3" s="28"/>
      <c r="G3" s="28"/>
      <c r="H3" s="28"/>
      <c r="I3" s="28"/>
      <c r="J3" s="28"/>
      <c r="L3" s="747"/>
      <c r="M3" s="747"/>
      <c r="N3"/>
      <c r="O3" s="155"/>
    </row>
    <row r="4" spans="1:15" ht="15" x14ac:dyDescent="0.25">
      <c r="A4" s="278" t="s">
        <v>638</v>
      </c>
      <c r="B4" s="278"/>
      <c r="C4" s="278"/>
      <c r="D4" s="28"/>
      <c r="E4" s="28"/>
      <c r="F4" s="28"/>
      <c r="G4" s="28"/>
      <c r="H4" s="28"/>
      <c r="I4" s="28"/>
      <c r="J4" s="28"/>
      <c r="L4" s="174"/>
      <c r="M4" s="174"/>
      <c r="N4" s="174"/>
      <c r="O4" s="155"/>
    </row>
    <row r="5" spans="1:15" ht="15" x14ac:dyDescent="0.25">
      <c r="A5" s="278" t="s">
        <v>48</v>
      </c>
      <c r="B5" s="278"/>
      <c r="C5" s="278"/>
      <c r="D5" s="28"/>
      <c r="E5" s="28"/>
      <c r="F5" s="28"/>
      <c r="G5" s="28"/>
      <c r="H5" s="28"/>
      <c r="I5" s="28"/>
      <c r="J5" s="28"/>
      <c r="L5" s="155"/>
      <c r="M5" s="155"/>
      <c r="N5" s="155"/>
      <c r="O5" s="155"/>
    </row>
    <row r="6" spans="1:15" ht="15.75" thickBot="1" x14ac:dyDescent="0.3">
      <c r="A6" s="230" t="s">
        <v>1069</v>
      </c>
      <c r="B6" s="230"/>
      <c r="C6" s="230"/>
      <c r="D6" s="281"/>
      <c r="E6" s="281"/>
      <c r="F6" s="281"/>
      <c r="G6" s="281"/>
      <c r="H6" s="281"/>
      <c r="I6" s="281"/>
      <c r="J6" s="281"/>
      <c r="L6" s="155"/>
      <c r="M6" s="155"/>
      <c r="N6" s="155"/>
      <c r="O6" s="155"/>
    </row>
    <row r="7" spans="1:15" s="91" customFormat="1" ht="38.25" x14ac:dyDescent="0.2">
      <c r="A7" s="653" t="s">
        <v>560</v>
      </c>
      <c r="B7" s="654" t="s">
        <v>5</v>
      </c>
      <c r="C7" s="654" t="s">
        <v>26</v>
      </c>
      <c r="D7" s="654" t="s">
        <v>378</v>
      </c>
      <c r="E7" s="451" t="s">
        <v>6</v>
      </c>
      <c r="F7" s="451" t="s">
        <v>631</v>
      </c>
      <c r="G7" s="451" t="s">
        <v>75</v>
      </c>
      <c r="H7" s="451" t="s">
        <v>632</v>
      </c>
      <c r="I7" s="451" t="s">
        <v>633</v>
      </c>
      <c r="J7" s="451" t="s">
        <v>640</v>
      </c>
      <c r="K7" s="1"/>
    </row>
    <row r="8" spans="1:15" ht="15" customHeight="1" x14ac:dyDescent="0.25">
      <c r="A8" s="228" t="s">
        <v>126</v>
      </c>
      <c r="B8" s="337">
        <f>SUM(C8:J8)</f>
        <v>41633</v>
      </c>
      <c r="C8" s="337">
        <f t="shared" ref="C8:J8" si="0">SUM(C10:C39)</f>
        <v>4080</v>
      </c>
      <c r="D8" s="337">
        <f t="shared" si="0"/>
        <v>17658</v>
      </c>
      <c r="E8" s="337">
        <f t="shared" si="0"/>
        <v>71</v>
      </c>
      <c r="F8" s="337">
        <f t="shared" si="0"/>
        <v>12972</v>
      </c>
      <c r="G8" s="337">
        <f t="shared" si="0"/>
        <v>424</v>
      </c>
      <c r="H8" s="337">
        <f t="shared" si="0"/>
        <v>828</v>
      </c>
      <c r="I8" s="337">
        <f t="shared" si="0"/>
        <v>5150</v>
      </c>
      <c r="J8" s="337">
        <f t="shared" si="0"/>
        <v>450</v>
      </c>
    </row>
    <row r="9" spans="1:15" ht="12.75" x14ac:dyDescent="0.2">
      <c r="A9" s="1"/>
      <c r="B9" s="51"/>
    </row>
    <row r="10" spans="1:15" ht="12.75" x14ac:dyDescent="0.2">
      <c r="A10" s="1" t="s">
        <v>127</v>
      </c>
      <c r="B10" s="38">
        <f>SUM(C10:J10)</f>
        <v>3138</v>
      </c>
      <c r="C10" s="680">
        <v>311</v>
      </c>
      <c r="D10" s="680">
        <v>1388</v>
      </c>
      <c r="E10" s="680"/>
      <c r="F10" s="680">
        <v>992</v>
      </c>
      <c r="G10" s="680">
        <v>48</v>
      </c>
      <c r="H10" s="680">
        <v>90</v>
      </c>
      <c r="I10" s="680">
        <v>293</v>
      </c>
      <c r="J10" s="680">
        <v>16</v>
      </c>
    </row>
    <row r="11" spans="1:15" ht="12.75" x14ac:dyDescent="0.2">
      <c r="A11" s="1" t="s">
        <v>128</v>
      </c>
      <c r="B11" s="38">
        <f t="shared" ref="B11:B36" si="1">SUM(C11:J11)</f>
        <v>1864</v>
      </c>
      <c r="C11" s="680">
        <v>178</v>
      </c>
      <c r="D11" s="680">
        <v>745</v>
      </c>
      <c r="E11" s="680"/>
      <c r="F11" s="680">
        <v>663</v>
      </c>
      <c r="G11" s="680">
        <v>54</v>
      </c>
      <c r="H11" s="680">
        <v>75</v>
      </c>
      <c r="I11" s="680">
        <v>149</v>
      </c>
      <c r="J11" s="680"/>
    </row>
    <row r="12" spans="1:15" ht="12.75" x14ac:dyDescent="0.2">
      <c r="A12" s="1" t="s">
        <v>129</v>
      </c>
      <c r="B12" s="38">
        <f t="shared" si="1"/>
        <v>4290</v>
      </c>
      <c r="C12" s="680">
        <v>379</v>
      </c>
      <c r="D12" s="680">
        <v>1801</v>
      </c>
      <c r="E12" s="680">
        <v>18</v>
      </c>
      <c r="F12" s="680">
        <v>1268</v>
      </c>
      <c r="G12" s="680">
        <v>51</v>
      </c>
      <c r="H12" s="680">
        <v>84</v>
      </c>
      <c r="I12" s="680">
        <v>628</v>
      </c>
      <c r="J12" s="680">
        <v>61</v>
      </c>
    </row>
    <row r="13" spans="1:15" ht="12.75" x14ac:dyDescent="0.2">
      <c r="A13" s="1" t="s">
        <v>130</v>
      </c>
      <c r="B13" s="38">
        <f t="shared" si="1"/>
        <v>1923</v>
      </c>
      <c r="C13" s="680">
        <v>194</v>
      </c>
      <c r="D13" s="680">
        <v>847</v>
      </c>
      <c r="E13" s="680"/>
      <c r="F13" s="680">
        <v>710</v>
      </c>
      <c r="G13" s="680">
        <v>15</v>
      </c>
      <c r="H13" s="680">
        <v>95</v>
      </c>
      <c r="I13" s="680">
        <v>62</v>
      </c>
      <c r="J13" s="680"/>
    </row>
    <row r="14" spans="1:15" ht="12.75" x14ac:dyDescent="0.2">
      <c r="A14" s="1" t="s">
        <v>131</v>
      </c>
      <c r="B14" s="38">
        <f t="shared" si="1"/>
        <v>405</v>
      </c>
      <c r="C14" s="680">
        <v>54</v>
      </c>
      <c r="D14" s="680">
        <v>176</v>
      </c>
      <c r="E14" s="680"/>
      <c r="F14" s="680">
        <v>148</v>
      </c>
      <c r="G14" s="680">
        <v>9</v>
      </c>
      <c r="H14" s="680">
        <v>3</v>
      </c>
      <c r="I14" s="680">
        <v>15</v>
      </c>
      <c r="J14" s="680"/>
    </row>
    <row r="15" spans="1:15" ht="12.75" x14ac:dyDescent="0.2">
      <c r="A15" s="1" t="s">
        <v>132</v>
      </c>
      <c r="B15" s="38">
        <f t="shared" si="1"/>
        <v>222</v>
      </c>
      <c r="C15" s="680">
        <v>18</v>
      </c>
      <c r="D15" s="680">
        <v>117</v>
      </c>
      <c r="E15" s="680"/>
      <c r="F15" s="680">
        <v>71</v>
      </c>
      <c r="G15" s="680">
        <v>1</v>
      </c>
      <c r="H15" s="680">
        <v>2</v>
      </c>
      <c r="I15" s="680">
        <v>13</v>
      </c>
      <c r="J15" s="680"/>
    </row>
    <row r="16" spans="1:15" ht="12.75" x14ac:dyDescent="0.2">
      <c r="A16" s="1" t="s">
        <v>133</v>
      </c>
      <c r="B16" s="38">
        <f t="shared" si="1"/>
        <v>263</v>
      </c>
      <c r="C16" s="680">
        <v>40</v>
      </c>
      <c r="D16" s="680">
        <v>163</v>
      </c>
      <c r="E16" s="680"/>
      <c r="F16" s="680">
        <v>55</v>
      </c>
      <c r="G16" s="680">
        <v>3</v>
      </c>
      <c r="H16" s="680">
        <v>2</v>
      </c>
      <c r="I16" s="680"/>
      <c r="J16" s="680"/>
    </row>
    <row r="17" spans="1:10" ht="12.75" x14ac:dyDescent="0.2">
      <c r="A17" s="1" t="s">
        <v>134</v>
      </c>
      <c r="B17" s="38">
        <f t="shared" si="1"/>
        <v>4198</v>
      </c>
      <c r="C17" s="680">
        <v>483</v>
      </c>
      <c r="D17" s="680">
        <v>2054</v>
      </c>
      <c r="E17" s="680"/>
      <c r="F17" s="680">
        <v>1335</v>
      </c>
      <c r="G17" s="680">
        <v>43</v>
      </c>
      <c r="H17" s="680">
        <v>139</v>
      </c>
      <c r="I17" s="680">
        <v>128</v>
      </c>
      <c r="J17" s="680">
        <v>16</v>
      </c>
    </row>
    <row r="18" spans="1:10" ht="12.75" x14ac:dyDescent="0.2">
      <c r="A18" s="1" t="s">
        <v>135</v>
      </c>
      <c r="B18" s="38">
        <f t="shared" si="1"/>
        <v>2079</v>
      </c>
      <c r="C18" s="680">
        <v>224</v>
      </c>
      <c r="D18" s="680">
        <v>974</v>
      </c>
      <c r="E18" s="680"/>
      <c r="F18" s="680">
        <v>656</v>
      </c>
      <c r="G18" s="680">
        <v>22</v>
      </c>
      <c r="H18" s="680">
        <v>29</v>
      </c>
      <c r="I18" s="680">
        <v>174</v>
      </c>
      <c r="J18" s="680"/>
    </row>
    <row r="19" spans="1:10" ht="12.75" x14ac:dyDescent="0.2">
      <c r="A19" s="1" t="s">
        <v>136</v>
      </c>
      <c r="B19" s="38">
        <f t="shared" si="1"/>
        <v>6367</v>
      </c>
      <c r="C19" s="680">
        <v>570</v>
      </c>
      <c r="D19" s="680">
        <v>2646</v>
      </c>
      <c r="E19" s="680"/>
      <c r="F19" s="680">
        <v>1360</v>
      </c>
      <c r="G19" s="680">
        <v>53</v>
      </c>
      <c r="H19" s="680">
        <v>84</v>
      </c>
      <c r="I19" s="680">
        <v>1654</v>
      </c>
      <c r="J19" s="680"/>
    </row>
    <row r="20" spans="1:10" ht="12.75" x14ac:dyDescent="0.2">
      <c r="A20" s="1" t="s">
        <v>137</v>
      </c>
      <c r="B20" s="38">
        <f t="shared" si="1"/>
        <v>1252</v>
      </c>
      <c r="C20" s="680">
        <v>96</v>
      </c>
      <c r="D20" s="680">
        <v>491</v>
      </c>
      <c r="E20" s="680"/>
      <c r="F20" s="680">
        <v>204</v>
      </c>
      <c r="G20" s="680">
        <v>5</v>
      </c>
      <c r="H20" s="680">
        <v>8</v>
      </c>
      <c r="I20" s="680">
        <v>448</v>
      </c>
      <c r="J20" s="680"/>
    </row>
    <row r="21" spans="1:10" ht="12.75" x14ac:dyDescent="0.2">
      <c r="A21" s="254" t="s">
        <v>138</v>
      </c>
      <c r="B21" s="38">
        <f t="shared" si="1"/>
        <v>1706</v>
      </c>
      <c r="C21" s="680">
        <v>183</v>
      </c>
      <c r="D21" s="680">
        <v>766</v>
      </c>
      <c r="E21" s="680">
        <v>17</v>
      </c>
      <c r="F21" s="680">
        <v>684</v>
      </c>
      <c r="G21" s="680">
        <v>15</v>
      </c>
      <c r="H21" s="680">
        <v>22</v>
      </c>
      <c r="I21" s="680"/>
      <c r="J21" s="680">
        <v>19</v>
      </c>
    </row>
    <row r="22" spans="1:10" ht="12.75" x14ac:dyDescent="0.2">
      <c r="A22" s="1" t="s">
        <v>139</v>
      </c>
      <c r="B22" s="38">
        <f t="shared" si="1"/>
        <v>194</v>
      </c>
      <c r="C22" s="680">
        <v>15</v>
      </c>
      <c r="D22" s="680">
        <v>85</v>
      </c>
      <c r="E22" s="680"/>
      <c r="F22" s="680">
        <v>63</v>
      </c>
      <c r="G22" s="680">
        <v>2</v>
      </c>
      <c r="H22" s="680">
        <v>2</v>
      </c>
      <c r="I22" s="680">
        <v>27</v>
      </c>
      <c r="J22" s="680"/>
    </row>
    <row r="23" spans="1:10" ht="12.75" x14ac:dyDescent="0.2">
      <c r="A23" s="1" t="s">
        <v>140</v>
      </c>
      <c r="B23" s="38">
        <f t="shared" si="1"/>
        <v>3039</v>
      </c>
      <c r="C23" s="680">
        <v>337</v>
      </c>
      <c r="D23" s="680">
        <v>1271</v>
      </c>
      <c r="E23" s="680">
        <v>36</v>
      </c>
      <c r="F23" s="680">
        <v>1129</v>
      </c>
      <c r="G23" s="680">
        <v>37</v>
      </c>
      <c r="H23" s="680">
        <v>118</v>
      </c>
      <c r="I23" s="680"/>
      <c r="J23" s="680">
        <v>111</v>
      </c>
    </row>
    <row r="24" spans="1:10" ht="12.75" x14ac:dyDescent="0.2">
      <c r="A24" s="1" t="s">
        <v>141</v>
      </c>
      <c r="B24" s="38">
        <f t="shared" si="1"/>
        <v>1157</v>
      </c>
      <c r="C24" s="680">
        <v>110</v>
      </c>
      <c r="D24" s="680">
        <v>526</v>
      </c>
      <c r="E24" s="680"/>
      <c r="F24" s="680">
        <v>394</v>
      </c>
      <c r="G24" s="680">
        <v>5</v>
      </c>
      <c r="H24" s="680"/>
      <c r="I24" s="680">
        <v>122</v>
      </c>
      <c r="J24" s="680"/>
    </row>
    <row r="25" spans="1:10" ht="12.75" x14ac:dyDescent="0.2">
      <c r="A25" s="1" t="s">
        <v>142</v>
      </c>
      <c r="B25" s="38">
        <f t="shared" si="1"/>
        <v>1011</v>
      </c>
      <c r="C25" s="680">
        <v>64</v>
      </c>
      <c r="D25" s="680">
        <v>363</v>
      </c>
      <c r="E25" s="680"/>
      <c r="F25" s="680">
        <v>424</v>
      </c>
      <c r="G25" s="680">
        <v>9</v>
      </c>
      <c r="H25" s="680">
        <v>21</v>
      </c>
      <c r="I25" s="680"/>
      <c r="J25" s="680">
        <v>130</v>
      </c>
    </row>
    <row r="26" spans="1:10" ht="12.75" x14ac:dyDescent="0.2">
      <c r="A26" s="1" t="s">
        <v>143</v>
      </c>
      <c r="B26" s="38">
        <f t="shared" si="1"/>
        <v>338</v>
      </c>
      <c r="C26" s="680">
        <v>36</v>
      </c>
      <c r="D26" s="680">
        <v>126</v>
      </c>
      <c r="E26" s="680"/>
      <c r="F26" s="680">
        <v>104</v>
      </c>
      <c r="G26" s="680">
        <v>4</v>
      </c>
      <c r="H26" s="680">
        <v>0</v>
      </c>
      <c r="I26" s="680">
        <v>68</v>
      </c>
      <c r="J26" s="680"/>
    </row>
    <row r="27" spans="1:10" ht="12.75" x14ac:dyDescent="0.2">
      <c r="A27" s="1" t="s">
        <v>144</v>
      </c>
      <c r="B27" s="38">
        <f t="shared" si="1"/>
        <v>1440</v>
      </c>
      <c r="C27" s="680">
        <v>132</v>
      </c>
      <c r="D27" s="680">
        <v>516</v>
      </c>
      <c r="E27" s="680"/>
      <c r="F27" s="680">
        <v>593</v>
      </c>
      <c r="G27" s="680">
        <v>21</v>
      </c>
      <c r="H27" s="680">
        <v>6</v>
      </c>
      <c r="I27" s="680">
        <v>172</v>
      </c>
      <c r="J27" s="680"/>
    </row>
    <row r="28" spans="1:10" ht="12.75" x14ac:dyDescent="0.2">
      <c r="A28" s="1" t="s">
        <v>145</v>
      </c>
      <c r="B28" s="38">
        <f t="shared" si="1"/>
        <v>640</v>
      </c>
      <c r="C28" s="680">
        <v>55</v>
      </c>
      <c r="D28" s="680">
        <v>210</v>
      </c>
      <c r="E28" s="680"/>
      <c r="F28" s="680">
        <v>119</v>
      </c>
      <c r="G28" s="680">
        <v>4</v>
      </c>
      <c r="H28" s="680">
        <v>5</v>
      </c>
      <c r="I28" s="680">
        <v>204</v>
      </c>
      <c r="J28" s="680">
        <v>43</v>
      </c>
    </row>
    <row r="29" spans="1:10" ht="12.75" x14ac:dyDescent="0.2">
      <c r="A29" s="1" t="s">
        <v>146</v>
      </c>
      <c r="B29" s="38">
        <f t="shared" si="1"/>
        <v>723</v>
      </c>
      <c r="C29" s="680">
        <v>56</v>
      </c>
      <c r="D29" s="680">
        <v>236</v>
      </c>
      <c r="E29" s="680"/>
      <c r="F29" s="680">
        <v>229</v>
      </c>
      <c r="G29" s="680">
        <v>4</v>
      </c>
      <c r="H29" s="680">
        <v>8</v>
      </c>
      <c r="I29" s="680">
        <v>138</v>
      </c>
      <c r="J29" s="680">
        <v>52</v>
      </c>
    </row>
    <row r="30" spans="1:10" ht="12.75" x14ac:dyDescent="0.2">
      <c r="A30" s="1" t="s">
        <v>147</v>
      </c>
      <c r="B30" s="38">
        <f t="shared" si="1"/>
        <v>121</v>
      </c>
      <c r="C30" s="680">
        <v>11</v>
      </c>
      <c r="D30" s="680">
        <v>36</v>
      </c>
      <c r="E30" s="680"/>
      <c r="F30" s="680">
        <v>62</v>
      </c>
      <c r="G30" s="680">
        <v>2</v>
      </c>
      <c r="H30" s="680">
        <v>0</v>
      </c>
      <c r="I30" s="680">
        <v>8</v>
      </c>
      <c r="J30" s="680">
        <v>2</v>
      </c>
    </row>
    <row r="31" spans="1:10" ht="12.75" x14ac:dyDescent="0.2">
      <c r="A31" s="1" t="s">
        <v>148</v>
      </c>
      <c r="B31" s="38">
        <f t="shared" si="1"/>
        <v>1284</v>
      </c>
      <c r="C31" s="680">
        <v>119</v>
      </c>
      <c r="D31" s="680">
        <v>432</v>
      </c>
      <c r="E31" s="680"/>
      <c r="F31" s="680">
        <v>716</v>
      </c>
      <c r="G31" s="680">
        <v>9</v>
      </c>
      <c r="H31" s="680">
        <v>8</v>
      </c>
      <c r="I31" s="680"/>
      <c r="J31" s="680"/>
    </row>
    <row r="32" spans="1:10" ht="12.75" x14ac:dyDescent="0.2">
      <c r="A32" s="1" t="s">
        <v>149</v>
      </c>
      <c r="B32" s="38">
        <f t="shared" si="1"/>
        <v>167</v>
      </c>
      <c r="C32" s="680">
        <v>19</v>
      </c>
      <c r="D32" s="680">
        <v>74</v>
      </c>
      <c r="E32" s="680"/>
      <c r="F32" s="680">
        <v>51</v>
      </c>
      <c r="G32" s="680">
        <v>0</v>
      </c>
      <c r="H32" s="680">
        <v>2</v>
      </c>
      <c r="I32" s="680">
        <v>21</v>
      </c>
      <c r="J32" s="680"/>
    </row>
    <row r="33" spans="1:15" ht="12.75" x14ac:dyDescent="0.2">
      <c r="A33" s="1" t="s">
        <v>150</v>
      </c>
      <c r="B33" s="38">
        <f t="shared" si="1"/>
        <v>488</v>
      </c>
      <c r="C33" s="680">
        <v>51</v>
      </c>
      <c r="D33" s="680">
        <v>235</v>
      </c>
      <c r="E33" s="680"/>
      <c r="F33" s="680">
        <v>164</v>
      </c>
      <c r="G33" s="680">
        <v>0</v>
      </c>
      <c r="H33" s="680"/>
      <c r="I33" s="680">
        <v>38</v>
      </c>
      <c r="J33" s="680"/>
    </row>
    <row r="34" spans="1:15" ht="12.75" x14ac:dyDescent="0.2">
      <c r="A34" s="1" t="s">
        <v>151</v>
      </c>
      <c r="B34" s="38">
        <f t="shared" si="1"/>
        <v>1755</v>
      </c>
      <c r="C34" s="680">
        <v>202</v>
      </c>
      <c r="D34" s="680">
        <v>803</v>
      </c>
      <c r="E34" s="680"/>
      <c r="F34" s="680">
        <v>384</v>
      </c>
      <c r="G34" s="680">
        <v>3</v>
      </c>
      <c r="H34" s="680">
        <v>12</v>
      </c>
      <c r="I34" s="680">
        <v>351</v>
      </c>
      <c r="J34" s="680"/>
    </row>
    <row r="35" spans="1:15" x14ac:dyDescent="0.2">
      <c r="A35" s="37" t="s">
        <v>152</v>
      </c>
      <c r="B35" s="38">
        <f t="shared" si="1"/>
        <v>1390</v>
      </c>
      <c r="C35" s="680">
        <v>136</v>
      </c>
      <c r="D35" s="680">
        <v>555</v>
      </c>
      <c r="E35" s="680"/>
      <c r="F35" s="680">
        <v>366</v>
      </c>
      <c r="G35" s="680">
        <v>5</v>
      </c>
      <c r="H35" s="680">
        <v>8</v>
      </c>
      <c r="I35" s="680">
        <v>320</v>
      </c>
      <c r="J35" s="680"/>
    </row>
    <row r="36" spans="1:15" ht="13.5" thickBot="1" x14ac:dyDescent="0.25">
      <c r="A36" s="241" t="s">
        <v>153</v>
      </c>
      <c r="B36" s="243">
        <f t="shared" si="1"/>
        <v>179</v>
      </c>
      <c r="C36" s="684">
        <v>7</v>
      </c>
      <c r="D36" s="684">
        <v>22</v>
      </c>
      <c r="E36" s="684"/>
      <c r="F36" s="684">
        <v>28</v>
      </c>
      <c r="G36" s="684">
        <v>0</v>
      </c>
      <c r="H36" s="684">
        <v>5</v>
      </c>
      <c r="I36" s="684">
        <v>117</v>
      </c>
      <c r="J36" s="684"/>
    </row>
    <row r="37" spans="1:15" ht="12.75" x14ac:dyDescent="0.2">
      <c r="A37" s="1" t="s">
        <v>627</v>
      </c>
    </row>
    <row r="43" spans="1:15" ht="15" x14ac:dyDescent="0.25">
      <c r="L43" s="130"/>
      <c r="M43" s="130"/>
      <c r="N43" s="130"/>
      <c r="O43" s="155"/>
    </row>
    <row r="44" spans="1:15" ht="15" customHeight="1" x14ac:dyDescent="0.25">
      <c r="A44" s="229" t="s">
        <v>855</v>
      </c>
      <c r="B44" s="229"/>
      <c r="C44" s="229"/>
      <c r="D44" s="28"/>
      <c r="E44" s="28"/>
      <c r="F44" s="28"/>
      <c r="G44" s="28"/>
      <c r="H44" s="28"/>
      <c r="I44" s="28"/>
      <c r="J44" s="28"/>
      <c r="L44" s="747" t="s">
        <v>650</v>
      </c>
      <c r="M44" s="747"/>
      <c r="N44" s="200"/>
      <c r="O44" s="155"/>
    </row>
    <row r="45" spans="1:15" ht="15" customHeight="1" x14ac:dyDescent="0.25">
      <c r="A45" s="278" t="s">
        <v>641</v>
      </c>
      <c r="B45" s="278"/>
      <c r="C45" s="278"/>
      <c r="D45" s="28"/>
      <c r="E45" s="28"/>
      <c r="F45" s="28"/>
      <c r="G45" s="28"/>
      <c r="H45" s="28"/>
      <c r="I45" s="28"/>
      <c r="J45" s="28"/>
      <c r="L45" s="747"/>
      <c r="M45" s="747"/>
      <c r="N45"/>
      <c r="O45" s="155"/>
    </row>
    <row r="46" spans="1:15" ht="15" x14ac:dyDescent="0.25">
      <c r="A46" s="278" t="s">
        <v>637</v>
      </c>
      <c r="B46" s="278"/>
      <c r="C46" s="278"/>
      <c r="D46" s="28"/>
      <c r="E46" s="28"/>
      <c r="F46" s="28"/>
      <c r="G46" s="28"/>
      <c r="H46" s="28"/>
      <c r="I46" s="28"/>
      <c r="J46" s="28"/>
      <c r="L46" s="174"/>
      <c r="M46" s="174"/>
      <c r="N46" s="174"/>
      <c r="O46" s="155"/>
    </row>
    <row r="47" spans="1:15" ht="15" x14ac:dyDescent="0.25">
      <c r="A47" s="278" t="s">
        <v>638</v>
      </c>
      <c r="B47" s="278"/>
      <c r="C47" s="278"/>
      <c r="D47" s="28"/>
      <c r="E47" s="28"/>
      <c r="F47" s="28"/>
      <c r="G47" s="28"/>
      <c r="H47" s="28"/>
      <c r="I47" s="28"/>
      <c r="J47" s="28"/>
      <c r="L47" s="155"/>
      <c r="M47" s="155"/>
      <c r="N47" s="155"/>
      <c r="O47" s="155"/>
    </row>
    <row r="48" spans="1:15" ht="15" x14ac:dyDescent="0.25">
      <c r="A48" s="278" t="s">
        <v>48</v>
      </c>
      <c r="B48" s="278"/>
      <c r="C48" s="278"/>
      <c r="D48" s="28"/>
      <c r="E48" s="28"/>
      <c r="F48" s="28"/>
      <c r="G48" s="28"/>
      <c r="H48" s="28"/>
      <c r="I48" s="28"/>
      <c r="J48" s="28"/>
      <c r="L48" s="155"/>
      <c r="M48" s="155"/>
      <c r="N48" s="155"/>
      <c r="O48" s="155"/>
    </row>
    <row r="49" spans="1:10" ht="15" thickBot="1" x14ac:dyDescent="0.25">
      <c r="A49" s="230" t="s">
        <v>1069</v>
      </c>
      <c r="B49" s="230"/>
      <c r="C49" s="230"/>
      <c r="D49" s="281"/>
      <c r="E49" s="281"/>
      <c r="F49" s="281"/>
      <c r="G49" s="281"/>
      <c r="H49" s="281"/>
      <c r="I49" s="281"/>
      <c r="J49" s="281"/>
    </row>
    <row r="50" spans="1:10" ht="38.25" x14ac:dyDescent="0.2">
      <c r="A50" s="653" t="s">
        <v>560</v>
      </c>
      <c r="B50" s="654" t="s">
        <v>5</v>
      </c>
      <c r="C50" s="654" t="s">
        <v>26</v>
      </c>
      <c r="D50" s="654" t="s">
        <v>378</v>
      </c>
      <c r="E50" s="451" t="s">
        <v>6</v>
      </c>
      <c r="F50" s="451" t="s">
        <v>631</v>
      </c>
      <c r="G50" s="451" t="s">
        <v>75</v>
      </c>
      <c r="H50" s="451" t="s">
        <v>632</v>
      </c>
      <c r="I50" s="451" t="s">
        <v>633</v>
      </c>
      <c r="J50" s="451" t="s">
        <v>640</v>
      </c>
    </row>
    <row r="51" spans="1:10" ht="15" x14ac:dyDescent="0.25">
      <c r="A51" s="228" t="s">
        <v>126</v>
      </c>
      <c r="B51" s="452">
        <f>+B8/'[1]126'!B8*100</f>
        <v>78.535048668226054</v>
      </c>
      <c r="C51" s="452">
        <f>+C8/'[1]126'!C8*100</f>
        <v>73.105178283461754</v>
      </c>
      <c r="D51" s="452">
        <f>+D8/'[1]126'!D8*100</f>
        <v>77.62099432942108</v>
      </c>
      <c r="E51" s="452">
        <f>+E8/'[1]126'!E8*100</f>
        <v>93.421052631578945</v>
      </c>
      <c r="F51" s="452">
        <f>+F8/'[1]126'!F8*100</f>
        <v>74.904723409169648</v>
      </c>
      <c r="G51" s="452">
        <f>+G8/'[1]126'!G8*100</f>
        <v>83.464566929133852</v>
      </c>
      <c r="H51" s="452">
        <f>+H8/'[1]126'!H8*100</f>
        <v>91.796008869179602</v>
      </c>
      <c r="I51" s="452">
        <f>+I8/'[1]126'!I8*100</f>
        <v>95.441067457375837</v>
      </c>
      <c r="J51" s="452">
        <f>+J8/'[1]126'!J8*100</f>
        <v>93.360995850622402</v>
      </c>
    </row>
    <row r="52" spans="1:10" ht="12.75" x14ac:dyDescent="0.2">
      <c r="A52" s="1"/>
      <c r="B52" s="51"/>
    </row>
    <row r="53" spans="1:10" ht="12.75" x14ac:dyDescent="0.2">
      <c r="A53" s="1" t="s">
        <v>127</v>
      </c>
      <c r="B53" s="453">
        <f>+B10/'[1]126'!B10*100</f>
        <v>78.059701492537314</v>
      </c>
      <c r="C53" s="453">
        <f>+C10/'[1]126'!C10*100</f>
        <v>68.201754385964904</v>
      </c>
      <c r="D53" s="453">
        <f>+D10/'[1]126'!D10*100</f>
        <v>78.418079096045204</v>
      </c>
      <c r="E53" s="453"/>
      <c r="F53" s="453">
        <f>+F10/'[1]126'!F10*100</f>
        <v>75.49467275494672</v>
      </c>
      <c r="G53" s="453">
        <f>+G10/'[1]126'!G10*100</f>
        <v>92.307692307692307</v>
      </c>
      <c r="H53" s="453">
        <f>+H10/'[1]126'!H10*100</f>
        <v>88.235294117647058</v>
      </c>
      <c r="I53" s="453">
        <f>+I10/'[1]126'!I10*100</f>
        <v>94.516129032258064</v>
      </c>
      <c r="J53" s="453">
        <f>+J10/'[1]126'!J10*100</f>
        <v>100</v>
      </c>
    </row>
    <row r="54" spans="1:10" ht="12.75" x14ac:dyDescent="0.2">
      <c r="A54" s="1" t="s">
        <v>128</v>
      </c>
      <c r="B54" s="453">
        <f>+B11/'[1]126'!B11*100</f>
        <v>72.755659640905549</v>
      </c>
      <c r="C54" s="453">
        <f>+C11/'[1]126'!C11*100</f>
        <v>65.925925925925924</v>
      </c>
      <c r="D54" s="453">
        <f>+D11/'[1]126'!D11*100</f>
        <v>72.189922480620154</v>
      </c>
      <c r="E54" s="453"/>
      <c r="F54" s="453">
        <f>+F11/'[1]126'!F11*100</f>
        <v>69.496855345911939</v>
      </c>
      <c r="G54" s="453">
        <f>+G11/'[1]126'!G11*100</f>
        <v>84.375</v>
      </c>
      <c r="H54" s="453">
        <f>+H11/'[1]126'!H11*100</f>
        <v>90.361445783132538</v>
      </c>
      <c r="I54" s="453">
        <f>+I11/'[1]126'!I11*100</f>
        <v>93.710691823899367</v>
      </c>
      <c r="J54" s="453" t="s">
        <v>90</v>
      </c>
    </row>
    <row r="55" spans="1:10" ht="12.75" x14ac:dyDescent="0.2">
      <c r="A55" s="1" t="s">
        <v>129</v>
      </c>
      <c r="B55" s="453">
        <f>+B12/'[1]126'!B12*100</f>
        <v>63.377160585019944</v>
      </c>
      <c r="C55" s="453">
        <f>+C12/'[1]126'!C12*100</f>
        <v>51.917808219178085</v>
      </c>
      <c r="D55" s="453">
        <f>+D12/'[1]126'!D12*100</f>
        <v>63.842609003899334</v>
      </c>
      <c r="E55" s="453">
        <f>+E12/'[1]126'!E12*100</f>
        <v>100</v>
      </c>
      <c r="F55" s="453">
        <f>+F12/'[1]126'!F12*100</f>
        <v>54.891774891774894</v>
      </c>
      <c r="G55" s="453">
        <f>+G12/'[1]126'!G12*100</f>
        <v>85</v>
      </c>
      <c r="H55" s="453">
        <f>+H12/'[1]126'!H12*100</f>
        <v>90.322580645161281</v>
      </c>
      <c r="I55" s="453">
        <f>+I12/'[1]126'!I12*100</f>
        <v>93.591654247391958</v>
      </c>
      <c r="J55" s="453">
        <f>+J12/'[1]126'!J12*100</f>
        <v>92.424242424242422</v>
      </c>
    </row>
    <row r="56" spans="1:10" ht="12.75" x14ac:dyDescent="0.2">
      <c r="A56" s="1" t="s">
        <v>130</v>
      </c>
      <c r="B56" s="453">
        <f>+B13/'[1]126'!B13*100</f>
        <v>86.4658273381295</v>
      </c>
      <c r="C56" s="453">
        <f>+C13/'[1]126'!C13*100</f>
        <v>83.98268398268398</v>
      </c>
      <c r="D56" s="453">
        <f>+D13/'[1]126'!D13*100</f>
        <v>86.428571428571431</v>
      </c>
      <c r="E56" s="453"/>
      <c r="F56" s="453">
        <f>+F13/'[1]126'!F13*100</f>
        <v>86.691086691086696</v>
      </c>
      <c r="G56" s="453">
        <f>+G13/'[1]126'!G13*100</f>
        <v>83.333333333333343</v>
      </c>
      <c r="H56" s="453">
        <f>+H13/'[1]126'!H13*100</f>
        <v>93.137254901960787</v>
      </c>
      <c r="I56" s="453">
        <f>+I13/'[1]126'!I13*100</f>
        <v>83.78378378378379</v>
      </c>
      <c r="J56" s="453" t="s">
        <v>90</v>
      </c>
    </row>
    <row r="57" spans="1:10" ht="12.75" x14ac:dyDescent="0.2">
      <c r="A57" s="1" t="s">
        <v>131</v>
      </c>
      <c r="B57" s="453">
        <f>+B14/'[1]126'!B14*100</f>
        <v>76.704545454545453</v>
      </c>
      <c r="C57" s="453">
        <f>+C14/'[1]126'!C14*100</f>
        <v>80.597014925373131</v>
      </c>
      <c r="D57" s="453">
        <f>+D14/'[1]126'!D14*100</f>
        <v>73.333333333333329</v>
      </c>
      <c r="E57" s="453"/>
      <c r="F57" s="453">
        <f>+F14/'[1]126'!F14*100</f>
        <v>77.083333333333343</v>
      </c>
      <c r="G57" s="453">
        <f>+G14/'[1]126'!G14*100</f>
        <v>90</v>
      </c>
      <c r="H57" s="453">
        <f>+H14/'[1]126'!H14*100</f>
        <v>75</v>
      </c>
      <c r="I57" s="453">
        <f>+I14/'[1]126'!I14*100</f>
        <v>100</v>
      </c>
      <c r="J57" s="453" t="s">
        <v>90</v>
      </c>
    </row>
    <row r="58" spans="1:10" ht="12.75" x14ac:dyDescent="0.2">
      <c r="A58" s="1" t="s">
        <v>132</v>
      </c>
      <c r="B58" s="453">
        <f>+B15/'[1]126'!B15*100</f>
        <v>53.237410071942449</v>
      </c>
      <c r="C58" s="453">
        <f>+C15/'[1]126'!C15*100</f>
        <v>48.648648648648653</v>
      </c>
      <c r="D58" s="453">
        <f>+D15/'[1]126'!D15*100</f>
        <v>55.45023696682464</v>
      </c>
      <c r="E58" s="453"/>
      <c r="F58" s="453">
        <f>+F15/'[1]126'!F15*100</f>
        <v>48.299319727891152</v>
      </c>
      <c r="G58" s="453">
        <f>+G15/'[1]126'!G15*100</f>
        <v>25</v>
      </c>
      <c r="H58" s="453">
        <f>+H15/'[1]126'!H15*100</f>
        <v>100</v>
      </c>
      <c r="I58" s="453">
        <f>+I15/'[1]126'!I15*100</f>
        <v>81.25</v>
      </c>
      <c r="J58" s="453" t="s">
        <v>90</v>
      </c>
    </row>
    <row r="59" spans="1:10" ht="12.75" x14ac:dyDescent="0.2">
      <c r="A59" s="1" t="s">
        <v>133</v>
      </c>
      <c r="B59" s="453">
        <f>+B16/'[1]126'!B16*100</f>
        <v>68.489583333333343</v>
      </c>
      <c r="C59" s="453">
        <f>+C16/'[1]126'!C16*100</f>
        <v>68.965517241379317</v>
      </c>
      <c r="D59" s="453">
        <f>+D16/'[1]126'!D16*100</f>
        <v>71.179039301310041</v>
      </c>
      <c r="E59" s="453"/>
      <c r="F59" s="453">
        <f>+F16/'[1]126'!F16*100</f>
        <v>63.218390804597703</v>
      </c>
      <c r="G59" s="453">
        <f>+G16/'[1]126'!G16*100</f>
        <v>37.5</v>
      </c>
      <c r="H59" s="453">
        <f>+H16/'[1]126'!H16*100</f>
        <v>100</v>
      </c>
      <c r="I59" s="453" t="s">
        <v>90</v>
      </c>
      <c r="J59" s="453" t="s">
        <v>90</v>
      </c>
    </row>
    <row r="60" spans="1:10" ht="12.75" x14ac:dyDescent="0.2">
      <c r="A60" s="1" t="s">
        <v>134</v>
      </c>
      <c r="B60" s="453">
        <f>+B17/'[1]126'!B17*100</f>
        <v>73.72672989111345</v>
      </c>
      <c r="C60" s="453">
        <f>+C17/'[1]126'!C17*100</f>
        <v>69.596541786743515</v>
      </c>
      <c r="D60" s="453">
        <f>+D17/'[1]126'!D17*100</f>
        <v>75.459221160911099</v>
      </c>
      <c r="E60" s="453"/>
      <c r="F60" s="453">
        <f>+F17/'[1]126'!F17*100</f>
        <v>70.522979397781299</v>
      </c>
      <c r="G60" s="453">
        <f>+G17/'[1]126'!G17*100</f>
        <v>74.137931034482762</v>
      </c>
      <c r="H60" s="453">
        <f>+H17/'[1]126'!H17*100</f>
        <v>95.862068965517238</v>
      </c>
      <c r="I60" s="453">
        <f>+I17/'[1]126'!I17*100</f>
        <v>77.108433734939766</v>
      </c>
      <c r="J60" s="453">
        <f>+J17/'[1]126'!J17*100</f>
        <v>100</v>
      </c>
    </row>
    <row r="61" spans="1:10" ht="12.75" x14ac:dyDescent="0.2">
      <c r="A61" s="1" t="s">
        <v>135</v>
      </c>
      <c r="B61" s="453">
        <f>+B18/'[1]126'!B18*100</f>
        <v>89.41935483870968</v>
      </c>
      <c r="C61" s="453">
        <f>+C18/'[1]126'!C18*100</f>
        <v>88.888888888888886</v>
      </c>
      <c r="D61" s="453">
        <f>+D18/'[1]126'!D18*100</f>
        <v>88.868613138686143</v>
      </c>
      <c r="E61" s="453"/>
      <c r="F61" s="453">
        <f>+F18/'[1]126'!F18*100</f>
        <v>87.817938420348057</v>
      </c>
      <c r="G61" s="453">
        <f>+G18/'[1]126'!G18*100</f>
        <v>91.666666666666657</v>
      </c>
      <c r="H61" s="453">
        <f>+H18/'[1]126'!H18*100</f>
        <v>96.666666666666671</v>
      </c>
      <c r="I61" s="453">
        <f>+I18/'[1]126'!I18*100</f>
        <v>98.86363636363636</v>
      </c>
      <c r="J61" s="453" t="s">
        <v>90</v>
      </c>
    </row>
    <row r="62" spans="1:10" ht="12.75" x14ac:dyDescent="0.2">
      <c r="A62" s="1" t="s">
        <v>136</v>
      </c>
      <c r="B62" s="453">
        <f>+B19/'[1]126'!B19*100</f>
        <v>97.698327451281259</v>
      </c>
      <c r="C62" s="453">
        <f>+C19/'[1]126'!C19*100</f>
        <v>96.610169491525426</v>
      </c>
      <c r="D62" s="453">
        <f>+D19/'[1]126'!D19*100</f>
        <v>97.746582933136324</v>
      </c>
      <c r="E62" s="453"/>
      <c r="F62" s="453">
        <f>+F19/'[1]126'!F19*100</f>
        <v>96.045197740112997</v>
      </c>
      <c r="G62" s="453">
        <f>+G19/'[1]126'!G19*100</f>
        <v>100</v>
      </c>
      <c r="H62" s="453">
        <f>+H19/'[1]126'!H19*100</f>
        <v>95.454545454545453</v>
      </c>
      <c r="I62" s="453">
        <f>+I19/'[1]126'!I19*100</f>
        <v>99.458809380637405</v>
      </c>
      <c r="J62" s="453" t="s">
        <v>90</v>
      </c>
    </row>
    <row r="63" spans="1:10" ht="12.75" x14ac:dyDescent="0.2">
      <c r="A63" s="1" t="s">
        <v>137</v>
      </c>
      <c r="B63" s="453">
        <f>+B20/'[1]126'!B20*100</f>
        <v>98.273155416012557</v>
      </c>
      <c r="C63" s="453">
        <f>+C20/'[1]126'!C20*100</f>
        <v>98.969072164948457</v>
      </c>
      <c r="D63" s="453">
        <f>+D20/'[1]126'!D20*100</f>
        <v>98.003992015968066</v>
      </c>
      <c r="E63" s="453"/>
      <c r="F63" s="453">
        <f>+F20/'[1]126'!F20*100</f>
        <v>96.226415094339629</v>
      </c>
      <c r="G63" s="453">
        <f>+G20/'[1]126'!G20*100</f>
        <v>100</v>
      </c>
      <c r="H63" s="453">
        <f>+H20/'[1]126'!H20*100</f>
        <v>100</v>
      </c>
      <c r="I63" s="453">
        <f>+I20/'[1]126'!I20*100</f>
        <v>99.334811529933489</v>
      </c>
      <c r="J63" s="453" t="s">
        <v>90</v>
      </c>
    </row>
    <row r="64" spans="1:10" ht="12.75" x14ac:dyDescent="0.2">
      <c r="A64" s="254" t="s">
        <v>138</v>
      </c>
      <c r="B64" s="453">
        <f>+B21/'[1]126'!B21*100</f>
        <v>78.328741965105593</v>
      </c>
      <c r="C64" s="453">
        <f>+C21/'[1]126'!C21*100</f>
        <v>76.569037656903774</v>
      </c>
      <c r="D64" s="453">
        <f>+D21/'[1]126'!D21*100</f>
        <v>77.530364372469634</v>
      </c>
      <c r="E64" s="453">
        <f>+E21/'[1]126'!E21*100</f>
        <v>85</v>
      </c>
      <c r="F64" s="453">
        <f>+F21/'[1]126'!F21*100</f>
        <v>78.530424799081516</v>
      </c>
      <c r="G64" s="453">
        <f>+G21/'[1]126'!G21*100</f>
        <v>93.75</v>
      </c>
      <c r="H64" s="453">
        <f>+H21/'[1]126'!H21*100</f>
        <v>91.666666666666657</v>
      </c>
      <c r="I64" s="453" t="s">
        <v>90</v>
      </c>
      <c r="J64" s="453">
        <f>+J21/'[1]126'!J21*100</f>
        <v>95</v>
      </c>
    </row>
    <row r="65" spans="1:10" ht="12.75" x14ac:dyDescent="0.2">
      <c r="A65" s="1" t="s">
        <v>139</v>
      </c>
      <c r="B65" s="453">
        <f>+B22/'[1]126'!B22*100</f>
        <v>80.497925311203318</v>
      </c>
      <c r="C65" s="453">
        <f>+C22/'[1]126'!C22*100</f>
        <v>71.428571428571431</v>
      </c>
      <c r="D65" s="453">
        <f>+D22/'[1]126'!D22*100</f>
        <v>78.703703703703709</v>
      </c>
      <c r="E65" s="453"/>
      <c r="F65" s="453">
        <f>+F22/'[1]126'!F22*100</f>
        <v>80.769230769230774</v>
      </c>
      <c r="G65" s="453">
        <f>+G22/'[1]126'!G22*100</f>
        <v>66.666666666666657</v>
      </c>
      <c r="H65" s="453">
        <f>+H22/'[1]126'!H22*100</f>
        <v>100</v>
      </c>
      <c r="I65" s="453">
        <f>+I22/'[1]126'!I22*100</f>
        <v>93.103448275862064</v>
      </c>
      <c r="J65" s="453" t="s">
        <v>90</v>
      </c>
    </row>
    <row r="66" spans="1:10" ht="12.75" x14ac:dyDescent="0.2">
      <c r="A66" s="1" t="s">
        <v>140</v>
      </c>
      <c r="B66" s="453">
        <f>+B23/'[1]126'!B23*100</f>
        <v>68.662449164030733</v>
      </c>
      <c r="C66" s="453">
        <f>+C23/'[1]126'!C23*100</f>
        <v>65.310077519379846</v>
      </c>
      <c r="D66" s="453">
        <f>+D23/'[1]126'!D23*100</f>
        <v>67.931587386424368</v>
      </c>
      <c r="E66" s="453">
        <f>+E23/'[1]126'!E23*100</f>
        <v>94.73684210526315</v>
      </c>
      <c r="F66" s="453">
        <f>+F23/'[1]126'!F23*100</f>
        <v>66.139425893380206</v>
      </c>
      <c r="G66" s="453">
        <f>+G23/'[1]126'!G23*100</f>
        <v>78.723404255319153</v>
      </c>
      <c r="H66" s="453">
        <f>+H23/'[1]126'!H23*100</f>
        <v>94.399999999999991</v>
      </c>
      <c r="I66" s="453" t="s">
        <v>90</v>
      </c>
      <c r="J66" s="453">
        <f>+J23/'[1]126'!J23*100</f>
        <v>90.983606557377044</v>
      </c>
    </row>
    <row r="67" spans="1:10" ht="12.75" x14ac:dyDescent="0.2">
      <c r="A67" s="1" t="s">
        <v>141</v>
      </c>
      <c r="B67" s="453">
        <f>+B24/'[1]126'!B24*100</f>
        <v>96.65831244778613</v>
      </c>
      <c r="C67" s="453">
        <f>+C24/'[1]126'!C24*100</f>
        <v>97.345132743362825</v>
      </c>
      <c r="D67" s="453">
        <f>+D24/'[1]126'!D24*100</f>
        <v>96.513761467889907</v>
      </c>
      <c r="E67" s="453"/>
      <c r="F67" s="453">
        <f>+F24/'[1]126'!F24*100</f>
        <v>95.863746958637478</v>
      </c>
      <c r="G67" s="453">
        <f>+G24/'[1]126'!G24*100</f>
        <v>100</v>
      </c>
      <c r="H67" s="453" t="s">
        <v>90</v>
      </c>
      <c r="I67" s="453">
        <f>+I24/'[1]126'!I24*100</f>
        <v>99.1869918699187</v>
      </c>
      <c r="J67" s="453" t="s">
        <v>90</v>
      </c>
    </row>
    <row r="68" spans="1:10" ht="12.75" x14ac:dyDescent="0.2">
      <c r="A68" s="1" t="s">
        <v>142</v>
      </c>
      <c r="B68" s="453">
        <f>+B25/'[1]126'!B25*100</f>
        <v>87.381158167675025</v>
      </c>
      <c r="C68" s="453">
        <f>+C25/'[1]126'!C25*100</f>
        <v>88.888888888888886</v>
      </c>
      <c r="D68" s="453">
        <f>+D25/'[1]126'!D25*100</f>
        <v>81.756756756756758</v>
      </c>
      <c r="E68" s="453"/>
      <c r="F68" s="453">
        <f>+F25/'[1]126'!F25*100</f>
        <v>89.451476793248943</v>
      </c>
      <c r="G68" s="453">
        <f>+G25/'[1]126'!G25*100</f>
        <v>90</v>
      </c>
      <c r="H68" s="453">
        <f>+H25/'[1]126'!H25*100</f>
        <v>100</v>
      </c>
      <c r="I68" s="453" t="s">
        <v>90</v>
      </c>
      <c r="J68" s="453">
        <f>+J25/'[1]126'!J25*100</f>
        <v>95.588235294117652</v>
      </c>
    </row>
    <row r="69" spans="1:10" ht="12.75" x14ac:dyDescent="0.2">
      <c r="A69" s="1" t="s">
        <v>143</v>
      </c>
      <c r="B69" s="453">
        <f>+B26/'[1]126'!B26*100</f>
        <v>59.611992945326278</v>
      </c>
      <c r="C69" s="453">
        <f>+C26/'[1]126'!C26*100</f>
        <v>47.368421052631575</v>
      </c>
      <c r="D69" s="453">
        <f>+D26/'[1]126'!D26*100</f>
        <v>52.066115702479344</v>
      </c>
      <c r="E69" s="453"/>
      <c r="F69" s="453">
        <f>+F26/'[1]126'!F26*100</f>
        <v>63.030303030303024</v>
      </c>
      <c r="G69" s="453">
        <f>+G26/'[1]126'!G26*100</f>
        <v>100</v>
      </c>
      <c r="H69" s="453">
        <f>+H26/'[1]126'!H26*100</f>
        <v>0</v>
      </c>
      <c r="I69" s="453">
        <f>+I26/'[1]126'!I26*100</f>
        <v>86.075949367088612</v>
      </c>
      <c r="J69" s="453" t="s">
        <v>90</v>
      </c>
    </row>
    <row r="70" spans="1:10" ht="12.75" x14ac:dyDescent="0.2">
      <c r="A70" s="1" t="s">
        <v>144</v>
      </c>
      <c r="B70" s="453">
        <f>+B27/'[1]126'!B27*100</f>
        <v>67.070330693991622</v>
      </c>
      <c r="C70" s="453">
        <f>+C27/'[1]126'!C27*100</f>
        <v>62.857142857142854</v>
      </c>
      <c r="D70" s="453">
        <f>+D27/'[1]126'!D27*100</f>
        <v>60.563380281690137</v>
      </c>
      <c r="E70" s="453"/>
      <c r="F70" s="453">
        <f>+F27/'[1]126'!F27*100</f>
        <v>67.694063926940643</v>
      </c>
      <c r="G70" s="453">
        <f>+G27/'[1]126'!G27*100</f>
        <v>91.304347826086953</v>
      </c>
      <c r="H70" s="453">
        <f>+H27/'[1]126'!H27*100</f>
        <v>100</v>
      </c>
      <c r="I70" s="453">
        <f>+I27/'[1]126'!I27*100</f>
        <v>95.555555555555557</v>
      </c>
      <c r="J70" s="453" t="s">
        <v>90</v>
      </c>
    </row>
    <row r="71" spans="1:10" ht="12.75" x14ac:dyDescent="0.2">
      <c r="A71" s="1" t="s">
        <v>145</v>
      </c>
      <c r="B71" s="453">
        <f>+B28/'[1]126'!B28*100</f>
        <v>96.09609609609609</v>
      </c>
      <c r="C71" s="453">
        <f>+C28/'[1]126'!C28*100</f>
        <v>93.220338983050837</v>
      </c>
      <c r="D71" s="453">
        <f>+D28/'[1]126'!D28*100</f>
        <v>97.674418604651152</v>
      </c>
      <c r="E71" s="453"/>
      <c r="F71" s="453">
        <f>+F28/'[1]126'!F28*100</f>
        <v>91.538461538461533</v>
      </c>
      <c r="G71" s="453">
        <f>+G28/'[1]126'!G28*100</f>
        <v>100</v>
      </c>
      <c r="H71" s="453">
        <f>+H28/'[1]126'!H28*100</f>
        <v>62.5</v>
      </c>
      <c r="I71" s="453">
        <f>+I28/'[1]126'!I28*100</f>
        <v>99.029126213592235</v>
      </c>
      <c r="J71" s="453">
        <f>+J28/'[1]126'!J28*100</f>
        <v>97.727272727272734</v>
      </c>
    </row>
    <row r="72" spans="1:10" ht="12.75" x14ac:dyDescent="0.2">
      <c r="A72" s="1" t="s">
        <v>146</v>
      </c>
      <c r="B72" s="453">
        <f>+B29/'[1]126'!B29*100</f>
        <v>85.765124555160142</v>
      </c>
      <c r="C72" s="453">
        <f>+C29/'[1]126'!C29*100</f>
        <v>81.159420289855078</v>
      </c>
      <c r="D72" s="453">
        <f>+D29/'[1]126'!D29*100</f>
        <v>80.27210884353741</v>
      </c>
      <c r="E72" s="453"/>
      <c r="F72" s="453">
        <f>+F29/'[1]126'!F29*100</f>
        <v>83.27272727272728</v>
      </c>
      <c r="G72" s="453">
        <f>+G29/'[1]126'!G29*100</f>
        <v>100</v>
      </c>
      <c r="H72" s="453">
        <f>+H29/'[1]126'!H29*100</f>
        <v>88.888888888888886</v>
      </c>
      <c r="I72" s="453">
        <f>+I29/'[1]126'!I29*100</f>
        <v>100</v>
      </c>
      <c r="J72" s="453">
        <f>+J29/'[1]126'!J29*100</f>
        <v>96.296296296296291</v>
      </c>
    </row>
    <row r="73" spans="1:10" ht="12.75" x14ac:dyDescent="0.2">
      <c r="A73" s="1" t="s">
        <v>147</v>
      </c>
      <c r="B73" s="453">
        <f>+B30/'[1]126'!B30*100</f>
        <v>25.313807531380757</v>
      </c>
      <c r="C73" s="453">
        <f>+C30/'[1]126'!C30*100</f>
        <v>20</v>
      </c>
      <c r="D73" s="453">
        <f>+D30/'[1]126'!D30*100</f>
        <v>16.43835616438356</v>
      </c>
      <c r="E73" s="453"/>
      <c r="F73" s="453">
        <f>+F30/'[1]126'!F30*100</f>
        <v>38.75</v>
      </c>
      <c r="G73" s="453">
        <f>+G30/'[1]126'!G30*100</f>
        <v>11.76470588235294</v>
      </c>
      <c r="H73" s="453" t="s">
        <v>90</v>
      </c>
      <c r="I73" s="453">
        <f>+I30/'[1]126'!I30*100</f>
        <v>50</v>
      </c>
      <c r="J73" s="453">
        <f>+J30/'[1]126'!J30*100</f>
        <v>25</v>
      </c>
    </row>
    <row r="74" spans="1:10" ht="12.75" x14ac:dyDescent="0.2">
      <c r="A74" s="1" t="s">
        <v>148</v>
      </c>
      <c r="B74" s="453">
        <f>+B31/'[1]126'!B31*100</f>
        <v>84.307288246881157</v>
      </c>
      <c r="C74" s="453">
        <f>+C31/'[1]126'!C31*100</f>
        <v>78.289473684210535</v>
      </c>
      <c r="D74" s="453">
        <f>+D31/'[1]126'!D31*100</f>
        <v>82.285714285714278</v>
      </c>
      <c r="E74" s="453"/>
      <c r="F74" s="453">
        <f>+F31/'[1]126'!F31*100</f>
        <v>86.369119420989151</v>
      </c>
      <c r="G74" s="453">
        <f>+G31/'[1]126'!G31*100</f>
        <v>100</v>
      </c>
      <c r="H74" s="453">
        <f>+H31/'[1]126'!H31*100</f>
        <v>100</v>
      </c>
      <c r="I74" s="453" t="s">
        <v>90</v>
      </c>
      <c r="J74" s="453" t="s">
        <v>90</v>
      </c>
    </row>
    <row r="75" spans="1:10" ht="12.75" x14ac:dyDescent="0.2">
      <c r="A75" s="1" t="s">
        <v>149</v>
      </c>
      <c r="B75" s="453">
        <f>+B32/'[1]126'!B32*100</f>
        <v>62.781954887218049</v>
      </c>
      <c r="C75" s="453">
        <f>+C32/'[1]126'!C32*100</f>
        <v>55.882352941176471</v>
      </c>
      <c r="D75" s="453">
        <f>+D32/'[1]126'!D32*100</f>
        <v>54.014598540145982</v>
      </c>
      <c r="E75" s="453"/>
      <c r="F75" s="453">
        <f>+F32/'[1]126'!F32*100</f>
        <v>75</v>
      </c>
      <c r="G75" s="453">
        <f>+G32/'[1]126'!G32*100</f>
        <v>0</v>
      </c>
      <c r="H75" s="453">
        <f>+H32/'[1]126'!H32*100</f>
        <v>66.666666666666657</v>
      </c>
      <c r="I75" s="453">
        <f>+I32/'[1]126'!I32*100</f>
        <v>91.304347826086953</v>
      </c>
      <c r="J75" s="453" t="s">
        <v>90</v>
      </c>
    </row>
    <row r="76" spans="1:10" ht="12.75" x14ac:dyDescent="0.2">
      <c r="A76" s="1" t="s">
        <v>150</v>
      </c>
      <c r="B76" s="453">
        <f>+B33/'[1]126'!B33*100</f>
        <v>81.469115191986646</v>
      </c>
      <c r="C76" s="453">
        <f>+C33/'[1]126'!C33*100</f>
        <v>94.444444444444443</v>
      </c>
      <c r="D76" s="453">
        <f>+D33/'[1]126'!D33*100</f>
        <v>80.204778156996596</v>
      </c>
      <c r="E76" s="453"/>
      <c r="F76" s="453">
        <f>+F33/'[1]126'!F33*100</f>
        <v>77.725118483412331</v>
      </c>
      <c r="G76" s="453">
        <v>0</v>
      </c>
      <c r="H76" s="453" t="s">
        <v>90</v>
      </c>
      <c r="I76" s="453">
        <f>+I33/'[1]126'!I33*100</f>
        <v>92.682926829268297</v>
      </c>
      <c r="J76" s="453" t="s">
        <v>90</v>
      </c>
    </row>
    <row r="77" spans="1:10" ht="12.75" x14ac:dyDescent="0.2">
      <c r="A77" s="1" t="s">
        <v>151</v>
      </c>
      <c r="B77" s="453">
        <f>+B34/'[1]126'!B34*100</f>
        <v>79.232505643340858</v>
      </c>
      <c r="C77" s="453">
        <f>+C34/'[1]126'!C34*100</f>
        <v>74.81481481481481</v>
      </c>
      <c r="D77" s="453">
        <f>+D34/'[1]126'!D34*100</f>
        <v>75.89792060491493</v>
      </c>
      <c r="E77" s="453"/>
      <c r="F77" s="453">
        <f>+F34/'[1]126'!F34*100</f>
        <v>77.575757575757578</v>
      </c>
      <c r="G77" s="453">
        <f>+G34/'[1]126'!G34*100</f>
        <v>75</v>
      </c>
      <c r="H77" s="453">
        <f>+H34/'[1]126'!H34*100</f>
        <v>63.157894736842103</v>
      </c>
      <c r="I77" s="453">
        <f>+I34/'[1]126'!I34*100</f>
        <v>95.121951219512198</v>
      </c>
      <c r="J77" s="453" t="s">
        <v>90</v>
      </c>
    </row>
    <row r="78" spans="1:10" x14ac:dyDescent="0.2">
      <c r="A78" s="37" t="s">
        <v>152</v>
      </c>
      <c r="B78" s="453">
        <f>+B35/'[1]126'!B35*100</f>
        <v>90.494791666666657</v>
      </c>
      <c r="C78" s="453">
        <f>+C35/'[1]126'!C35*100</f>
        <v>91.891891891891902</v>
      </c>
      <c r="D78" s="453">
        <f>+D35/'[1]126'!D35*100</f>
        <v>91.13300492610837</v>
      </c>
      <c r="E78" s="453"/>
      <c r="F78" s="453">
        <f>+F35/'[1]126'!F35*100</f>
        <v>85.514018691588788</v>
      </c>
      <c r="G78" s="453">
        <f>+G35/'[1]126'!G35*100</f>
        <v>100</v>
      </c>
      <c r="H78" s="453">
        <f>+H35/'[1]126'!H35*100</f>
        <v>100</v>
      </c>
      <c r="I78" s="453">
        <f>+I35/'[1]126'!I35*100</f>
        <v>94.674556213017752</v>
      </c>
      <c r="J78" s="453" t="s">
        <v>90</v>
      </c>
    </row>
    <row r="79" spans="1:10" ht="13.5" thickBot="1" x14ac:dyDescent="0.25">
      <c r="A79" s="241" t="s">
        <v>153</v>
      </c>
      <c r="B79" s="454">
        <f>+B36/'[1]126'!B36*100</f>
        <v>69.111969111969103</v>
      </c>
      <c r="C79" s="454">
        <f>+C36/'[1]126'!C36*100</f>
        <v>63.636363636363633</v>
      </c>
      <c r="D79" s="454">
        <f>+D36/'[1]126'!D36*100</f>
        <v>55.000000000000007</v>
      </c>
      <c r="E79" s="454"/>
      <c r="F79" s="454">
        <f>+F36/'[1]126'!F36*100</f>
        <v>57.142857142857139</v>
      </c>
      <c r="G79" s="454">
        <v>0</v>
      </c>
      <c r="H79" s="454">
        <f>+H36/'[1]126'!H36*100</f>
        <v>83.333333333333343</v>
      </c>
      <c r="I79" s="454">
        <f>+I36/'[1]126'!I36*100</f>
        <v>76.470588235294116</v>
      </c>
      <c r="J79" s="454" t="s">
        <v>90</v>
      </c>
    </row>
    <row r="80" spans="1:10" ht="12.75" x14ac:dyDescent="0.2">
      <c r="A80" s="1" t="s">
        <v>642</v>
      </c>
    </row>
    <row r="81" spans="1:1" ht="12.75" x14ac:dyDescent="0.2">
      <c r="A81" s="1" t="s">
        <v>627</v>
      </c>
    </row>
  </sheetData>
  <mergeCells count="2">
    <mergeCell ref="L44:M45"/>
    <mergeCell ref="L2:M3"/>
  </mergeCells>
  <hyperlinks>
    <hyperlink ref="L44" r:id="rId1" location="INDICE!A1"/>
    <hyperlink ref="L44:M45" location="INDICE!A3" display="INDICE"/>
    <hyperlink ref="L2" r:id="rId2" location="INDICE!A1"/>
    <hyperlink ref="L2:M3" location="INDICE!A3" display="INDICE"/>
  </hyperlinks>
  <printOptions horizontalCentered="1"/>
  <pageMargins left="0.74803149606299213" right="0.74803149606299213" top="0.98425196850393704" bottom="0.98425196850393704" header="0.51181102362204722" footer="0.51181102362204722"/>
  <pageSetup paperSize="121" scale="81" orientation="portrait" r:id="rId3"/>
  <headerFooter scaleWithDoc="0" alignWithMargins="0"/>
  <colBreaks count="1" manualBreakCount="1">
    <brk id="10" max="1048575" man="1"/>
  </colBreak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Normal="100" workbookViewId="0">
      <selection activeCell="R2" sqref="R2:S3"/>
    </sheetView>
  </sheetViews>
  <sheetFormatPr baseColWidth="10" defaultColWidth="11" defaultRowHeight="12.75" x14ac:dyDescent="0.2"/>
  <cols>
    <col min="1" max="1" width="20" style="1" customWidth="1"/>
    <col min="2" max="4" width="6.375" style="29" bestFit="1" customWidth="1"/>
    <col min="5" max="5" width="1.5" style="29" customWidth="1"/>
    <col min="6" max="6" width="7.75" style="29" bestFit="1" customWidth="1"/>
    <col min="7" max="8" width="6.125" style="29" bestFit="1" customWidth="1"/>
    <col min="9" max="9" width="1.5" style="29" customWidth="1"/>
    <col min="10" max="12" width="5.25" style="29" bestFit="1" customWidth="1"/>
    <col min="13" max="13" width="2" style="29" customWidth="1"/>
    <col min="14" max="14" width="5.625" style="29" customWidth="1"/>
    <col min="15" max="15" width="5.5" style="29" customWidth="1"/>
    <col min="16" max="16" width="6" style="29" customWidth="1"/>
    <col min="17" max="16384" width="11" style="506"/>
  </cols>
  <sheetData>
    <row r="1" spans="1:20" ht="14.25" x14ac:dyDescent="0.2">
      <c r="A1" s="753" t="s">
        <v>849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29"/>
      <c r="R1" s="130"/>
      <c r="S1" s="130"/>
      <c r="T1" s="130"/>
    </row>
    <row r="2" spans="1:20" ht="15" x14ac:dyDescent="0.2">
      <c r="A2" s="753" t="s">
        <v>831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  <c r="N2" s="753"/>
      <c r="O2" s="753"/>
      <c r="P2" s="753"/>
      <c r="Q2" s="29"/>
      <c r="R2" s="747" t="s">
        <v>650</v>
      </c>
      <c r="S2" s="747"/>
      <c r="T2" s="200"/>
    </row>
    <row r="3" spans="1:20" ht="14.25" x14ac:dyDescent="0.2">
      <c r="A3" s="753" t="s">
        <v>611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  <c r="O3" s="753"/>
      <c r="P3" s="753"/>
      <c r="Q3" s="29"/>
      <c r="R3" s="747"/>
      <c r="S3" s="747"/>
      <c r="T3"/>
    </row>
    <row r="4" spans="1:20" ht="14.25" x14ac:dyDescent="0.2">
      <c r="A4" s="753" t="s">
        <v>612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29"/>
      <c r="R4" s="174"/>
      <c r="S4" s="174"/>
      <c r="T4" s="174"/>
    </row>
    <row r="5" spans="1:20" ht="15.75" thickBot="1" x14ac:dyDescent="0.3">
      <c r="A5" s="755" t="s">
        <v>1069</v>
      </c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29"/>
      <c r="R5" s="155"/>
      <c r="S5" s="155"/>
      <c r="T5" s="155"/>
    </row>
    <row r="6" spans="1:20" s="507" customFormat="1" ht="14.25" x14ac:dyDescent="0.2">
      <c r="A6" s="274" t="s">
        <v>613</v>
      </c>
      <c r="B6" s="208" t="s">
        <v>5</v>
      </c>
      <c r="C6" s="208"/>
      <c r="D6" s="208"/>
      <c r="E6" s="1"/>
      <c r="F6" s="208" t="s">
        <v>84</v>
      </c>
      <c r="G6" s="208"/>
      <c r="H6" s="208"/>
      <c r="I6" s="1"/>
      <c r="J6" s="208" t="s">
        <v>85</v>
      </c>
      <c r="K6" s="208"/>
      <c r="L6" s="208"/>
      <c r="M6" s="1"/>
      <c r="N6" s="208" t="s">
        <v>548</v>
      </c>
      <c r="O6" s="233"/>
      <c r="P6" s="233"/>
    </row>
    <row r="7" spans="1:20" s="507" customFormat="1" ht="13.5" thickBot="1" x14ac:dyDescent="0.25">
      <c r="A7" s="276" t="s">
        <v>614</v>
      </c>
      <c r="B7" s="276" t="s">
        <v>87</v>
      </c>
      <c r="C7" s="276" t="s">
        <v>88</v>
      </c>
      <c r="D7" s="276" t="s">
        <v>89</v>
      </c>
      <c r="E7" s="276"/>
      <c r="F7" s="276" t="s">
        <v>87</v>
      </c>
      <c r="G7" s="276" t="s">
        <v>88</v>
      </c>
      <c r="H7" s="276" t="s">
        <v>89</v>
      </c>
      <c r="I7" s="241"/>
      <c r="J7" s="276" t="s">
        <v>87</v>
      </c>
      <c r="K7" s="276" t="s">
        <v>88</v>
      </c>
      <c r="L7" s="276" t="s">
        <v>89</v>
      </c>
      <c r="M7" s="241"/>
      <c r="N7" s="276" t="s">
        <v>87</v>
      </c>
      <c r="O7" s="276" t="s">
        <v>88</v>
      </c>
      <c r="P7" s="276" t="s">
        <v>89</v>
      </c>
    </row>
    <row r="8" spans="1:20" ht="15" x14ac:dyDescent="0.25">
      <c r="A8" s="444" t="s">
        <v>832</v>
      </c>
      <c r="B8" s="419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19"/>
      <c r="N8" s="444"/>
      <c r="O8" s="444"/>
      <c r="P8" s="444"/>
    </row>
    <row r="9" spans="1:20" x14ac:dyDescent="0.2">
      <c r="A9" s="236"/>
      <c r="E9" s="445"/>
      <c r="F9" s="445"/>
      <c r="G9" s="446"/>
      <c r="H9" s="446"/>
      <c r="I9" s="446"/>
      <c r="J9" s="446"/>
      <c r="K9" s="446"/>
      <c r="L9" s="445"/>
      <c r="M9" s="446"/>
      <c r="N9" s="445"/>
      <c r="O9" s="445"/>
      <c r="P9" s="445"/>
    </row>
    <row r="10" spans="1:20" ht="15" x14ac:dyDescent="0.25">
      <c r="A10" s="228" t="s">
        <v>5</v>
      </c>
      <c r="B10" s="337">
        <f>+F10+J10+N10</f>
        <v>2221</v>
      </c>
      <c r="C10" s="337">
        <f>+G10+K10+O10</f>
        <v>1187</v>
      </c>
      <c r="D10" s="337">
        <f>+H10+L10+P10</f>
        <v>1034</v>
      </c>
      <c r="E10" s="337"/>
      <c r="F10" s="337">
        <f>+F12+F13+F14+F15+F16+F17+F18+F19</f>
        <v>2187</v>
      </c>
      <c r="G10" s="337">
        <f>+G12+G13+G14+G15+G16+G17+G18+G19</f>
        <v>1175</v>
      </c>
      <c r="H10" s="337">
        <f>+H12+H13+H14+H15+H16+H17+H18+H19</f>
        <v>1012</v>
      </c>
      <c r="I10" s="337"/>
      <c r="J10" s="337">
        <f>+J12+J13+J14+J15+J16+J17+J18+J19</f>
        <v>24</v>
      </c>
      <c r="K10" s="337">
        <f>+K12+K13+K14+K15+K16+K17+K18+K19</f>
        <v>9</v>
      </c>
      <c r="L10" s="337">
        <f>+L12+L13+L14+L15+L16+L17+L18+L19</f>
        <v>15</v>
      </c>
      <c r="M10" s="337"/>
      <c r="N10" s="337">
        <f>+N12+N13+N14+N15+N16+N17+N18+N19</f>
        <v>10</v>
      </c>
      <c r="O10" s="337">
        <f>+O12+O13+O14+O15+O16+O17+O18+O19</f>
        <v>3</v>
      </c>
      <c r="P10" s="337">
        <f>+P12+P13+P14+P15+P16+P17+P18+P19</f>
        <v>7</v>
      </c>
    </row>
    <row r="11" spans="1:20" x14ac:dyDescent="0.2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20" x14ac:dyDescent="0.2">
      <c r="A12" s="1" t="s">
        <v>616</v>
      </c>
      <c r="B12" s="51">
        <f t="shared" ref="B12:D19" si="0">+F12+J12+N12</f>
        <v>356</v>
      </c>
      <c r="C12" s="51">
        <f t="shared" si="0"/>
        <v>195</v>
      </c>
      <c r="D12" s="51">
        <f t="shared" si="0"/>
        <v>161</v>
      </c>
      <c r="E12" s="51"/>
      <c r="F12" s="680">
        <v>344</v>
      </c>
      <c r="G12" s="680">
        <v>190</v>
      </c>
      <c r="H12" s="680">
        <v>154</v>
      </c>
      <c r="I12" s="680"/>
      <c r="J12" s="680">
        <v>11</v>
      </c>
      <c r="K12" s="680">
        <v>5</v>
      </c>
      <c r="L12" s="680">
        <v>6</v>
      </c>
      <c r="M12" s="680"/>
      <c r="N12" s="680">
        <v>1</v>
      </c>
      <c r="O12" s="680">
        <v>0</v>
      </c>
      <c r="P12" s="680">
        <v>1</v>
      </c>
    </row>
    <row r="13" spans="1:20" x14ac:dyDescent="0.2">
      <c r="A13" s="1" t="s">
        <v>617</v>
      </c>
      <c r="B13" s="51">
        <f t="shared" si="0"/>
        <v>1175</v>
      </c>
      <c r="C13" s="51">
        <f t="shared" si="0"/>
        <v>639</v>
      </c>
      <c r="D13" s="51">
        <f t="shared" si="0"/>
        <v>536</v>
      </c>
      <c r="E13" s="51"/>
      <c r="F13" s="680">
        <v>1161</v>
      </c>
      <c r="G13" s="680">
        <v>635</v>
      </c>
      <c r="H13" s="680">
        <v>526</v>
      </c>
      <c r="I13" s="680"/>
      <c r="J13" s="680">
        <v>8</v>
      </c>
      <c r="K13" s="680">
        <v>1</v>
      </c>
      <c r="L13" s="680">
        <v>7</v>
      </c>
      <c r="M13" s="680"/>
      <c r="N13" s="680">
        <v>6</v>
      </c>
      <c r="O13" s="680">
        <v>3</v>
      </c>
      <c r="P13" s="680">
        <v>3</v>
      </c>
    </row>
    <row r="14" spans="1:20" x14ac:dyDescent="0.2">
      <c r="A14" s="1" t="s">
        <v>618</v>
      </c>
      <c r="B14" s="51">
        <f t="shared" si="0"/>
        <v>19</v>
      </c>
      <c r="C14" s="51">
        <f t="shared" si="0"/>
        <v>6</v>
      </c>
      <c r="D14" s="51">
        <f t="shared" si="0"/>
        <v>13</v>
      </c>
      <c r="E14" s="51"/>
      <c r="F14" s="680">
        <v>19</v>
      </c>
      <c r="G14" s="680">
        <v>6</v>
      </c>
      <c r="H14" s="680">
        <v>13</v>
      </c>
      <c r="I14" s="680"/>
      <c r="J14" s="680"/>
      <c r="K14" s="680"/>
      <c r="L14" s="680"/>
      <c r="M14" s="680"/>
      <c r="N14" s="680"/>
      <c r="O14" s="680"/>
      <c r="P14" s="680"/>
    </row>
    <row r="15" spans="1:20" x14ac:dyDescent="0.2">
      <c r="A15" s="254" t="s">
        <v>619</v>
      </c>
      <c r="B15" s="51">
        <f t="shared" si="0"/>
        <v>472</v>
      </c>
      <c r="C15" s="51">
        <f t="shared" si="0"/>
        <v>257</v>
      </c>
      <c r="D15" s="51">
        <f t="shared" si="0"/>
        <v>215</v>
      </c>
      <c r="E15" s="51"/>
      <c r="F15" s="680">
        <v>466</v>
      </c>
      <c r="G15" s="680">
        <v>254</v>
      </c>
      <c r="H15" s="680">
        <v>212</v>
      </c>
      <c r="I15" s="680"/>
      <c r="J15" s="680">
        <v>5</v>
      </c>
      <c r="K15" s="680">
        <v>3</v>
      </c>
      <c r="L15" s="680">
        <v>2</v>
      </c>
      <c r="M15" s="680"/>
      <c r="N15" s="680">
        <v>1</v>
      </c>
      <c r="O15" s="680">
        <v>0</v>
      </c>
      <c r="P15" s="680">
        <v>1</v>
      </c>
    </row>
    <row r="16" spans="1:20" x14ac:dyDescent="0.2">
      <c r="A16" s="1" t="s">
        <v>620</v>
      </c>
      <c r="B16" s="51">
        <f t="shared" si="0"/>
        <v>25</v>
      </c>
      <c r="C16" s="51">
        <f t="shared" si="0"/>
        <v>14</v>
      </c>
      <c r="D16" s="51">
        <f t="shared" si="0"/>
        <v>11</v>
      </c>
      <c r="E16" s="51"/>
      <c r="F16" s="680">
        <v>23</v>
      </c>
      <c r="G16" s="680">
        <v>14</v>
      </c>
      <c r="H16" s="680">
        <v>9</v>
      </c>
      <c r="I16" s="680"/>
      <c r="J16" s="680">
        <v>0</v>
      </c>
      <c r="K16" s="680">
        <v>0</v>
      </c>
      <c r="L16" s="680">
        <v>0</v>
      </c>
      <c r="M16" s="680"/>
      <c r="N16" s="680">
        <v>2</v>
      </c>
      <c r="O16" s="680">
        <v>0</v>
      </c>
      <c r="P16" s="680">
        <v>2</v>
      </c>
    </row>
    <row r="17" spans="1:16" x14ac:dyDescent="0.2">
      <c r="A17" s="1" t="s">
        <v>621</v>
      </c>
      <c r="B17" s="51">
        <f t="shared" si="0"/>
        <v>79</v>
      </c>
      <c r="C17" s="51">
        <f t="shared" si="0"/>
        <v>44</v>
      </c>
      <c r="D17" s="51">
        <f t="shared" si="0"/>
        <v>35</v>
      </c>
      <c r="E17" s="51"/>
      <c r="F17" s="680">
        <v>79</v>
      </c>
      <c r="G17" s="680">
        <v>44</v>
      </c>
      <c r="H17" s="680">
        <v>35</v>
      </c>
      <c r="I17" s="680"/>
      <c r="J17" s="680"/>
      <c r="K17" s="680"/>
      <c r="L17" s="680"/>
      <c r="M17" s="680"/>
      <c r="N17" s="680"/>
      <c r="O17" s="680"/>
      <c r="P17" s="680"/>
    </row>
    <row r="18" spans="1:16" x14ac:dyDescent="0.2">
      <c r="A18" s="1" t="s">
        <v>622</v>
      </c>
      <c r="B18" s="51">
        <f t="shared" si="0"/>
        <v>55</v>
      </c>
      <c r="C18" s="51">
        <f t="shared" si="0"/>
        <v>22</v>
      </c>
      <c r="D18" s="51">
        <f t="shared" si="0"/>
        <v>33</v>
      </c>
      <c r="E18" s="51"/>
      <c r="F18" s="680">
        <v>55</v>
      </c>
      <c r="G18" s="680">
        <v>22</v>
      </c>
      <c r="H18" s="680">
        <v>33</v>
      </c>
      <c r="I18" s="680"/>
      <c r="J18" s="680">
        <v>0</v>
      </c>
      <c r="K18" s="680">
        <v>0</v>
      </c>
      <c r="L18" s="680">
        <v>0</v>
      </c>
      <c r="M18" s="680"/>
      <c r="N18" s="680"/>
      <c r="O18" s="680"/>
      <c r="P18" s="680"/>
    </row>
    <row r="19" spans="1:16" x14ac:dyDescent="0.2">
      <c r="A19" s="1" t="s">
        <v>623</v>
      </c>
      <c r="B19" s="51">
        <f t="shared" si="0"/>
        <v>40</v>
      </c>
      <c r="C19" s="51">
        <f t="shared" si="0"/>
        <v>10</v>
      </c>
      <c r="D19" s="51">
        <f t="shared" si="0"/>
        <v>30</v>
      </c>
      <c r="E19" s="51"/>
      <c r="F19" s="680">
        <v>40</v>
      </c>
      <c r="G19" s="680">
        <v>10</v>
      </c>
      <c r="H19" s="680">
        <v>30</v>
      </c>
      <c r="I19" s="680"/>
      <c r="J19" s="680"/>
      <c r="K19" s="680"/>
      <c r="L19" s="680"/>
      <c r="M19" s="680"/>
      <c r="N19" s="680"/>
      <c r="O19" s="680"/>
      <c r="P19" s="680"/>
    </row>
    <row r="20" spans="1:16" x14ac:dyDescent="0.2">
      <c r="B20" s="76"/>
      <c r="C20" s="76"/>
      <c r="D20" s="76"/>
      <c r="E20" s="76"/>
      <c r="F20" s="76"/>
      <c r="G20" s="76"/>
      <c r="H20" s="76"/>
    </row>
    <row r="21" spans="1:16" ht="15" x14ac:dyDescent="0.25">
      <c r="A21" s="808" t="s">
        <v>833</v>
      </c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8"/>
    </row>
    <row r="22" spans="1:16" ht="13.5" x14ac:dyDescent="0.25">
      <c r="B22" s="447"/>
      <c r="C22" s="447"/>
      <c r="D22" s="447"/>
      <c r="E22" s="447"/>
      <c r="F22" s="447"/>
      <c r="G22" s="447"/>
      <c r="H22" s="447"/>
      <c r="I22" s="345"/>
      <c r="J22" s="345"/>
      <c r="K22" s="345"/>
      <c r="L22" s="345"/>
      <c r="M22" s="345"/>
      <c r="N22" s="345"/>
      <c r="O22" s="345"/>
      <c r="P22" s="345"/>
    </row>
    <row r="23" spans="1:16" ht="15" x14ac:dyDescent="0.25">
      <c r="A23" s="228" t="s">
        <v>5</v>
      </c>
      <c r="B23" s="337">
        <f>+F23+J23+N23</f>
        <v>337</v>
      </c>
      <c r="C23" s="337">
        <f>+G23+K23+O23</f>
        <v>169</v>
      </c>
      <c r="D23" s="337">
        <f>+H23+L23+P23</f>
        <v>168</v>
      </c>
      <c r="E23" s="337"/>
      <c r="F23" s="337">
        <f>+F25+F26+F27+F28+F29+F30+F31+F32</f>
        <v>326</v>
      </c>
      <c r="G23" s="337">
        <f>+G25+G26+G27+G28+G29+G30+G31+G32</f>
        <v>164</v>
      </c>
      <c r="H23" s="337">
        <f>+H25+H26+H27+H28+H29+H30+H31+H32</f>
        <v>162</v>
      </c>
      <c r="I23" s="337"/>
      <c r="J23" s="337">
        <f>+J25+J26+J27+J28+J29+J30+J31+J32</f>
        <v>10</v>
      </c>
      <c r="K23" s="337">
        <f>+K25+K26+K27+K28+K29+K30+K31+K32</f>
        <v>5</v>
      </c>
      <c r="L23" s="337">
        <f>+L25+L26+L27+L28+L29+L30+L31+L32</f>
        <v>5</v>
      </c>
      <c r="M23" s="337"/>
      <c r="N23" s="337">
        <f>+N25+N26+N27+N28+N29+N30+N31+N32</f>
        <v>1</v>
      </c>
      <c r="O23" s="337">
        <f>+O25+O26+O27+O28+O29+O30+O31+O32</f>
        <v>0</v>
      </c>
      <c r="P23" s="337">
        <f>+P25+P26+P27+P28+P29+P30+P31+P32</f>
        <v>1</v>
      </c>
    </row>
    <row r="24" spans="1:16" x14ac:dyDescent="0.2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x14ac:dyDescent="0.2">
      <c r="A25" s="1" t="s">
        <v>616</v>
      </c>
      <c r="B25" s="51">
        <f t="shared" ref="B25:D32" si="1">+F25+J25+N25</f>
        <v>39</v>
      </c>
      <c r="C25" s="51">
        <f t="shared" si="1"/>
        <v>23</v>
      </c>
      <c r="D25" s="51">
        <f t="shared" si="1"/>
        <v>16</v>
      </c>
      <c r="E25" s="51"/>
      <c r="F25" s="680">
        <v>38</v>
      </c>
      <c r="G25" s="680">
        <v>23</v>
      </c>
      <c r="H25" s="680">
        <v>15</v>
      </c>
      <c r="I25" s="680"/>
      <c r="J25" s="680">
        <v>0</v>
      </c>
      <c r="K25" s="680">
        <v>0</v>
      </c>
      <c r="L25" s="680">
        <v>0</v>
      </c>
      <c r="M25" s="680"/>
      <c r="N25" s="680">
        <v>1</v>
      </c>
      <c r="O25" s="680">
        <v>0</v>
      </c>
      <c r="P25" s="680">
        <v>1</v>
      </c>
    </row>
    <row r="26" spans="1:16" x14ac:dyDescent="0.2">
      <c r="A26" s="1" t="s">
        <v>617</v>
      </c>
      <c r="B26" s="51">
        <f t="shared" si="1"/>
        <v>151</v>
      </c>
      <c r="C26" s="51">
        <f t="shared" si="1"/>
        <v>76</v>
      </c>
      <c r="D26" s="51">
        <f t="shared" si="1"/>
        <v>75</v>
      </c>
      <c r="E26" s="51"/>
      <c r="F26" s="680">
        <v>150</v>
      </c>
      <c r="G26" s="680">
        <v>76</v>
      </c>
      <c r="H26" s="680">
        <v>74</v>
      </c>
      <c r="I26" s="680"/>
      <c r="J26" s="680">
        <v>1</v>
      </c>
      <c r="K26" s="680">
        <v>0</v>
      </c>
      <c r="L26" s="680">
        <v>1</v>
      </c>
      <c r="M26" s="680"/>
      <c r="N26" s="680">
        <v>0</v>
      </c>
      <c r="O26" s="680">
        <v>0</v>
      </c>
      <c r="P26" s="680">
        <v>0</v>
      </c>
    </row>
    <row r="27" spans="1:16" x14ac:dyDescent="0.2">
      <c r="A27" s="1" t="s">
        <v>618</v>
      </c>
      <c r="B27" s="51">
        <f t="shared" si="1"/>
        <v>0</v>
      </c>
      <c r="C27" s="51">
        <f t="shared" si="1"/>
        <v>0</v>
      </c>
      <c r="D27" s="51">
        <f t="shared" si="1"/>
        <v>0</v>
      </c>
      <c r="E27" s="51"/>
      <c r="F27" s="680">
        <v>0</v>
      </c>
      <c r="G27" s="680">
        <v>0</v>
      </c>
      <c r="H27" s="680">
        <v>0</v>
      </c>
      <c r="I27" s="680"/>
      <c r="J27" s="680"/>
      <c r="K27" s="680"/>
      <c r="L27" s="680"/>
      <c r="M27" s="680"/>
      <c r="N27" s="680"/>
      <c r="O27" s="680"/>
      <c r="P27" s="680"/>
    </row>
    <row r="28" spans="1:16" x14ac:dyDescent="0.2">
      <c r="A28" s="254" t="s">
        <v>619</v>
      </c>
      <c r="B28" s="51">
        <f t="shared" si="1"/>
        <v>119</v>
      </c>
      <c r="C28" s="51">
        <f t="shared" si="1"/>
        <v>56</v>
      </c>
      <c r="D28" s="51">
        <f t="shared" si="1"/>
        <v>63</v>
      </c>
      <c r="E28" s="51"/>
      <c r="F28" s="680">
        <v>110</v>
      </c>
      <c r="G28" s="680">
        <v>51</v>
      </c>
      <c r="H28" s="680">
        <v>59</v>
      </c>
      <c r="I28" s="680"/>
      <c r="J28" s="680">
        <v>9</v>
      </c>
      <c r="K28" s="680">
        <v>5</v>
      </c>
      <c r="L28" s="680">
        <v>4</v>
      </c>
      <c r="M28" s="680"/>
      <c r="N28" s="680">
        <v>0</v>
      </c>
      <c r="O28" s="680">
        <v>0</v>
      </c>
      <c r="P28" s="680">
        <v>0</v>
      </c>
    </row>
    <row r="29" spans="1:16" x14ac:dyDescent="0.2">
      <c r="A29" s="236" t="s">
        <v>620</v>
      </c>
      <c r="B29" s="51">
        <f t="shared" si="1"/>
        <v>2</v>
      </c>
      <c r="C29" s="51">
        <f t="shared" si="1"/>
        <v>1</v>
      </c>
      <c r="D29" s="51">
        <f t="shared" si="1"/>
        <v>1</v>
      </c>
      <c r="E29" s="51"/>
      <c r="F29" s="680">
        <v>2</v>
      </c>
      <c r="G29" s="680">
        <v>1</v>
      </c>
      <c r="H29" s="680">
        <v>1</v>
      </c>
      <c r="I29" s="680"/>
      <c r="J29" s="680">
        <v>0</v>
      </c>
      <c r="K29" s="680">
        <v>0</v>
      </c>
      <c r="L29" s="680">
        <v>0</v>
      </c>
      <c r="M29" s="680"/>
      <c r="N29" s="680">
        <v>0</v>
      </c>
      <c r="O29" s="680">
        <v>0</v>
      </c>
      <c r="P29" s="680">
        <v>0</v>
      </c>
    </row>
    <row r="30" spans="1:16" x14ac:dyDescent="0.2">
      <c r="A30" s="1" t="s">
        <v>621</v>
      </c>
      <c r="B30" s="51">
        <f t="shared" si="1"/>
        <v>1</v>
      </c>
      <c r="C30" s="51">
        <f t="shared" si="1"/>
        <v>0</v>
      </c>
      <c r="D30" s="51">
        <f t="shared" si="1"/>
        <v>1</v>
      </c>
      <c r="E30" s="51"/>
      <c r="F30" s="680">
        <v>1</v>
      </c>
      <c r="G30" s="680">
        <v>0</v>
      </c>
      <c r="H30" s="680">
        <v>1</v>
      </c>
      <c r="I30" s="680"/>
      <c r="J30" s="680"/>
      <c r="K30" s="680"/>
      <c r="L30" s="680"/>
      <c r="M30" s="680"/>
      <c r="N30" s="680"/>
      <c r="O30" s="680"/>
      <c r="P30" s="680"/>
    </row>
    <row r="31" spans="1:16" x14ac:dyDescent="0.2">
      <c r="A31" s="1" t="s">
        <v>625</v>
      </c>
      <c r="B31" s="51">
        <f t="shared" si="1"/>
        <v>18</v>
      </c>
      <c r="C31" s="51">
        <f t="shared" si="1"/>
        <v>9</v>
      </c>
      <c r="D31" s="51">
        <f t="shared" si="1"/>
        <v>9</v>
      </c>
      <c r="E31" s="51"/>
      <c r="F31" s="680">
        <v>18</v>
      </c>
      <c r="G31" s="680">
        <v>9</v>
      </c>
      <c r="H31" s="680">
        <v>9</v>
      </c>
      <c r="I31" s="680"/>
      <c r="J31" s="680">
        <v>0</v>
      </c>
      <c r="K31" s="680">
        <v>0</v>
      </c>
      <c r="L31" s="680">
        <v>0</v>
      </c>
      <c r="M31" s="680"/>
      <c r="N31" s="680"/>
      <c r="O31" s="680"/>
      <c r="P31" s="680"/>
    </row>
    <row r="32" spans="1:16" ht="13.5" thickBot="1" x14ac:dyDescent="0.25">
      <c r="A32" s="241" t="s">
        <v>626</v>
      </c>
      <c r="B32" s="287">
        <f t="shared" si="1"/>
        <v>7</v>
      </c>
      <c r="C32" s="287">
        <f t="shared" si="1"/>
        <v>4</v>
      </c>
      <c r="D32" s="287">
        <f t="shared" si="1"/>
        <v>3</v>
      </c>
      <c r="E32" s="287"/>
      <c r="F32" s="684">
        <v>7</v>
      </c>
      <c r="G32" s="684">
        <v>4</v>
      </c>
      <c r="H32" s="684">
        <v>3</v>
      </c>
      <c r="I32" s="684"/>
      <c r="J32" s="684"/>
      <c r="K32" s="684"/>
      <c r="L32" s="684"/>
      <c r="M32" s="684"/>
      <c r="N32" s="684"/>
      <c r="O32" s="684"/>
      <c r="P32" s="684"/>
    </row>
    <row r="34" spans="1:16" x14ac:dyDescent="0.2">
      <c r="A34" s="1" t="s">
        <v>834</v>
      </c>
    </row>
    <row r="35" spans="1:16" ht="55.5" customHeight="1" x14ac:dyDescent="0.2">
      <c r="A35" s="809" t="s">
        <v>835</v>
      </c>
      <c r="B35" s="809"/>
      <c r="C35" s="809"/>
      <c r="D35" s="809"/>
      <c r="E35" s="809"/>
      <c r="F35" s="809"/>
      <c r="G35" s="809"/>
      <c r="H35" s="809"/>
      <c r="I35" s="809"/>
      <c r="J35" s="809"/>
      <c r="K35" s="809"/>
      <c r="L35" s="809"/>
      <c r="M35" s="809"/>
      <c r="N35" s="809"/>
      <c r="O35" s="809"/>
      <c r="P35" s="809"/>
    </row>
    <row r="36" spans="1:16" x14ac:dyDescent="0.2">
      <c r="A36" s="527"/>
      <c r="B36" s="527"/>
      <c r="C36" s="527"/>
      <c r="D36" s="527"/>
      <c r="E36" s="527"/>
      <c r="F36" s="527"/>
      <c r="G36" s="527"/>
      <c r="H36" s="527"/>
      <c r="I36" s="527"/>
      <c r="J36" s="527"/>
      <c r="K36" s="527"/>
      <c r="L36" s="527"/>
      <c r="M36" s="527"/>
      <c r="N36" s="527"/>
      <c r="O36" s="527"/>
      <c r="P36" s="527"/>
    </row>
    <row r="37" spans="1:16" x14ac:dyDescent="0.2">
      <c r="A37" s="1" t="s">
        <v>836</v>
      </c>
    </row>
    <row r="38" spans="1:16" ht="53.25" customHeight="1" x14ac:dyDescent="0.2">
      <c r="A38" s="810" t="s">
        <v>837</v>
      </c>
      <c r="B38" s="810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</row>
  </sheetData>
  <mergeCells count="9">
    <mergeCell ref="A35:P35"/>
    <mergeCell ref="A38:P38"/>
    <mergeCell ref="R2:S3"/>
    <mergeCell ref="A1:P1"/>
    <mergeCell ref="A2:P2"/>
    <mergeCell ref="A3:P3"/>
    <mergeCell ref="A4:P4"/>
    <mergeCell ref="A5:P5"/>
    <mergeCell ref="A21:P21"/>
  </mergeCells>
  <hyperlinks>
    <hyperlink ref="R2" r:id="rId1" location="INDICE!A1"/>
    <hyperlink ref="R2:S3" location="INDICE!A3" display="INDICE"/>
  </hyperlinks>
  <printOptions horizontalCentered="1"/>
  <pageMargins left="0.39370078740157483" right="0.39370078740157483" top="0.59055118110236227" bottom="0.98425196850393704" header="0.15748031496062992" footer="0"/>
  <pageSetup scale="90" orientation="portrait" horizontalDpi="300" verticalDpi="300" r:id="rId2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activeCell="L2" sqref="L2:M3"/>
    </sheetView>
  </sheetViews>
  <sheetFormatPr baseColWidth="10" defaultColWidth="11" defaultRowHeight="12" x14ac:dyDescent="0.2"/>
  <cols>
    <col min="1" max="1" width="13.625" style="29" customWidth="1"/>
    <col min="2" max="2" width="7.375" style="29" bestFit="1" customWidth="1"/>
    <col min="3" max="3" width="8.375" style="29" bestFit="1" customWidth="1"/>
    <col min="4" max="4" width="8.25" style="29" bestFit="1" customWidth="1"/>
    <col min="5" max="5" width="8" style="29" bestFit="1" customWidth="1"/>
    <col min="6" max="6" width="11.125" style="29" bestFit="1" customWidth="1"/>
    <col min="7" max="10" width="7.75" style="29" bestFit="1" customWidth="1"/>
    <col min="11" max="16384" width="11" style="506"/>
  </cols>
  <sheetData>
    <row r="1" spans="1:14" ht="14.25" x14ac:dyDescent="0.2">
      <c r="A1" s="229" t="s">
        <v>848</v>
      </c>
      <c r="B1" s="229"/>
      <c r="C1" s="229"/>
      <c r="D1" s="28"/>
      <c r="E1" s="28"/>
      <c r="F1" s="28"/>
      <c r="G1" s="28"/>
      <c r="H1" s="28"/>
      <c r="I1" s="28"/>
      <c r="J1" s="28"/>
      <c r="K1" s="29"/>
      <c r="L1" s="130"/>
      <c r="M1" s="130"/>
      <c r="N1" s="130"/>
    </row>
    <row r="2" spans="1:14" ht="15" x14ac:dyDescent="0.2">
      <c r="A2" s="278" t="s">
        <v>839</v>
      </c>
      <c r="B2" s="278"/>
      <c r="C2" s="278"/>
      <c r="D2" s="28"/>
      <c r="E2" s="28"/>
      <c r="F2" s="28"/>
      <c r="G2" s="28"/>
      <c r="H2" s="28"/>
      <c r="I2" s="28"/>
      <c r="J2" s="28"/>
      <c r="K2" s="29"/>
      <c r="L2" s="747" t="s">
        <v>650</v>
      </c>
      <c r="M2" s="747"/>
      <c r="N2" s="200"/>
    </row>
    <row r="3" spans="1:14" ht="14.25" x14ac:dyDescent="0.2">
      <c r="A3" s="278" t="s">
        <v>637</v>
      </c>
      <c r="B3" s="278"/>
      <c r="C3" s="278"/>
      <c r="D3" s="28"/>
      <c r="E3" s="28"/>
      <c r="F3" s="28"/>
      <c r="G3" s="28"/>
      <c r="H3" s="28"/>
      <c r="I3" s="28"/>
      <c r="J3" s="28"/>
      <c r="K3" s="29"/>
      <c r="L3" s="747"/>
      <c r="M3" s="747"/>
      <c r="N3"/>
    </row>
    <row r="4" spans="1:14" ht="14.25" x14ac:dyDescent="0.2">
      <c r="A4" s="278" t="s">
        <v>638</v>
      </c>
      <c r="B4" s="278"/>
      <c r="C4" s="278"/>
      <c r="D4" s="28"/>
      <c r="E4" s="28"/>
      <c r="F4" s="28"/>
      <c r="G4" s="28"/>
      <c r="H4" s="28"/>
      <c r="I4" s="28"/>
      <c r="J4" s="28"/>
      <c r="K4" s="29"/>
      <c r="L4" s="174"/>
      <c r="M4" s="174"/>
      <c r="N4" s="174"/>
    </row>
    <row r="5" spans="1:14" ht="15" x14ac:dyDescent="0.25">
      <c r="A5" s="278" t="s">
        <v>48</v>
      </c>
      <c r="B5" s="278"/>
      <c r="C5" s="278"/>
      <c r="D5" s="28"/>
      <c r="E5" s="28"/>
      <c r="F5" s="28"/>
      <c r="G5" s="28"/>
      <c r="H5" s="28"/>
      <c r="I5" s="28"/>
      <c r="J5" s="28"/>
      <c r="K5" s="29"/>
      <c r="L5" s="155"/>
      <c r="M5" s="155"/>
      <c r="N5" s="155"/>
    </row>
    <row r="6" spans="1:14" ht="15" thickBot="1" x14ac:dyDescent="0.25">
      <c r="A6" s="230" t="s">
        <v>1069</v>
      </c>
      <c r="B6" s="230"/>
      <c r="C6" s="230"/>
      <c r="D6" s="281"/>
      <c r="E6" s="281"/>
      <c r="F6" s="281"/>
      <c r="G6" s="281"/>
      <c r="H6" s="281"/>
      <c r="I6" s="281"/>
      <c r="J6" s="281"/>
    </row>
    <row r="7" spans="1:14" s="507" customFormat="1" ht="38.25" x14ac:dyDescent="0.2">
      <c r="A7" s="653" t="s">
        <v>560</v>
      </c>
      <c r="B7" s="654" t="s">
        <v>5</v>
      </c>
      <c r="C7" s="654" t="s">
        <v>26</v>
      </c>
      <c r="D7" s="654" t="s">
        <v>378</v>
      </c>
      <c r="E7" s="451" t="s">
        <v>6</v>
      </c>
      <c r="F7" s="451" t="s">
        <v>631</v>
      </c>
      <c r="G7" s="451" t="s">
        <v>75</v>
      </c>
      <c r="H7" s="451" t="s">
        <v>632</v>
      </c>
      <c r="I7" s="451" t="s">
        <v>633</v>
      </c>
      <c r="J7" s="451" t="s">
        <v>634</v>
      </c>
    </row>
    <row r="8" spans="1:14" ht="15" customHeight="1" x14ac:dyDescent="0.25">
      <c r="A8" s="228" t="s">
        <v>126</v>
      </c>
      <c r="B8" s="337">
        <f>SUM(C8:J8)</f>
        <v>2221</v>
      </c>
      <c r="C8" s="337">
        <f t="shared" ref="C8:J8" si="0">SUM(C10:C39)</f>
        <v>356</v>
      </c>
      <c r="D8" s="337">
        <f t="shared" si="0"/>
        <v>1175</v>
      </c>
      <c r="E8" s="337">
        <f t="shared" si="0"/>
        <v>19</v>
      </c>
      <c r="F8" s="337">
        <f t="shared" si="0"/>
        <v>472</v>
      </c>
      <c r="G8" s="337">
        <f>SUM(G10:G36)</f>
        <v>25</v>
      </c>
      <c r="H8" s="337">
        <f t="shared" si="0"/>
        <v>79</v>
      </c>
      <c r="I8" s="337">
        <f t="shared" si="0"/>
        <v>55</v>
      </c>
      <c r="J8" s="337">
        <f t="shared" si="0"/>
        <v>40</v>
      </c>
      <c r="K8" s="508"/>
    </row>
    <row r="9" spans="1:14" ht="12.75" x14ac:dyDescent="0.2">
      <c r="A9" s="1"/>
      <c r="B9" s="51"/>
    </row>
    <row r="10" spans="1:14" ht="12.75" x14ac:dyDescent="0.2">
      <c r="A10" s="1" t="s">
        <v>127</v>
      </c>
      <c r="B10" s="38">
        <f>SUM(C10:J10)</f>
        <v>263</v>
      </c>
      <c r="C10" s="680">
        <v>49</v>
      </c>
      <c r="D10" s="680">
        <v>130</v>
      </c>
      <c r="E10" s="680"/>
      <c r="F10" s="680">
        <v>77</v>
      </c>
      <c r="G10" s="680">
        <v>2</v>
      </c>
      <c r="H10" s="680">
        <v>3</v>
      </c>
      <c r="I10" s="680">
        <v>2</v>
      </c>
      <c r="J10" s="680">
        <v>0</v>
      </c>
      <c r="K10" s="509"/>
    </row>
    <row r="11" spans="1:14" ht="12.75" x14ac:dyDescent="0.2">
      <c r="A11" s="1" t="s">
        <v>128</v>
      </c>
      <c r="B11" s="38">
        <f t="shared" ref="B11:B36" si="1">SUM(C11:J11)</f>
        <v>124</v>
      </c>
      <c r="C11" s="680">
        <v>17</v>
      </c>
      <c r="D11" s="680">
        <v>41</v>
      </c>
      <c r="E11" s="680"/>
      <c r="F11" s="680">
        <v>58</v>
      </c>
      <c r="G11" s="680">
        <v>6</v>
      </c>
      <c r="H11" s="680">
        <v>2</v>
      </c>
      <c r="I11" s="680">
        <v>0</v>
      </c>
      <c r="J11" s="680"/>
      <c r="K11" s="509"/>
    </row>
    <row r="12" spans="1:14" ht="12.75" x14ac:dyDescent="0.2">
      <c r="A12" s="1" t="s">
        <v>129</v>
      </c>
      <c r="B12" s="38">
        <f t="shared" si="1"/>
        <v>197</v>
      </c>
      <c r="C12" s="680">
        <v>26</v>
      </c>
      <c r="D12" s="680">
        <v>82</v>
      </c>
      <c r="E12" s="680">
        <v>0</v>
      </c>
      <c r="F12" s="680">
        <v>52</v>
      </c>
      <c r="G12" s="680">
        <v>2</v>
      </c>
      <c r="H12" s="680">
        <v>27</v>
      </c>
      <c r="I12" s="680">
        <v>7</v>
      </c>
      <c r="J12" s="680">
        <v>1</v>
      </c>
      <c r="K12" s="509"/>
    </row>
    <row r="13" spans="1:14" ht="12.75" x14ac:dyDescent="0.2">
      <c r="A13" s="1" t="s">
        <v>130</v>
      </c>
      <c r="B13" s="38">
        <f t="shared" si="1"/>
        <v>169</v>
      </c>
      <c r="C13" s="680">
        <v>34</v>
      </c>
      <c r="D13" s="680">
        <v>85</v>
      </c>
      <c r="E13" s="680"/>
      <c r="F13" s="680">
        <v>15</v>
      </c>
      <c r="G13" s="680">
        <v>8</v>
      </c>
      <c r="H13" s="680">
        <v>27</v>
      </c>
      <c r="I13" s="680">
        <v>0</v>
      </c>
      <c r="J13" s="680"/>
      <c r="K13" s="509"/>
    </row>
    <row r="14" spans="1:14" ht="12.75" x14ac:dyDescent="0.2">
      <c r="A14" s="1" t="s">
        <v>131</v>
      </c>
      <c r="B14" s="38">
        <f t="shared" si="1"/>
        <v>8</v>
      </c>
      <c r="C14" s="680">
        <v>1</v>
      </c>
      <c r="D14" s="680">
        <v>7</v>
      </c>
      <c r="E14" s="680"/>
      <c r="F14" s="680">
        <v>0</v>
      </c>
      <c r="G14" s="680">
        <v>0</v>
      </c>
      <c r="H14" s="680">
        <v>0</v>
      </c>
      <c r="I14" s="680">
        <v>0</v>
      </c>
      <c r="J14" s="680"/>
      <c r="K14" s="509"/>
    </row>
    <row r="15" spans="1:14" ht="12.75" x14ac:dyDescent="0.2">
      <c r="A15" s="1" t="s">
        <v>132</v>
      </c>
      <c r="B15" s="38">
        <f t="shared" si="1"/>
        <v>11</v>
      </c>
      <c r="C15" s="680">
        <v>2</v>
      </c>
      <c r="D15" s="680">
        <v>9</v>
      </c>
      <c r="E15" s="680"/>
      <c r="F15" s="680">
        <v>0</v>
      </c>
      <c r="G15" s="680">
        <v>0</v>
      </c>
      <c r="H15" s="680">
        <v>0</v>
      </c>
      <c r="I15" s="680">
        <v>0</v>
      </c>
      <c r="J15" s="680"/>
      <c r="K15" s="509"/>
    </row>
    <row r="16" spans="1:14" ht="12.75" x14ac:dyDescent="0.2">
      <c r="A16" s="1" t="s">
        <v>133</v>
      </c>
      <c r="B16" s="38">
        <f t="shared" si="1"/>
        <v>9</v>
      </c>
      <c r="C16" s="680">
        <v>2</v>
      </c>
      <c r="D16" s="680">
        <v>7</v>
      </c>
      <c r="E16" s="680"/>
      <c r="F16" s="680">
        <v>0</v>
      </c>
      <c r="G16" s="680">
        <v>0</v>
      </c>
      <c r="H16" s="680">
        <v>0</v>
      </c>
      <c r="I16" s="680"/>
      <c r="J16" s="680"/>
      <c r="K16" s="509"/>
    </row>
    <row r="17" spans="1:11" ht="12.75" x14ac:dyDescent="0.2">
      <c r="A17" s="1" t="s">
        <v>134</v>
      </c>
      <c r="B17" s="38">
        <f t="shared" si="1"/>
        <v>309</v>
      </c>
      <c r="C17" s="680">
        <v>56</v>
      </c>
      <c r="D17" s="680">
        <v>200</v>
      </c>
      <c r="E17" s="680"/>
      <c r="F17" s="680">
        <v>46</v>
      </c>
      <c r="G17" s="680">
        <v>2</v>
      </c>
      <c r="H17" s="680">
        <v>4</v>
      </c>
      <c r="I17" s="680">
        <v>0</v>
      </c>
      <c r="J17" s="680">
        <v>1</v>
      </c>
      <c r="K17" s="509"/>
    </row>
    <row r="18" spans="1:11" ht="12.75" x14ac:dyDescent="0.2">
      <c r="A18" s="1" t="s">
        <v>135</v>
      </c>
      <c r="B18" s="38">
        <f t="shared" si="1"/>
        <v>81</v>
      </c>
      <c r="C18" s="680">
        <v>12</v>
      </c>
      <c r="D18" s="680">
        <v>57</v>
      </c>
      <c r="E18" s="680"/>
      <c r="F18" s="680">
        <v>11</v>
      </c>
      <c r="G18" s="680">
        <v>1</v>
      </c>
      <c r="H18" s="680">
        <v>0</v>
      </c>
      <c r="I18" s="680">
        <v>0</v>
      </c>
      <c r="J18" s="680"/>
      <c r="K18" s="509"/>
    </row>
    <row r="19" spans="1:11" ht="12.75" x14ac:dyDescent="0.2">
      <c r="A19" s="1" t="s">
        <v>136</v>
      </c>
      <c r="B19" s="38">
        <f t="shared" si="1"/>
        <v>75</v>
      </c>
      <c r="C19" s="680">
        <v>3</v>
      </c>
      <c r="D19" s="680">
        <v>59</v>
      </c>
      <c r="E19" s="680"/>
      <c r="F19" s="680">
        <v>12</v>
      </c>
      <c r="G19" s="680">
        <v>0</v>
      </c>
      <c r="H19" s="680">
        <v>0</v>
      </c>
      <c r="I19" s="680">
        <v>1</v>
      </c>
      <c r="J19" s="680"/>
      <c r="K19" s="509"/>
    </row>
    <row r="20" spans="1:11" ht="12.75" x14ac:dyDescent="0.2">
      <c r="A20" s="1" t="s">
        <v>137</v>
      </c>
      <c r="B20" s="38">
        <f t="shared" si="1"/>
        <v>147</v>
      </c>
      <c r="C20" s="680">
        <v>11</v>
      </c>
      <c r="D20" s="680">
        <v>93</v>
      </c>
      <c r="E20" s="680"/>
      <c r="F20" s="680">
        <v>42</v>
      </c>
      <c r="G20" s="680">
        <v>0</v>
      </c>
      <c r="H20" s="680">
        <v>0</v>
      </c>
      <c r="I20" s="680">
        <v>1</v>
      </c>
      <c r="J20" s="680"/>
      <c r="K20" s="509"/>
    </row>
    <row r="21" spans="1:11" ht="12.75" x14ac:dyDescent="0.2">
      <c r="A21" s="254" t="s">
        <v>138</v>
      </c>
      <c r="B21" s="38">
        <f t="shared" si="1"/>
        <v>145</v>
      </c>
      <c r="C21" s="680">
        <v>37</v>
      </c>
      <c r="D21" s="680">
        <v>67</v>
      </c>
      <c r="E21" s="680">
        <v>1</v>
      </c>
      <c r="F21" s="680">
        <v>30</v>
      </c>
      <c r="G21" s="680">
        <v>2</v>
      </c>
      <c r="H21" s="680">
        <v>8</v>
      </c>
      <c r="I21" s="680"/>
      <c r="J21" s="680">
        <v>0</v>
      </c>
      <c r="K21" s="509"/>
    </row>
    <row r="22" spans="1:11" ht="12.75" x14ac:dyDescent="0.2">
      <c r="A22" s="1" t="s">
        <v>139</v>
      </c>
      <c r="B22" s="38">
        <f t="shared" si="1"/>
        <v>8</v>
      </c>
      <c r="C22" s="680">
        <v>0</v>
      </c>
      <c r="D22" s="680">
        <v>7</v>
      </c>
      <c r="E22" s="680"/>
      <c r="F22" s="680">
        <v>1</v>
      </c>
      <c r="G22" s="680">
        <v>0</v>
      </c>
      <c r="H22" s="680">
        <v>0</v>
      </c>
      <c r="I22" s="680">
        <v>0</v>
      </c>
      <c r="J22" s="680"/>
      <c r="K22" s="509"/>
    </row>
    <row r="23" spans="1:11" ht="12.75" x14ac:dyDescent="0.2">
      <c r="A23" s="1" t="s">
        <v>140</v>
      </c>
      <c r="B23" s="38">
        <f t="shared" si="1"/>
        <v>204</v>
      </c>
      <c r="C23" s="680">
        <v>40</v>
      </c>
      <c r="D23" s="680">
        <v>95</v>
      </c>
      <c r="E23" s="680">
        <v>18</v>
      </c>
      <c r="F23" s="680">
        <v>43</v>
      </c>
      <c r="G23" s="680">
        <v>1</v>
      </c>
      <c r="H23" s="680">
        <v>7</v>
      </c>
      <c r="I23" s="680"/>
      <c r="J23" s="680">
        <v>0</v>
      </c>
      <c r="K23" s="509"/>
    </row>
    <row r="24" spans="1:11" ht="12.75" x14ac:dyDescent="0.2">
      <c r="A24" s="1" t="s">
        <v>141</v>
      </c>
      <c r="B24" s="38">
        <f t="shared" si="1"/>
        <v>24</v>
      </c>
      <c r="C24" s="680">
        <v>5</v>
      </c>
      <c r="D24" s="680">
        <v>15</v>
      </c>
      <c r="E24" s="680"/>
      <c r="F24" s="680">
        <v>4</v>
      </c>
      <c r="G24" s="680">
        <v>0</v>
      </c>
      <c r="H24" s="680"/>
      <c r="I24" s="680">
        <v>0</v>
      </c>
      <c r="J24" s="680"/>
    </row>
    <row r="25" spans="1:11" ht="12.75" x14ac:dyDescent="0.2">
      <c r="A25" s="1" t="s">
        <v>142</v>
      </c>
      <c r="B25" s="38">
        <f t="shared" si="1"/>
        <v>7</v>
      </c>
      <c r="C25" s="680">
        <v>0</v>
      </c>
      <c r="D25" s="680">
        <v>4</v>
      </c>
      <c r="E25" s="680"/>
      <c r="F25" s="680">
        <v>2</v>
      </c>
      <c r="G25" s="680">
        <v>0</v>
      </c>
      <c r="H25" s="680">
        <v>1</v>
      </c>
      <c r="I25" s="680"/>
      <c r="J25" s="680">
        <v>0</v>
      </c>
      <c r="K25" s="509"/>
    </row>
    <row r="26" spans="1:11" ht="12.75" x14ac:dyDescent="0.2">
      <c r="A26" s="1" t="s">
        <v>143</v>
      </c>
      <c r="B26" s="38">
        <f t="shared" si="1"/>
        <v>65</v>
      </c>
      <c r="C26" s="680">
        <v>17</v>
      </c>
      <c r="D26" s="680">
        <v>46</v>
      </c>
      <c r="E26" s="680"/>
      <c r="F26" s="680">
        <v>2</v>
      </c>
      <c r="G26" s="680">
        <v>0</v>
      </c>
      <c r="H26" s="680">
        <v>0</v>
      </c>
      <c r="I26" s="680">
        <v>0</v>
      </c>
      <c r="J26" s="680"/>
      <c r="K26" s="509"/>
    </row>
    <row r="27" spans="1:11" ht="12.75" x14ac:dyDescent="0.2">
      <c r="A27" s="1" t="s">
        <v>144</v>
      </c>
      <c r="B27" s="38">
        <f t="shared" si="1"/>
        <v>77</v>
      </c>
      <c r="C27" s="680">
        <v>10</v>
      </c>
      <c r="D27" s="680">
        <v>20</v>
      </c>
      <c r="E27" s="680"/>
      <c r="F27" s="680">
        <v>47</v>
      </c>
      <c r="G27" s="680">
        <v>0</v>
      </c>
      <c r="H27" s="680">
        <v>0</v>
      </c>
      <c r="I27" s="680">
        <v>0</v>
      </c>
      <c r="J27" s="680"/>
      <c r="K27" s="509"/>
    </row>
    <row r="28" spans="1:11" ht="12.75" x14ac:dyDescent="0.2">
      <c r="A28" s="1" t="s">
        <v>145</v>
      </c>
      <c r="B28" s="38">
        <f t="shared" si="1"/>
        <v>79</v>
      </c>
      <c r="C28" s="680">
        <v>4</v>
      </c>
      <c r="D28" s="680">
        <v>12</v>
      </c>
      <c r="E28" s="680"/>
      <c r="F28" s="680">
        <v>5</v>
      </c>
      <c r="G28" s="680">
        <v>0</v>
      </c>
      <c r="H28" s="680">
        <v>0</v>
      </c>
      <c r="I28" s="680">
        <v>21</v>
      </c>
      <c r="J28" s="680">
        <v>37</v>
      </c>
      <c r="K28" s="509"/>
    </row>
    <row r="29" spans="1:11" ht="12.75" x14ac:dyDescent="0.2">
      <c r="A29" s="1" t="s">
        <v>146</v>
      </c>
      <c r="B29" s="38">
        <f t="shared" si="1"/>
        <v>20</v>
      </c>
      <c r="C29" s="680">
        <v>5</v>
      </c>
      <c r="D29" s="680">
        <v>9</v>
      </c>
      <c r="E29" s="680"/>
      <c r="F29" s="680">
        <v>5</v>
      </c>
      <c r="G29" s="680">
        <v>0</v>
      </c>
      <c r="H29" s="680">
        <v>0</v>
      </c>
      <c r="I29" s="680">
        <v>0</v>
      </c>
      <c r="J29" s="680">
        <v>1</v>
      </c>
      <c r="K29" s="509"/>
    </row>
    <row r="30" spans="1:11" ht="12.75" x14ac:dyDescent="0.2">
      <c r="A30" s="1" t="s">
        <v>147</v>
      </c>
      <c r="B30" s="38">
        <f t="shared" si="1"/>
        <v>10</v>
      </c>
      <c r="C30" s="680">
        <v>1</v>
      </c>
      <c r="D30" s="680">
        <v>8</v>
      </c>
      <c r="E30" s="680"/>
      <c r="F30" s="680">
        <v>1</v>
      </c>
      <c r="G30" s="680">
        <v>0</v>
      </c>
      <c r="H30" s="680">
        <v>0</v>
      </c>
      <c r="I30" s="680">
        <v>0</v>
      </c>
      <c r="J30" s="680">
        <v>0</v>
      </c>
      <c r="K30" s="509"/>
    </row>
    <row r="31" spans="1:11" ht="12.75" x14ac:dyDescent="0.2">
      <c r="A31" s="1" t="s">
        <v>148</v>
      </c>
      <c r="B31" s="38">
        <f t="shared" si="1"/>
        <v>33</v>
      </c>
      <c r="C31" s="680">
        <v>11</v>
      </c>
      <c r="D31" s="680">
        <v>20</v>
      </c>
      <c r="E31" s="680"/>
      <c r="F31" s="680">
        <v>2</v>
      </c>
      <c r="G31" s="680">
        <v>0</v>
      </c>
      <c r="H31" s="680">
        <v>0</v>
      </c>
      <c r="I31" s="680"/>
      <c r="J31" s="680"/>
      <c r="K31" s="509"/>
    </row>
    <row r="32" spans="1:11" ht="12.75" x14ac:dyDescent="0.2">
      <c r="A32" s="1" t="s">
        <v>149</v>
      </c>
      <c r="B32" s="38">
        <f t="shared" si="1"/>
        <v>19</v>
      </c>
      <c r="C32" s="680">
        <v>1</v>
      </c>
      <c r="D32" s="680">
        <v>12</v>
      </c>
      <c r="E32" s="680"/>
      <c r="F32" s="680">
        <v>5</v>
      </c>
      <c r="G32" s="680">
        <v>1</v>
      </c>
      <c r="H32" s="680">
        <v>0</v>
      </c>
      <c r="I32" s="680">
        <v>0</v>
      </c>
      <c r="J32" s="680"/>
      <c r="K32" s="509"/>
    </row>
    <row r="33" spans="1:11" ht="12.75" x14ac:dyDescent="0.2">
      <c r="A33" s="1" t="s">
        <v>150</v>
      </c>
      <c r="B33" s="38">
        <f t="shared" si="1"/>
        <v>8</v>
      </c>
      <c r="C33" s="680">
        <v>0</v>
      </c>
      <c r="D33" s="680">
        <v>8</v>
      </c>
      <c r="E33" s="680"/>
      <c r="F33" s="680">
        <v>0</v>
      </c>
      <c r="G33" s="680">
        <v>0</v>
      </c>
      <c r="H33" s="680"/>
      <c r="I33" s="680">
        <v>0</v>
      </c>
      <c r="J33" s="680"/>
    </row>
    <row r="34" spans="1:11" ht="12.75" x14ac:dyDescent="0.2">
      <c r="A34" s="1" t="s">
        <v>151</v>
      </c>
      <c r="B34" s="38">
        <f t="shared" si="1"/>
        <v>59</v>
      </c>
      <c r="C34" s="680">
        <v>7</v>
      </c>
      <c r="D34" s="680">
        <v>45</v>
      </c>
      <c r="E34" s="680"/>
      <c r="F34" s="680">
        <v>7</v>
      </c>
      <c r="G34" s="680">
        <v>0</v>
      </c>
      <c r="H34" s="680">
        <v>0</v>
      </c>
      <c r="I34" s="680">
        <v>0</v>
      </c>
      <c r="J34" s="680"/>
      <c r="K34" s="509"/>
    </row>
    <row r="35" spans="1:11" ht="12.75" x14ac:dyDescent="0.2">
      <c r="A35" s="37" t="s">
        <v>152</v>
      </c>
      <c r="B35" s="38">
        <f t="shared" si="1"/>
        <v>21</v>
      </c>
      <c r="C35" s="680">
        <v>3</v>
      </c>
      <c r="D35" s="680">
        <v>13</v>
      </c>
      <c r="E35" s="680"/>
      <c r="F35" s="680">
        <v>5</v>
      </c>
      <c r="G35" s="680">
        <v>0</v>
      </c>
      <c r="H35" s="680">
        <v>0</v>
      </c>
      <c r="I35" s="680">
        <v>0</v>
      </c>
      <c r="J35" s="680"/>
      <c r="K35" s="509"/>
    </row>
    <row r="36" spans="1:11" ht="13.5" thickBot="1" x14ac:dyDescent="0.25">
      <c r="A36" s="241" t="s">
        <v>153</v>
      </c>
      <c r="B36" s="243">
        <f t="shared" si="1"/>
        <v>49</v>
      </c>
      <c r="C36" s="684">
        <v>2</v>
      </c>
      <c r="D36" s="684">
        <v>24</v>
      </c>
      <c r="E36" s="684"/>
      <c r="F36" s="684">
        <v>0</v>
      </c>
      <c r="G36" s="684">
        <v>0</v>
      </c>
      <c r="H36" s="684">
        <v>0</v>
      </c>
      <c r="I36" s="684">
        <v>23</v>
      </c>
      <c r="J36" s="684"/>
      <c r="K36" s="509"/>
    </row>
    <row r="37" spans="1:11" ht="12.75" x14ac:dyDescent="0.2">
      <c r="A37" s="1" t="s">
        <v>627</v>
      </c>
      <c r="B37" s="38"/>
    </row>
    <row r="38" spans="1:11" x14ac:dyDescent="0.2">
      <c r="B38" s="62"/>
    </row>
    <row r="39" spans="1:11" x14ac:dyDescent="0.2">
      <c r="B39" s="252"/>
    </row>
  </sheetData>
  <mergeCells count="1">
    <mergeCell ref="L2:M3"/>
  </mergeCells>
  <hyperlinks>
    <hyperlink ref="L2" r:id="rId1" location="INDICE!A1"/>
    <hyperlink ref="L2:M3" location="INDICE!A3" display="INDICE"/>
  </hyperlinks>
  <printOptions horizontalCentered="1"/>
  <pageMargins left="0.43307086614173229" right="0.39370078740157483" top="0.59055118110236227" bottom="0.98425196850393704" header="0" footer="0"/>
  <pageSetup scale="75" orientation="portrait" horizontalDpi="300" verticalDpi="300" r:id="rId2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100" workbookViewId="0">
      <selection activeCell="L2" sqref="L2:M3"/>
    </sheetView>
  </sheetViews>
  <sheetFormatPr baseColWidth="10" defaultColWidth="11" defaultRowHeight="12.75" x14ac:dyDescent="0.2"/>
  <cols>
    <col min="1" max="1" width="13.625" style="29" customWidth="1"/>
    <col min="2" max="2" width="7.375" style="29" bestFit="1" customWidth="1"/>
    <col min="3" max="3" width="8.375" style="29" bestFit="1" customWidth="1"/>
    <col min="4" max="4" width="8.25" style="29" bestFit="1" customWidth="1"/>
    <col min="5" max="5" width="8" style="29" bestFit="1" customWidth="1"/>
    <col min="6" max="6" width="11.125" style="29" bestFit="1" customWidth="1"/>
    <col min="7" max="10" width="7.75" style="29" bestFit="1" customWidth="1"/>
    <col min="11" max="16384" width="11" style="510"/>
  </cols>
  <sheetData>
    <row r="1" spans="1:14" ht="14.25" x14ac:dyDescent="0.2">
      <c r="A1" s="229" t="s">
        <v>847</v>
      </c>
      <c r="B1" s="229"/>
      <c r="C1" s="229"/>
      <c r="D1" s="28"/>
      <c r="E1" s="28"/>
      <c r="F1" s="28"/>
      <c r="G1" s="28"/>
      <c r="H1" s="28"/>
      <c r="I1" s="28"/>
      <c r="J1" s="28"/>
      <c r="K1" s="29"/>
      <c r="L1" s="130"/>
      <c r="M1" s="130"/>
      <c r="N1" s="130"/>
    </row>
    <row r="2" spans="1:14" ht="15" x14ac:dyDescent="0.2">
      <c r="A2" s="278" t="s">
        <v>840</v>
      </c>
      <c r="B2" s="278"/>
      <c r="C2" s="278"/>
      <c r="D2" s="28"/>
      <c r="E2" s="28"/>
      <c r="F2" s="28"/>
      <c r="G2" s="28"/>
      <c r="H2" s="28"/>
      <c r="I2" s="28"/>
      <c r="J2" s="28"/>
      <c r="K2" s="29"/>
      <c r="L2" s="747" t="s">
        <v>650</v>
      </c>
      <c r="M2" s="747"/>
      <c r="N2" s="200"/>
    </row>
    <row r="3" spans="1:14" ht="14.25" x14ac:dyDescent="0.2">
      <c r="A3" s="278" t="s">
        <v>637</v>
      </c>
      <c r="B3" s="278"/>
      <c r="C3" s="278"/>
      <c r="D3" s="28"/>
      <c r="E3" s="28"/>
      <c r="F3" s="28"/>
      <c r="G3" s="28"/>
      <c r="H3" s="28"/>
      <c r="I3" s="28"/>
      <c r="J3" s="28"/>
      <c r="K3" s="29"/>
      <c r="L3" s="747"/>
      <c r="M3" s="747"/>
      <c r="N3"/>
    </row>
    <row r="4" spans="1:14" ht="14.25" x14ac:dyDescent="0.2">
      <c r="A4" s="278" t="s">
        <v>638</v>
      </c>
      <c r="B4" s="278"/>
      <c r="C4" s="278"/>
      <c r="D4" s="28"/>
      <c r="E4" s="28"/>
      <c r="F4" s="28"/>
      <c r="G4" s="28"/>
      <c r="H4" s="28"/>
      <c r="I4" s="28"/>
      <c r="J4" s="28"/>
      <c r="K4" s="29"/>
      <c r="L4" s="174"/>
      <c r="M4" s="174"/>
      <c r="N4" s="174"/>
    </row>
    <row r="5" spans="1:14" ht="15" x14ac:dyDescent="0.25">
      <c r="A5" s="278" t="s">
        <v>48</v>
      </c>
      <c r="B5" s="278"/>
      <c r="C5" s="278"/>
      <c r="D5" s="28"/>
      <c r="E5" s="28"/>
      <c r="F5" s="28"/>
      <c r="G5" s="28"/>
      <c r="H5" s="28"/>
      <c r="I5" s="28"/>
      <c r="J5" s="28"/>
      <c r="K5" s="29"/>
      <c r="L5" s="155"/>
      <c r="M5" s="155"/>
      <c r="N5" s="155"/>
    </row>
    <row r="6" spans="1:14" ht="15" thickBot="1" x14ac:dyDescent="0.25">
      <c r="A6" s="230" t="s">
        <v>1069</v>
      </c>
      <c r="B6" s="230"/>
      <c r="C6" s="230"/>
      <c r="D6" s="281"/>
      <c r="E6" s="281"/>
      <c r="F6" s="281"/>
      <c r="G6" s="281"/>
      <c r="H6" s="281"/>
      <c r="I6" s="281"/>
      <c r="J6" s="281"/>
    </row>
    <row r="7" spans="1:14" ht="38.25" x14ac:dyDescent="0.2">
      <c r="A7" s="653" t="s">
        <v>560</v>
      </c>
      <c r="B7" s="654" t="s">
        <v>5</v>
      </c>
      <c r="C7" s="654" t="s">
        <v>26</v>
      </c>
      <c r="D7" s="654" t="s">
        <v>378</v>
      </c>
      <c r="E7" s="451" t="s">
        <v>6</v>
      </c>
      <c r="F7" s="451" t="s">
        <v>631</v>
      </c>
      <c r="G7" s="451" t="s">
        <v>75</v>
      </c>
      <c r="H7" s="451" t="s">
        <v>632</v>
      </c>
      <c r="I7" s="451" t="s">
        <v>633</v>
      </c>
      <c r="J7" s="451" t="s">
        <v>634</v>
      </c>
    </row>
    <row r="8" spans="1:14" ht="15" x14ac:dyDescent="0.25">
      <c r="A8" s="228" t="s">
        <v>126</v>
      </c>
      <c r="B8" s="337">
        <f>SUM(C8:J8)</f>
        <v>337</v>
      </c>
      <c r="C8" s="337">
        <f t="shared" ref="C8:J8" si="0">SUM(C10:C39)</f>
        <v>39</v>
      </c>
      <c r="D8" s="337">
        <f t="shared" si="0"/>
        <v>151</v>
      </c>
      <c r="E8" s="337">
        <f t="shared" si="0"/>
        <v>0</v>
      </c>
      <c r="F8" s="337">
        <f t="shared" si="0"/>
        <v>119</v>
      </c>
      <c r="G8" s="337">
        <f>SUM(G10:G36)</f>
        <v>2</v>
      </c>
      <c r="H8" s="337">
        <f t="shared" si="0"/>
        <v>1</v>
      </c>
      <c r="I8" s="337">
        <f t="shared" si="0"/>
        <v>18</v>
      </c>
      <c r="J8" s="337">
        <f t="shared" si="0"/>
        <v>7</v>
      </c>
    </row>
    <row r="9" spans="1:14" x14ac:dyDescent="0.2">
      <c r="A9" s="1"/>
      <c r="B9" s="51"/>
    </row>
    <row r="10" spans="1:14" x14ac:dyDescent="0.2">
      <c r="A10" s="1" t="s">
        <v>127</v>
      </c>
      <c r="B10" s="38">
        <f>SUM(C10:J10)</f>
        <v>30</v>
      </c>
      <c r="C10" s="680">
        <v>15</v>
      </c>
      <c r="D10" s="680">
        <v>13</v>
      </c>
      <c r="E10" s="680"/>
      <c r="F10" s="680">
        <v>1</v>
      </c>
      <c r="G10" s="680">
        <v>1</v>
      </c>
      <c r="H10" s="680">
        <v>0</v>
      </c>
      <c r="I10" s="680">
        <v>0</v>
      </c>
      <c r="J10" s="680">
        <v>0</v>
      </c>
    </row>
    <row r="11" spans="1:14" x14ac:dyDescent="0.2">
      <c r="A11" s="1" t="s">
        <v>128</v>
      </c>
      <c r="B11" s="38">
        <f t="shared" ref="B11:B36" si="1">SUM(C11:J11)</f>
        <v>14</v>
      </c>
      <c r="C11" s="680">
        <v>1</v>
      </c>
      <c r="D11" s="680">
        <v>11</v>
      </c>
      <c r="E11" s="680"/>
      <c r="F11" s="680">
        <v>2</v>
      </c>
      <c r="G11" s="680">
        <v>0</v>
      </c>
      <c r="H11" s="680">
        <v>0</v>
      </c>
      <c r="I11" s="680">
        <v>0</v>
      </c>
      <c r="J11" s="680"/>
    </row>
    <row r="12" spans="1:14" x14ac:dyDescent="0.2">
      <c r="A12" s="1" t="s">
        <v>129</v>
      </c>
      <c r="B12" s="38">
        <f t="shared" si="1"/>
        <v>67</v>
      </c>
      <c r="C12" s="680">
        <v>6</v>
      </c>
      <c r="D12" s="680">
        <v>9</v>
      </c>
      <c r="E12" s="680">
        <v>0</v>
      </c>
      <c r="F12" s="680">
        <v>52</v>
      </c>
      <c r="G12" s="680">
        <v>0</v>
      </c>
      <c r="H12" s="680">
        <v>0</v>
      </c>
      <c r="I12" s="680">
        <v>0</v>
      </c>
      <c r="J12" s="680">
        <v>0</v>
      </c>
    </row>
    <row r="13" spans="1:14" x14ac:dyDescent="0.2">
      <c r="A13" s="1" t="s">
        <v>130</v>
      </c>
      <c r="B13" s="38">
        <f t="shared" si="1"/>
        <v>12</v>
      </c>
      <c r="C13" s="680">
        <v>5</v>
      </c>
      <c r="D13" s="680">
        <v>6</v>
      </c>
      <c r="E13" s="680"/>
      <c r="F13" s="680">
        <v>1</v>
      </c>
      <c r="G13" s="680">
        <v>0</v>
      </c>
      <c r="H13" s="680">
        <v>0</v>
      </c>
      <c r="I13" s="680">
        <v>0</v>
      </c>
      <c r="J13" s="680"/>
    </row>
    <row r="14" spans="1:14" x14ac:dyDescent="0.2">
      <c r="A14" s="1" t="s">
        <v>131</v>
      </c>
      <c r="B14" s="38">
        <f t="shared" si="1"/>
        <v>1</v>
      </c>
      <c r="C14" s="680">
        <v>0</v>
      </c>
      <c r="D14" s="680">
        <v>0</v>
      </c>
      <c r="E14" s="680"/>
      <c r="F14" s="680">
        <v>0</v>
      </c>
      <c r="G14" s="680">
        <v>0</v>
      </c>
      <c r="H14" s="680">
        <v>0</v>
      </c>
      <c r="I14" s="680">
        <v>1</v>
      </c>
      <c r="J14" s="680"/>
    </row>
    <row r="15" spans="1:14" x14ac:dyDescent="0.2">
      <c r="A15" s="1" t="s">
        <v>132</v>
      </c>
      <c r="B15" s="38">
        <f t="shared" si="1"/>
        <v>2</v>
      </c>
      <c r="C15" s="680">
        <v>0</v>
      </c>
      <c r="D15" s="680">
        <v>1</v>
      </c>
      <c r="E15" s="680"/>
      <c r="F15" s="680">
        <v>0</v>
      </c>
      <c r="G15" s="680">
        <v>1</v>
      </c>
      <c r="H15" s="680">
        <v>0</v>
      </c>
      <c r="I15" s="680">
        <v>0</v>
      </c>
      <c r="J15" s="680"/>
    </row>
    <row r="16" spans="1:14" x14ac:dyDescent="0.2">
      <c r="A16" s="1" t="s">
        <v>133</v>
      </c>
      <c r="B16" s="38">
        <f t="shared" si="1"/>
        <v>0</v>
      </c>
      <c r="C16" s="680">
        <v>0</v>
      </c>
      <c r="D16" s="680">
        <v>0</v>
      </c>
      <c r="E16" s="680"/>
      <c r="F16" s="680">
        <v>0</v>
      </c>
      <c r="G16" s="680">
        <v>0</v>
      </c>
      <c r="H16" s="680">
        <v>0</v>
      </c>
      <c r="I16" s="680"/>
      <c r="J16" s="680"/>
    </row>
    <row r="17" spans="1:10" x14ac:dyDescent="0.2">
      <c r="A17" s="1" t="s">
        <v>134</v>
      </c>
      <c r="B17" s="38">
        <f t="shared" si="1"/>
        <v>60</v>
      </c>
      <c r="C17" s="680">
        <v>5</v>
      </c>
      <c r="D17" s="680">
        <v>32</v>
      </c>
      <c r="E17" s="680"/>
      <c r="F17" s="680">
        <v>22</v>
      </c>
      <c r="G17" s="680">
        <v>0</v>
      </c>
      <c r="H17" s="680">
        <v>1</v>
      </c>
      <c r="I17" s="680">
        <v>0</v>
      </c>
      <c r="J17" s="680">
        <v>0</v>
      </c>
    </row>
    <row r="18" spans="1:10" x14ac:dyDescent="0.2">
      <c r="A18" s="1" t="s">
        <v>135</v>
      </c>
      <c r="B18" s="38">
        <f t="shared" si="1"/>
        <v>9</v>
      </c>
      <c r="C18" s="680">
        <v>1</v>
      </c>
      <c r="D18" s="680">
        <v>7</v>
      </c>
      <c r="E18" s="680"/>
      <c r="F18" s="680">
        <v>1</v>
      </c>
      <c r="G18" s="680">
        <v>0</v>
      </c>
      <c r="H18" s="680">
        <v>0</v>
      </c>
      <c r="I18" s="680">
        <v>0</v>
      </c>
      <c r="J18" s="680"/>
    </row>
    <row r="19" spans="1:10" x14ac:dyDescent="0.2">
      <c r="A19" s="1" t="s">
        <v>136</v>
      </c>
      <c r="B19" s="38">
        <f t="shared" si="1"/>
        <v>12</v>
      </c>
      <c r="C19" s="680">
        <v>0</v>
      </c>
      <c r="D19" s="680">
        <v>1</v>
      </c>
      <c r="E19" s="680"/>
      <c r="F19" s="680">
        <v>11</v>
      </c>
      <c r="G19" s="680">
        <v>0</v>
      </c>
      <c r="H19" s="680">
        <v>0</v>
      </c>
      <c r="I19" s="680">
        <v>0</v>
      </c>
      <c r="J19" s="680"/>
    </row>
    <row r="20" spans="1:10" x14ac:dyDescent="0.2">
      <c r="A20" s="1" t="s">
        <v>137</v>
      </c>
      <c r="B20" s="38">
        <f t="shared" si="1"/>
        <v>36</v>
      </c>
      <c r="C20" s="680">
        <v>3</v>
      </c>
      <c r="D20" s="680">
        <v>30</v>
      </c>
      <c r="E20" s="680"/>
      <c r="F20" s="680">
        <v>3</v>
      </c>
      <c r="G20" s="680">
        <v>0</v>
      </c>
      <c r="H20" s="680">
        <v>0</v>
      </c>
      <c r="I20" s="680">
        <v>0</v>
      </c>
      <c r="J20" s="680"/>
    </row>
    <row r="21" spans="1:10" x14ac:dyDescent="0.2">
      <c r="A21" s="254" t="s">
        <v>138</v>
      </c>
      <c r="B21" s="38">
        <f t="shared" si="1"/>
        <v>20</v>
      </c>
      <c r="C21" s="680">
        <v>2</v>
      </c>
      <c r="D21" s="680">
        <v>7</v>
      </c>
      <c r="E21" s="680">
        <v>0</v>
      </c>
      <c r="F21" s="680">
        <v>11</v>
      </c>
      <c r="G21" s="680">
        <v>0</v>
      </c>
      <c r="H21" s="680">
        <v>0</v>
      </c>
      <c r="I21" s="680"/>
      <c r="J21" s="680">
        <v>0</v>
      </c>
    </row>
    <row r="22" spans="1:10" x14ac:dyDescent="0.2">
      <c r="A22" s="1" t="s">
        <v>139</v>
      </c>
      <c r="B22" s="38">
        <f t="shared" si="1"/>
        <v>0</v>
      </c>
      <c r="C22" s="680">
        <v>0</v>
      </c>
      <c r="D22" s="680">
        <v>0</v>
      </c>
      <c r="E22" s="680"/>
      <c r="F22" s="680">
        <v>0</v>
      </c>
      <c r="G22" s="680">
        <v>0</v>
      </c>
      <c r="H22" s="680">
        <v>0</v>
      </c>
      <c r="I22" s="680">
        <v>0</v>
      </c>
      <c r="J22" s="680"/>
    </row>
    <row r="23" spans="1:10" x14ac:dyDescent="0.2">
      <c r="A23" s="1" t="s">
        <v>140</v>
      </c>
      <c r="B23" s="38">
        <f t="shared" si="1"/>
        <v>15</v>
      </c>
      <c r="C23" s="680">
        <v>0</v>
      </c>
      <c r="D23" s="680">
        <v>3</v>
      </c>
      <c r="E23" s="680">
        <v>0</v>
      </c>
      <c r="F23" s="680">
        <v>12</v>
      </c>
      <c r="G23" s="680">
        <v>0</v>
      </c>
      <c r="H23" s="680">
        <v>0</v>
      </c>
      <c r="I23" s="680"/>
      <c r="J23" s="680">
        <v>0</v>
      </c>
    </row>
    <row r="24" spans="1:10" x14ac:dyDescent="0.2">
      <c r="A24" s="1" t="s">
        <v>141</v>
      </c>
      <c r="B24" s="38">
        <f t="shared" si="1"/>
        <v>0</v>
      </c>
      <c r="C24" s="680">
        <v>0</v>
      </c>
      <c r="D24" s="680">
        <v>0</v>
      </c>
      <c r="E24" s="680"/>
      <c r="F24" s="680">
        <v>0</v>
      </c>
      <c r="G24" s="680">
        <v>0</v>
      </c>
      <c r="H24" s="680"/>
      <c r="I24" s="680">
        <v>0</v>
      </c>
      <c r="J24" s="680"/>
    </row>
    <row r="25" spans="1:10" x14ac:dyDescent="0.2">
      <c r="A25" s="1" t="s">
        <v>142</v>
      </c>
      <c r="B25" s="38">
        <f t="shared" si="1"/>
        <v>0</v>
      </c>
      <c r="C25" s="680">
        <v>0</v>
      </c>
      <c r="D25" s="680">
        <v>0</v>
      </c>
      <c r="E25" s="680"/>
      <c r="F25" s="680">
        <v>0</v>
      </c>
      <c r="G25" s="680">
        <v>0</v>
      </c>
      <c r="H25" s="680">
        <v>0</v>
      </c>
      <c r="I25" s="680"/>
      <c r="J25" s="680">
        <v>0</v>
      </c>
    </row>
    <row r="26" spans="1:10" x14ac:dyDescent="0.2">
      <c r="A26" s="1" t="s">
        <v>143</v>
      </c>
      <c r="B26" s="38">
        <f t="shared" si="1"/>
        <v>7</v>
      </c>
      <c r="C26" s="680">
        <v>0</v>
      </c>
      <c r="D26" s="680">
        <v>7</v>
      </c>
      <c r="E26" s="680"/>
      <c r="F26" s="680">
        <v>0</v>
      </c>
      <c r="G26" s="680">
        <v>0</v>
      </c>
      <c r="H26" s="680">
        <v>0</v>
      </c>
      <c r="I26" s="680">
        <v>0</v>
      </c>
      <c r="J26" s="680"/>
    </row>
    <row r="27" spans="1:10" x14ac:dyDescent="0.2">
      <c r="A27" s="1" t="s">
        <v>144</v>
      </c>
      <c r="B27" s="38">
        <f t="shared" si="1"/>
        <v>1</v>
      </c>
      <c r="C27" s="680">
        <v>0</v>
      </c>
      <c r="D27" s="680">
        <v>1</v>
      </c>
      <c r="E27" s="680"/>
      <c r="F27" s="680">
        <v>0</v>
      </c>
      <c r="G27" s="680">
        <v>0</v>
      </c>
      <c r="H27" s="680">
        <v>0</v>
      </c>
      <c r="I27" s="680">
        <v>0</v>
      </c>
      <c r="J27" s="680"/>
    </row>
    <row r="28" spans="1:10" x14ac:dyDescent="0.2">
      <c r="A28" s="1" t="s">
        <v>145</v>
      </c>
      <c r="B28" s="38">
        <f t="shared" si="1"/>
        <v>7</v>
      </c>
      <c r="C28" s="680">
        <v>0</v>
      </c>
      <c r="D28" s="680">
        <v>0</v>
      </c>
      <c r="E28" s="680"/>
      <c r="F28" s="680">
        <v>0</v>
      </c>
      <c r="G28" s="680">
        <v>0</v>
      </c>
      <c r="H28" s="680">
        <v>0</v>
      </c>
      <c r="I28" s="680">
        <v>0</v>
      </c>
      <c r="J28" s="680">
        <v>7</v>
      </c>
    </row>
    <row r="29" spans="1:10" x14ac:dyDescent="0.2">
      <c r="A29" s="1" t="s">
        <v>146</v>
      </c>
      <c r="B29" s="38">
        <f t="shared" si="1"/>
        <v>0</v>
      </c>
      <c r="C29" s="680">
        <v>0</v>
      </c>
      <c r="D29" s="680">
        <v>0</v>
      </c>
      <c r="E29" s="680"/>
      <c r="F29" s="680">
        <v>0</v>
      </c>
      <c r="G29" s="680">
        <v>0</v>
      </c>
      <c r="H29" s="680">
        <v>0</v>
      </c>
      <c r="I29" s="680">
        <v>0</v>
      </c>
      <c r="J29" s="680">
        <v>0</v>
      </c>
    </row>
    <row r="30" spans="1:10" x14ac:dyDescent="0.2">
      <c r="A30" s="1" t="s">
        <v>147</v>
      </c>
      <c r="B30" s="38">
        <f t="shared" si="1"/>
        <v>3</v>
      </c>
      <c r="C30" s="680">
        <v>0</v>
      </c>
      <c r="D30" s="680">
        <v>3</v>
      </c>
      <c r="E30" s="680"/>
      <c r="F30" s="680">
        <v>0</v>
      </c>
      <c r="G30" s="680">
        <v>0</v>
      </c>
      <c r="H30" s="680">
        <v>0</v>
      </c>
      <c r="I30" s="680">
        <v>0</v>
      </c>
      <c r="J30" s="680">
        <v>0</v>
      </c>
    </row>
    <row r="31" spans="1:10" x14ac:dyDescent="0.2">
      <c r="A31" s="1" t="s">
        <v>148</v>
      </c>
      <c r="B31" s="38">
        <f t="shared" si="1"/>
        <v>0</v>
      </c>
      <c r="C31" s="680">
        <v>0</v>
      </c>
      <c r="D31" s="680">
        <v>0</v>
      </c>
      <c r="E31" s="680"/>
      <c r="F31" s="680">
        <v>0</v>
      </c>
      <c r="G31" s="680">
        <v>0</v>
      </c>
      <c r="H31" s="680">
        <v>0</v>
      </c>
      <c r="I31" s="680"/>
      <c r="J31" s="680"/>
    </row>
    <row r="32" spans="1:10" x14ac:dyDescent="0.2">
      <c r="A32" s="1" t="s">
        <v>149</v>
      </c>
      <c r="B32" s="38">
        <f t="shared" si="1"/>
        <v>4</v>
      </c>
      <c r="C32" s="680">
        <v>0</v>
      </c>
      <c r="D32" s="680">
        <v>1</v>
      </c>
      <c r="E32" s="680"/>
      <c r="F32" s="680">
        <v>3</v>
      </c>
      <c r="G32" s="680">
        <v>0</v>
      </c>
      <c r="H32" s="680">
        <v>0</v>
      </c>
      <c r="I32" s="680">
        <v>0</v>
      </c>
      <c r="J32" s="680"/>
    </row>
    <row r="33" spans="1:10" x14ac:dyDescent="0.2">
      <c r="A33" s="1" t="s">
        <v>150</v>
      </c>
      <c r="B33" s="38">
        <f t="shared" si="1"/>
        <v>15</v>
      </c>
      <c r="C33" s="680">
        <v>0</v>
      </c>
      <c r="D33" s="680">
        <v>15</v>
      </c>
      <c r="E33" s="680"/>
      <c r="F33" s="680">
        <v>0</v>
      </c>
      <c r="G33" s="680">
        <v>0</v>
      </c>
      <c r="H33" s="680"/>
      <c r="I33" s="680">
        <v>0</v>
      </c>
      <c r="J33" s="680"/>
    </row>
    <row r="34" spans="1:10" x14ac:dyDescent="0.2">
      <c r="A34" s="1" t="s">
        <v>151</v>
      </c>
      <c r="B34" s="38">
        <f t="shared" si="1"/>
        <v>3</v>
      </c>
      <c r="C34" s="680">
        <v>0</v>
      </c>
      <c r="D34" s="680">
        <v>3</v>
      </c>
      <c r="E34" s="680"/>
      <c r="F34" s="680">
        <v>0</v>
      </c>
      <c r="G34" s="680">
        <v>0</v>
      </c>
      <c r="H34" s="680">
        <v>0</v>
      </c>
      <c r="I34" s="680">
        <v>0</v>
      </c>
      <c r="J34" s="680"/>
    </row>
    <row r="35" spans="1:10" x14ac:dyDescent="0.2">
      <c r="A35" s="37" t="s">
        <v>152</v>
      </c>
      <c r="B35" s="38">
        <f t="shared" si="1"/>
        <v>3</v>
      </c>
      <c r="C35" s="680">
        <v>1</v>
      </c>
      <c r="D35" s="680">
        <v>1</v>
      </c>
      <c r="E35" s="680"/>
      <c r="F35" s="680">
        <v>0</v>
      </c>
      <c r="G35" s="680">
        <v>0</v>
      </c>
      <c r="H35" s="680">
        <v>0</v>
      </c>
      <c r="I35" s="680">
        <v>1</v>
      </c>
      <c r="J35" s="680"/>
    </row>
    <row r="36" spans="1:10" ht="13.5" thickBot="1" x14ac:dyDescent="0.25">
      <c r="A36" s="241" t="s">
        <v>153</v>
      </c>
      <c r="B36" s="243">
        <f t="shared" si="1"/>
        <v>16</v>
      </c>
      <c r="C36" s="684">
        <v>0</v>
      </c>
      <c r="D36" s="684">
        <v>0</v>
      </c>
      <c r="E36" s="684"/>
      <c r="F36" s="684">
        <v>0</v>
      </c>
      <c r="G36" s="684">
        <v>0</v>
      </c>
      <c r="H36" s="684">
        <v>0</v>
      </c>
      <c r="I36" s="684">
        <v>16</v>
      </c>
      <c r="J36" s="684"/>
    </row>
    <row r="37" spans="1:10" x14ac:dyDescent="0.2">
      <c r="A37" s="1" t="s">
        <v>627</v>
      </c>
      <c r="B37" s="38"/>
    </row>
    <row r="38" spans="1:10" x14ac:dyDescent="0.2">
      <c r="B38" s="62"/>
    </row>
    <row r="39" spans="1:10" x14ac:dyDescent="0.2">
      <c r="B39" s="252"/>
    </row>
  </sheetData>
  <mergeCells count="1">
    <mergeCell ref="L2:M3"/>
  </mergeCells>
  <hyperlinks>
    <hyperlink ref="L2" r:id="rId1" location="INDICE!A1"/>
    <hyperlink ref="L2:M3" location="INDICE!A3" display="INDICE"/>
  </hyperlinks>
  <pageMargins left="0.74803149606299213" right="0.74803149606299213" top="0.98425196850393704" bottom="0.98425196850393704" header="0.51181102362204722" footer="0.51181102362204722"/>
  <pageSetup scale="91" orientation="portrait" r:id="rId2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R25"/>
  <sheetViews>
    <sheetView zoomScaleNormal="100" zoomScaleSheetLayoutView="100" workbookViewId="0">
      <selection activeCell="M1" sqref="M1:N2"/>
    </sheetView>
  </sheetViews>
  <sheetFormatPr baseColWidth="10" defaultColWidth="7.625" defaultRowHeight="12.75" x14ac:dyDescent="0.2"/>
  <cols>
    <col min="1" max="1" width="14" style="2" customWidth="1"/>
    <col min="2" max="12" width="6.125" style="2" customWidth="1"/>
    <col min="13" max="16384" width="7.625" style="2"/>
  </cols>
  <sheetData>
    <row r="1" spans="1:15" ht="15" x14ac:dyDescent="0.2">
      <c r="A1" s="6" t="s">
        <v>99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47" t="s">
        <v>650</v>
      </c>
      <c r="N1" s="747"/>
      <c r="O1" s="200"/>
    </row>
    <row r="2" spans="1:15" x14ac:dyDescent="0.2">
      <c r="A2" s="8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47"/>
      <c r="N2" s="747"/>
      <c r="O2"/>
    </row>
    <row r="3" spans="1:15" ht="16.5" customHeight="1" x14ac:dyDescent="0.2">
      <c r="A3" s="8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x14ac:dyDescent="0.2">
      <c r="A4" s="6" t="s">
        <v>194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5" x14ac:dyDescent="0.2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ht="13.5" thickBot="1" x14ac:dyDescent="0.25">
      <c r="A6" s="10" t="s">
        <v>1062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 s="3" customFormat="1" x14ac:dyDescent="0.2">
      <c r="A7" s="661" t="s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5" s="3" customFormat="1" ht="13.5" thickBot="1" x14ac:dyDescent="0.25">
      <c r="A8" s="12" t="s">
        <v>4</v>
      </c>
      <c r="B8" s="13">
        <v>2010</v>
      </c>
      <c r="C8" s="13">
        <v>2011</v>
      </c>
      <c r="D8" s="13">
        <v>2012</v>
      </c>
      <c r="E8" s="13">
        <v>2013</v>
      </c>
      <c r="F8" s="13">
        <v>2014</v>
      </c>
      <c r="G8" s="13">
        <v>2015</v>
      </c>
      <c r="H8" s="13">
        <v>2016</v>
      </c>
      <c r="I8" s="13">
        <v>2017</v>
      </c>
      <c r="J8" s="13">
        <v>2018</v>
      </c>
      <c r="K8" s="13">
        <v>2019</v>
      </c>
      <c r="L8" s="13">
        <v>2020</v>
      </c>
    </row>
    <row r="9" spans="1:15" x14ac:dyDescent="0.2">
      <c r="A9" s="1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5" ht="13.5" x14ac:dyDescent="0.25">
      <c r="A10" s="19" t="s">
        <v>11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5" ht="13.5" x14ac:dyDescent="0.25">
      <c r="A11" s="19" t="s">
        <v>12</v>
      </c>
      <c r="B11" s="77">
        <v>574</v>
      </c>
      <c r="C11" s="77">
        <v>621</v>
      </c>
      <c r="D11" s="77">
        <v>602</v>
      </c>
      <c r="E11" s="77">
        <v>669</v>
      </c>
      <c r="F11" s="77">
        <v>611</v>
      </c>
      <c r="G11" s="77">
        <v>621</v>
      </c>
      <c r="H11" s="77">
        <v>639</v>
      </c>
      <c r="I11" s="77">
        <v>631</v>
      </c>
      <c r="J11" s="77">
        <v>597</v>
      </c>
      <c r="K11" s="77">
        <v>621</v>
      </c>
      <c r="L11" s="77">
        <v>661</v>
      </c>
    </row>
    <row r="12" spans="1:15" x14ac:dyDescent="0.2">
      <c r="A12" s="22" t="s">
        <v>17</v>
      </c>
      <c r="B12" s="77">
        <v>574</v>
      </c>
      <c r="C12" s="77">
        <v>621</v>
      </c>
      <c r="D12" s="77">
        <v>602</v>
      </c>
      <c r="E12" s="77">
        <v>669</v>
      </c>
      <c r="F12" s="77">
        <v>611</v>
      </c>
      <c r="G12" s="77">
        <v>621</v>
      </c>
      <c r="H12" s="77">
        <v>639</v>
      </c>
      <c r="I12" s="77">
        <v>631</v>
      </c>
      <c r="J12" s="77">
        <v>597</v>
      </c>
      <c r="K12" s="77">
        <v>621</v>
      </c>
      <c r="L12" s="77">
        <v>661</v>
      </c>
    </row>
    <row r="13" spans="1:15" x14ac:dyDescent="0.2">
      <c r="A13" s="20" t="s">
        <v>18</v>
      </c>
      <c r="B13" s="77">
        <v>244</v>
      </c>
      <c r="C13" s="77">
        <v>273</v>
      </c>
      <c r="D13" s="77">
        <v>219</v>
      </c>
      <c r="E13" s="77">
        <v>310</v>
      </c>
      <c r="F13" s="77">
        <v>250</v>
      </c>
      <c r="G13" s="77">
        <v>223</v>
      </c>
      <c r="H13" s="77">
        <v>276</v>
      </c>
      <c r="I13" s="77">
        <v>258</v>
      </c>
      <c r="J13" s="77">
        <v>201</v>
      </c>
      <c r="K13" s="77">
        <v>280</v>
      </c>
      <c r="L13" s="77">
        <v>308</v>
      </c>
    </row>
    <row r="14" spans="1:15" x14ac:dyDescent="0.2">
      <c r="A14" s="20" t="s">
        <v>19</v>
      </c>
      <c r="B14" s="77">
        <v>158</v>
      </c>
      <c r="C14" s="77">
        <v>200</v>
      </c>
      <c r="D14" s="77">
        <v>206</v>
      </c>
      <c r="E14" s="77">
        <v>171</v>
      </c>
      <c r="F14" s="77">
        <v>217</v>
      </c>
      <c r="G14" s="77">
        <v>204</v>
      </c>
      <c r="H14" s="77">
        <v>181</v>
      </c>
      <c r="I14" s="77">
        <v>211</v>
      </c>
      <c r="J14" s="77">
        <v>207</v>
      </c>
      <c r="K14" s="77">
        <v>150</v>
      </c>
      <c r="L14" s="77">
        <v>216</v>
      </c>
    </row>
    <row r="15" spans="1:15" x14ac:dyDescent="0.2">
      <c r="A15" s="20" t="s">
        <v>20</v>
      </c>
      <c r="B15" s="77">
        <v>172</v>
      </c>
      <c r="C15" s="77">
        <v>148</v>
      </c>
      <c r="D15" s="77">
        <v>177</v>
      </c>
      <c r="E15" s="77">
        <v>188</v>
      </c>
      <c r="F15" s="77">
        <v>144</v>
      </c>
      <c r="G15" s="77">
        <v>194</v>
      </c>
      <c r="H15" s="77">
        <v>182</v>
      </c>
      <c r="I15" s="77">
        <v>162</v>
      </c>
      <c r="J15" s="77">
        <v>189</v>
      </c>
      <c r="K15" s="77">
        <v>191</v>
      </c>
      <c r="L15" s="77">
        <v>137</v>
      </c>
    </row>
    <row r="16" spans="1:15" x14ac:dyDescent="0.2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8" ht="13.5" x14ac:dyDescent="0.25">
      <c r="A17" s="23" t="s">
        <v>22</v>
      </c>
      <c r="B17" s="77">
        <v>574</v>
      </c>
      <c r="C17" s="77">
        <v>621</v>
      </c>
      <c r="D17" s="77">
        <v>602</v>
      </c>
      <c r="E17" s="77">
        <v>669</v>
      </c>
      <c r="F17" s="77">
        <v>611</v>
      </c>
      <c r="G17" s="77">
        <v>621</v>
      </c>
      <c r="H17" s="77">
        <v>639</v>
      </c>
      <c r="I17" s="77">
        <v>631</v>
      </c>
      <c r="J17" s="77">
        <v>597</v>
      </c>
      <c r="K17" s="77">
        <v>621</v>
      </c>
      <c r="L17" s="77">
        <v>661</v>
      </c>
      <c r="M17" s="4"/>
      <c r="N17" s="4"/>
      <c r="O17" s="4"/>
      <c r="P17" s="4"/>
      <c r="Q17" s="4"/>
      <c r="R17" s="4"/>
    </row>
    <row r="18" spans="1:18" x14ac:dyDescent="0.2">
      <c r="A18" s="22" t="s">
        <v>17</v>
      </c>
      <c r="B18" s="77">
        <v>574</v>
      </c>
      <c r="C18" s="77">
        <v>621</v>
      </c>
      <c r="D18" s="77">
        <v>602</v>
      </c>
      <c r="E18" s="77">
        <v>669</v>
      </c>
      <c r="F18" s="77">
        <v>611</v>
      </c>
      <c r="G18" s="77">
        <v>621</v>
      </c>
      <c r="H18" s="77">
        <v>639</v>
      </c>
      <c r="I18" s="77">
        <v>631</v>
      </c>
      <c r="J18" s="77">
        <v>597</v>
      </c>
      <c r="K18" s="77">
        <v>621</v>
      </c>
      <c r="L18" s="77">
        <v>661</v>
      </c>
    </row>
    <row r="19" spans="1:18" x14ac:dyDescent="0.2">
      <c r="A19" s="20" t="s">
        <v>18</v>
      </c>
      <c r="B19" s="78">
        <v>244</v>
      </c>
      <c r="C19" s="78">
        <v>273</v>
      </c>
      <c r="D19" s="78">
        <v>219</v>
      </c>
      <c r="E19" s="78">
        <v>310</v>
      </c>
      <c r="F19" s="78">
        <v>250</v>
      </c>
      <c r="G19" s="78">
        <v>223</v>
      </c>
      <c r="H19" s="78">
        <v>276</v>
      </c>
      <c r="I19" s="78">
        <v>258</v>
      </c>
      <c r="J19" s="78">
        <v>201</v>
      </c>
      <c r="K19" s="78">
        <v>280</v>
      </c>
      <c r="L19" s="78">
        <v>308</v>
      </c>
    </row>
    <row r="20" spans="1:18" x14ac:dyDescent="0.2">
      <c r="A20" s="20" t="s">
        <v>19</v>
      </c>
      <c r="B20" s="78">
        <v>158</v>
      </c>
      <c r="C20" s="78">
        <v>200</v>
      </c>
      <c r="D20" s="78">
        <v>206</v>
      </c>
      <c r="E20" s="78">
        <v>171</v>
      </c>
      <c r="F20" s="78">
        <v>217</v>
      </c>
      <c r="G20" s="78">
        <v>204</v>
      </c>
      <c r="H20" s="78">
        <v>181</v>
      </c>
      <c r="I20" s="78">
        <v>211</v>
      </c>
      <c r="J20" s="78">
        <v>207</v>
      </c>
      <c r="K20" s="78">
        <v>150</v>
      </c>
      <c r="L20" s="78">
        <v>216</v>
      </c>
    </row>
    <row r="21" spans="1:18" ht="13.5" thickBot="1" x14ac:dyDescent="0.25">
      <c r="A21" s="12" t="s">
        <v>20</v>
      </c>
      <c r="B21" s="79">
        <v>172</v>
      </c>
      <c r="C21" s="79">
        <v>148</v>
      </c>
      <c r="D21" s="79">
        <v>177</v>
      </c>
      <c r="E21" s="79">
        <v>188</v>
      </c>
      <c r="F21" s="79">
        <v>144</v>
      </c>
      <c r="G21" s="79">
        <v>194</v>
      </c>
      <c r="H21" s="79">
        <v>182</v>
      </c>
      <c r="I21" s="79">
        <v>162</v>
      </c>
      <c r="J21" s="79">
        <v>189</v>
      </c>
      <c r="K21" s="79">
        <v>191</v>
      </c>
      <c r="L21" s="79">
        <v>137</v>
      </c>
    </row>
    <row r="22" spans="1:18" x14ac:dyDescent="0.2">
      <c r="A22" s="26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4"/>
      <c r="N22" s="4"/>
      <c r="O22" s="4"/>
      <c r="P22" s="4"/>
      <c r="Q22" s="4"/>
      <c r="R22" s="4"/>
    </row>
    <row r="23" spans="1:18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</sheetData>
  <mergeCells count="1">
    <mergeCell ref="M1:N2"/>
  </mergeCells>
  <hyperlinks>
    <hyperlink ref="M1" r:id="rId1" location="INDICE!A1"/>
    <hyperlink ref="M1:N2" location="INDICE!A3" display="INDICE"/>
  </hyperlinks>
  <printOptions horizontalCentered="1"/>
  <pageMargins left="0.59055118110236227" right="0.59055118110236227" top="0.94488188976377963" bottom="0.98425196850393704" header="0" footer="0"/>
  <pageSetup scale="88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S47"/>
  <sheetViews>
    <sheetView zoomScaleNormal="100" zoomScaleSheetLayoutView="100" workbookViewId="0">
      <selection sqref="A1:O1"/>
    </sheetView>
  </sheetViews>
  <sheetFormatPr baseColWidth="10" defaultColWidth="7.625" defaultRowHeight="12.75" x14ac:dyDescent="0.2"/>
  <cols>
    <col min="1" max="1" width="30.25" style="2" customWidth="1"/>
    <col min="2" max="2" width="7.375" style="29" customWidth="1"/>
    <col min="3" max="3" width="6.625" style="29" customWidth="1"/>
    <col min="4" max="4" width="8" style="29" bestFit="1" customWidth="1"/>
    <col min="5" max="5" width="2" style="29" customWidth="1"/>
    <col min="6" max="6" width="6.875" style="29" bestFit="1" customWidth="1"/>
    <col min="7" max="7" width="6.25" style="29" customWidth="1"/>
    <col min="8" max="8" width="6.125" style="29" customWidth="1"/>
    <col min="9" max="9" width="1.5" style="29" customWidth="1"/>
    <col min="10" max="10" width="5.5" style="29" customWidth="1"/>
    <col min="11" max="12" width="5.875" style="29" customWidth="1"/>
    <col min="13" max="13" width="1" style="29" customWidth="1"/>
    <col min="14" max="16" width="5.5" style="29" customWidth="1"/>
    <col min="17" max="16384" width="7.625" style="74"/>
  </cols>
  <sheetData>
    <row r="1" spans="1:19" s="72" customFormat="1" ht="15" x14ac:dyDescent="0.25">
      <c r="A1" s="749" t="s">
        <v>80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200"/>
      <c r="Q1" s="747" t="s">
        <v>650</v>
      </c>
      <c r="R1" s="747"/>
      <c r="S1" s="200"/>
    </row>
    <row r="2" spans="1:19" s="72" customFormat="1" ht="15" x14ac:dyDescent="0.25">
      <c r="A2" s="750" t="s">
        <v>81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200"/>
      <c r="Q2" s="747"/>
      <c r="R2" s="747"/>
      <c r="S2"/>
    </row>
    <row r="3" spans="1:19" s="72" customFormat="1" ht="15" x14ac:dyDescent="0.25">
      <c r="A3" s="750" t="s">
        <v>82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</row>
    <row r="4" spans="1:19" s="72" customFormat="1" ht="15" x14ac:dyDescent="0.25">
      <c r="A4" s="750" t="s">
        <v>83</v>
      </c>
      <c r="B4" s="750"/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</row>
    <row r="5" spans="1:19" s="72" customFormat="1" ht="15.75" thickBot="1" x14ac:dyDescent="0.3">
      <c r="A5" s="748" t="s">
        <v>1063</v>
      </c>
      <c r="B5" s="748"/>
      <c r="C5" s="748"/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8"/>
      <c r="O5" s="748"/>
    </row>
    <row r="6" spans="1:19" s="73" customFormat="1" ht="25.5" customHeight="1" x14ac:dyDescent="0.2">
      <c r="A6" s="20"/>
      <c r="B6" s="206" t="s">
        <v>5</v>
      </c>
      <c r="C6" s="207"/>
      <c r="D6" s="208"/>
      <c r="E6" s="1"/>
      <c r="F6" s="208" t="s">
        <v>84</v>
      </c>
      <c r="G6" s="206"/>
      <c r="H6" s="208"/>
      <c r="I6" s="1"/>
      <c r="J6" s="208" t="s">
        <v>85</v>
      </c>
      <c r="K6" s="206"/>
      <c r="L6" s="208"/>
      <c r="M6" s="1"/>
      <c r="N6" s="209" t="s">
        <v>546</v>
      </c>
      <c r="O6" s="210"/>
      <c r="P6" s="210"/>
    </row>
    <row r="7" spans="1:19" s="73" customFormat="1" ht="17.25" customHeight="1" thickBot="1" x14ac:dyDescent="0.25">
      <c r="A7" s="12" t="s">
        <v>86</v>
      </c>
      <c r="B7" s="12" t="s">
        <v>87</v>
      </c>
      <c r="C7" s="211" t="s">
        <v>88</v>
      </c>
      <c r="D7" s="211" t="s">
        <v>89</v>
      </c>
      <c r="E7" s="212"/>
      <c r="F7" s="12" t="s">
        <v>87</v>
      </c>
      <c r="G7" s="211" t="s">
        <v>88</v>
      </c>
      <c r="H7" s="211" t="s">
        <v>89</v>
      </c>
      <c r="I7" s="212"/>
      <c r="J7" s="12" t="s">
        <v>87</v>
      </c>
      <c r="K7" s="211" t="s">
        <v>88</v>
      </c>
      <c r="L7" s="211" t="s">
        <v>89</v>
      </c>
      <c r="M7" s="212"/>
      <c r="N7" s="12" t="s">
        <v>87</v>
      </c>
      <c r="O7" s="211" t="s">
        <v>88</v>
      </c>
      <c r="P7" s="211" t="s">
        <v>89</v>
      </c>
    </row>
    <row r="8" spans="1:19" s="73" customFormat="1" x14ac:dyDescent="0.2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</row>
    <row r="9" spans="1:19" ht="15" x14ac:dyDescent="0.25">
      <c r="A9" s="16" t="s">
        <v>5</v>
      </c>
      <c r="B9" s="50">
        <v>1183299</v>
      </c>
      <c r="C9" s="50">
        <v>586398</v>
      </c>
      <c r="D9" s="50">
        <v>596901</v>
      </c>
      <c r="E9" s="50"/>
      <c r="F9" s="50">
        <v>1074804</v>
      </c>
      <c r="G9" s="50">
        <v>531201</v>
      </c>
      <c r="H9" s="50">
        <v>543603</v>
      </c>
      <c r="I9" s="50"/>
      <c r="J9" s="50">
        <v>88452</v>
      </c>
      <c r="K9" s="50">
        <v>45275</v>
      </c>
      <c r="L9" s="50">
        <v>43177</v>
      </c>
      <c r="M9" s="50"/>
      <c r="N9" s="50">
        <v>20043</v>
      </c>
      <c r="O9" s="50">
        <v>9922</v>
      </c>
      <c r="P9" s="50">
        <v>10121</v>
      </c>
    </row>
    <row r="10" spans="1:19" ht="9.75" customHeight="1" x14ac:dyDescent="0.25">
      <c r="A10" s="1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9" x14ac:dyDescent="0.2">
      <c r="A11" s="21" t="s">
        <v>51</v>
      </c>
      <c r="B11" s="514">
        <v>147642</v>
      </c>
      <c r="C11" s="514">
        <v>75786</v>
      </c>
      <c r="D11" s="514">
        <v>71856</v>
      </c>
      <c r="E11" s="514"/>
      <c r="F11" s="514">
        <v>125348</v>
      </c>
      <c r="G11" s="514">
        <v>64382</v>
      </c>
      <c r="H11" s="514">
        <v>60966</v>
      </c>
      <c r="I11" s="514"/>
      <c r="J11" s="514">
        <v>20948</v>
      </c>
      <c r="K11" s="514">
        <v>10779</v>
      </c>
      <c r="L11" s="514">
        <v>10169</v>
      </c>
      <c r="M11" s="514"/>
      <c r="N11" s="514">
        <v>1346</v>
      </c>
      <c r="O11" s="514">
        <v>625</v>
      </c>
      <c r="P11" s="514">
        <v>721</v>
      </c>
    </row>
    <row r="12" spans="1:19" x14ac:dyDescent="0.2">
      <c r="A12" s="214" t="s">
        <v>52</v>
      </c>
      <c r="B12" s="40">
        <v>144451</v>
      </c>
      <c r="C12" s="40">
        <v>73800</v>
      </c>
      <c r="D12" s="40">
        <v>70651</v>
      </c>
      <c r="E12" s="40"/>
      <c r="F12" s="40">
        <v>122166</v>
      </c>
      <c r="G12" s="40">
        <v>62402</v>
      </c>
      <c r="H12" s="40">
        <v>59764</v>
      </c>
      <c r="I12" s="40"/>
      <c r="J12" s="40">
        <v>20947</v>
      </c>
      <c r="K12" s="40">
        <v>10779</v>
      </c>
      <c r="L12" s="40">
        <v>10168</v>
      </c>
      <c r="M12" s="40"/>
      <c r="N12" s="40">
        <v>1338</v>
      </c>
      <c r="O12" s="40">
        <v>619</v>
      </c>
      <c r="P12" s="40">
        <v>719</v>
      </c>
    </row>
    <row r="13" spans="1:19" x14ac:dyDescent="0.2">
      <c r="A13" s="214" t="s">
        <v>75</v>
      </c>
      <c r="B13" s="40">
        <v>3191</v>
      </c>
      <c r="C13" s="40">
        <v>1986</v>
      </c>
      <c r="D13" s="40">
        <v>1205</v>
      </c>
      <c r="E13" s="40"/>
      <c r="F13" s="40">
        <v>3182</v>
      </c>
      <c r="G13" s="40">
        <v>1980</v>
      </c>
      <c r="H13" s="40">
        <v>1202</v>
      </c>
      <c r="I13" s="40"/>
      <c r="J13" s="40">
        <v>1</v>
      </c>
      <c r="K13" s="40">
        <v>0</v>
      </c>
      <c r="L13" s="40">
        <v>1</v>
      </c>
      <c r="M13" s="40"/>
      <c r="N13" s="40">
        <v>8</v>
      </c>
      <c r="O13" s="40">
        <v>6</v>
      </c>
      <c r="P13" s="40">
        <v>2</v>
      </c>
    </row>
    <row r="14" spans="1:19" ht="7.5" customHeight="1" x14ac:dyDescent="0.25">
      <c r="A14" s="1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9" x14ac:dyDescent="0.2">
      <c r="A15" s="21" t="s">
        <v>54</v>
      </c>
      <c r="B15" s="514">
        <v>492777</v>
      </c>
      <c r="C15" s="514">
        <v>250032</v>
      </c>
      <c r="D15" s="514">
        <v>242745</v>
      </c>
      <c r="E15" s="514"/>
      <c r="F15" s="514">
        <v>448542</v>
      </c>
      <c r="G15" s="514">
        <v>227626</v>
      </c>
      <c r="H15" s="514">
        <v>220916</v>
      </c>
      <c r="I15" s="514"/>
      <c r="J15" s="514">
        <v>39023</v>
      </c>
      <c r="K15" s="514">
        <v>19983</v>
      </c>
      <c r="L15" s="514">
        <v>19040</v>
      </c>
      <c r="M15" s="514"/>
      <c r="N15" s="514">
        <v>5212</v>
      </c>
      <c r="O15" s="514">
        <v>2423</v>
      </c>
      <c r="P15" s="514">
        <v>2789</v>
      </c>
    </row>
    <row r="16" spans="1:19" x14ac:dyDescent="0.2">
      <c r="A16" s="214" t="s">
        <v>55</v>
      </c>
      <c r="B16" s="40">
        <v>463284</v>
      </c>
      <c r="C16" s="40">
        <v>238138</v>
      </c>
      <c r="D16" s="40">
        <v>225146</v>
      </c>
      <c r="E16" s="40"/>
      <c r="F16" s="40">
        <v>419076</v>
      </c>
      <c r="G16" s="29">
        <v>215752</v>
      </c>
      <c r="H16" s="29">
        <v>203324</v>
      </c>
      <c r="I16" s="40"/>
      <c r="J16" s="40">
        <v>39016</v>
      </c>
      <c r="K16" s="40">
        <v>19977</v>
      </c>
      <c r="L16" s="40">
        <v>19039</v>
      </c>
      <c r="M16" s="40"/>
      <c r="N16" s="40">
        <v>5192</v>
      </c>
      <c r="O16" s="40">
        <v>2409</v>
      </c>
      <c r="P16" s="40">
        <v>2783</v>
      </c>
    </row>
    <row r="17" spans="1:16" x14ac:dyDescent="0.2">
      <c r="A17" s="214" t="s">
        <v>6</v>
      </c>
      <c r="B17" s="40">
        <v>256</v>
      </c>
      <c r="C17" s="40">
        <v>107</v>
      </c>
      <c r="D17" s="40">
        <v>149</v>
      </c>
      <c r="E17" s="40"/>
      <c r="F17" s="40">
        <v>256</v>
      </c>
      <c r="G17" s="40">
        <v>107</v>
      </c>
      <c r="H17" s="40">
        <v>149</v>
      </c>
      <c r="I17" s="40"/>
      <c r="J17" s="515" t="s">
        <v>90</v>
      </c>
      <c r="K17" s="515" t="s">
        <v>90</v>
      </c>
      <c r="L17" s="515" t="s">
        <v>90</v>
      </c>
      <c r="M17" s="57"/>
      <c r="N17" s="515" t="s">
        <v>90</v>
      </c>
      <c r="O17" s="515" t="s">
        <v>90</v>
      </c>
      <c r="P17" s="515" t="s">
        <v>90</v>
      </c>
    </row>
    <row r="18" spans="1:16" x14ac:dyDescent="0.2">
      <c r="A18" s="214" t="s">
        <v>56</v>
      </c>
      <c r="B18" s="40">
        <v>20074</v>
      </c>
      <c r="C18" s="40">
        <v>7095</v>
      </c>
      <c r="D18" s="40">
        <v>12979</v>
      </c>
      <c r="E18" s="40"/>
      <c r="F18" s="40">
        <v>20074</v>
      </c>
      <c r="G18" s="40">
        <v>7095</v>
      </c>
      <c r="H18" s="40">
        <v>12979</v>
      </c>
      <c r="I18" s="40"/>
      <c r="J18" s="515" t="s">
        <v>90</v>
      </c>
      <c r="K18" s="515" t="s">
        <v>90</v>
      </c>
      <c r="L18" s="515" t="s">
        <v>90</v>
      </c>
      <c r="M18" s="57"/>
      <c r="N18" s="515" t="s">
        <v>90</v>
      </c>
      <c r="O18" s="515" t="s">
        <v>90</v>
      </c>
      <c r="P18" s="515" t="s">
        <v>90</v>
      </c>
    </row>
    <row r="19" spans="1:16" x14ac:dyDescent="0.2">
      <c r="A19" s="214" t="s">
        <v>57</v>
      </c>
      <c r="B19" s="40">
        <v>1316</v>
      </c>
      <c r="C19" s="40">
        <v>796</v>
      </c>
      <c r="D19" s="40">
        <v>520</v>
      </c>
      <c r="E19" s="40"/>
      <c r="F19" s="40">
        <v>1316</v>
      </c>
      <c r="G19" s="40">
        <v>796</v>
      </c>
      <c r="H19" s="40">
        <v>520</v>
      </c>
      <c r="I19" s="40"/>
      <c r="J19" s="515" t="s">
        <v>90</v>
      </c>
      <c r="K19" s="515" t="s">
        <v>90</v>
      </c>
      <c r="L19" s="515" t="s">
        <v>90</v>
      </c>
      <c r="M19" s="57"/>
      <c r="N19" s="515" t="s">
        <v>90</v>
      </c>
      <c r="O19" s="515" t="s">
        <v>90</v>
      </c>
      <c r="P19" s="515" t="s">
        <v>90</v>
      </c>
    </row>
    <row r="20" spans="1:16" x14ac:dyDescent="0.2">
      <c r="A20" s="214" t="s">
        <v>91</v>
      </c>
      <c r="B20" s="40">
        <v>432</v>
      </c>
      <c r="C20" s="40">
        <v>276</v>
      </c>
      <c r="D20" s="40">
        <v>156</v>
      </c>
      <c r="E20" s="40"/>
      <c r="F20" s="40">
        <v>432</v>
      </c>
      <c r="G20" s="40">
        <v>276</v>
      </c>
      <c r="H20" s="40">
        <v>156</v>
      </c>
      <c r="I20" s="40"/>
      <c r="J20" s="515" t="s">
        <v>90</v>
      </c>
      <c r="K20" s="515" t="s">
        <v>90</v>
      </c>
      <c r="L20" s="515" t="s">
        <v>90</v>
      </c>
      <c r="M20" s="57"/>
      <c r="N20" s="515" t="s">
        <v>90</v>
      </c>
      <c r="O20" s="515" t="s">
        <v>90</v>
      </c>
      <c r="P20" s="515" t="s">
        <v>90</v>
      </c>
    </row>
    <row r="21" spans="1:16" x14ac:dyDescent="0.2">
      <c r="A21" s="214" t="s">
        <v>92</v>
      </c>
      <c r="B21" s="40">
        <v>4939</v>
      </c>
      <c r="C21" s="40">
        <v>2063</v>
      </c>
      <c r="D21" s="40">
        <v>2876</v>
      </c>
      <c r="E21" s="40"/>
      <c r="F21" s="40">
        <v>4939</v>
      </c>
      <c r="G21" s="40">
        <v>2063</v>
      </c>
      <c r="H21" s="40">
        <v>2876</v>
      </c>
      <c r="I21" s="40"/>
      <c r="J21" s="515" t="s">
        <v>90</v>
      </c>
      <c r="K21" s="515" t="s">
        <v>90</v>
      </c>
      <c r="L21" s="515" t="s">
        <v>90</v>
      </c>
      <c r="M21" s="57"/>
      <c r="N21" s="515" t="s">
        <v>90</v>
      </c>
      <c r="O21" s="515" t="s">
        <v>90</v>
      </c>
      <c r="P21" s="515" t="s">
        <v>90</v>
      </c>
    </row>
    <row r="22" spans="1:16" x14ac:dyDescent="0.2">
      <c r="A22" s="214" t="s">
        <v>53</v>
      </c>
      <c r="B22" s="40">
        <v>2476</v>
      </c>
      <c r="C22" s="40">
        <v>1557</v>
      </c>
      <c r="D22" s="40">
        <v>919</v>
      </c>
      <c r="E22" s="40"/>
      <c r="F22" s="40">
        <v>2449</v>
      </c>
      <c r="G22" s="40">
        <v>1537</v>
      </c>
      <c r="H22" s="40">
        <v>912</v>
      </c>
      <c r="I22" s="40"/>
      <c r="J22" s="40">
        <v>7</v>
      </c>
      <c r="K22" s="40">
        <v>6</v>
      </c>
      <c r="L22" s="40">
        <v>1</v>
      </c>
      <c r="M22" s="40"/>
      <c r="N22" s="40">
        <v>20</v>
      </c>
      <c r="O22" s="40">
        <v>14</v>
      </c>
      <c r="P22" s="40">
        <v>6</v>
      </c>
    </row>
    <row r="23" spans="1:16" ht="9" customHeight="1" x14ac:dyDescent="0.25">
      <c r="A23" s="19"/>
      <c r="B23" s="40"/>
      <c r="C23" s="40"/>
      <c r="D23" s="40"/>
      <c r="E23" s="40"/>
      <c r="F23" s="40"/>
      <c r="G23" s="40"/>
      <c r="H23" s="40"/>
      <c r="I23" s="40"/>
      <c r="J23" s="515"/>
      <c r="K23" s="515"/>
      <c r="L23" s="515"/>
      <c r="M23" s="57"/>
      <c r="N23" s="515"/>
      <c r="O23" s="515"/>
      <c r="P23" s="515"/>
    </row>
    <row r="24" spans="1:16" x14ac:dyDescent="0.2">
      <c r="A24" s="21" t="s">
        <v>60</v>
      </c>
      <c r="B24" s="54">
        <v>505328</v>
      </c>
      <c r="C24" s="54">
        <v>251745</v>
      </c>
      <c r="D24" s="54">
        <v>253583</v>
      </c>
      <c r="E24" s="54"/>
      <c r="F24" s="54">
        <v>464664</v>
      </c>
      <c r="G24" s="54">
        <v>231107</v>
      </c>
      <c r="H24" s="54">
        <v>233557</v>
      </c>
      <c r="I24" s="54"/>
      <c r="J24" s="54">
        <v>28481</v>
      </c>
      <c r="K24" s="54">
        <v>14513</v>
      </c>
      <c r="L24" s="54">
        <v>13968</v>
      </c>
      <c r="M24" s="54"/>
      <c r="N24" s="54">
        <v>12183</v>
      </c>
      <c r="O24" s="54">
        <v>6125</v>
      </c>
      <c r="P24" s="54">
        <v>6058</v>
      </c>
    </row>
    <row r="25" spans="1:16" x14ac:dyDescent="0.2">
      <c r="A25" s="214" t="s">
        <v>61</v>
      </c>
      <c r="B25" s="40">
        <v>389481</v>
      </c>
      <c r="C25" s="40">
        <v>193324</v>
      </c>
      <c r="D25" s="40">
        <v>196157</v>
      </c>
      <c r="E25" s="40"/>
      <c r="F25" s="40">
        <v>348912</v>
      </c>
      <c r="G25" s="40">
        <v>172745</v>
      </c>
      <c r="H25" s="40">
        <v>176167</v>
      </c>
      <c r="I25" s="40"/>
      <c r="J25" s="40">
        <v>28463</v>
      </c>
      <c r="K25" s="40">
        <v>14502</v>
      </c>
      <c r="L25" s="40">
        <v>13961</v>
      </c>
      <c r="M25" s="40"/>
      <c r="N25" s="40">
        <v>12106</v>
      </c>
      <c r="O25" s="40">
        <v>6077</v>
      </c>
      <c r="P25" s="40">
        <v>6029</v>
      </c>
    </row>
    <row r="26" spans="1:16" x14ac:dyDescent="0.2">
      <c r="A26" s="215" t="s">
        <v>62</v>
      </c>
      <c r="B26" s="40">
        <v>339178</v>
      </c>
      <c r="C26" s="40">
        <v>170784</v>
      </c>
      <c r="D26" s="40">
        <v>168394</v>
      </c>
      <c r="E26" s="40"/>
      <c r="F26" s="40">
        <v>299348</v>
      </c>
      <c r="G26" s="40">
        <v>150640</v>
      </c>
      <c r="H26" s="40">
        <v>148708</v>
      </c>
      <c r="I26" s="40"/>
      <c r="J26" s="40">
        <v>28385</v>
      </c>
      <c r="K26" s="40">
        <v>14448</v>
      </c>
      <c r="L26" s="40">
        <v>13937</v>
      </c>
      <c r="M26" s="40"/>
      <c r="N26" s="40">
        <v>11445</v>
      </c>
      <c r="O26" s="40">
        <v>5696</v>
      </c>
      <c r="P26" s="40">
        <v>5749</v>
      </c>
    </row>
    <row r="27" spans="1:16" x14ac:dyDescent="0.2">
      <c r="A27" s="216" t="s">
        <v>63</v>
      </c>
      <c r="B27" s="40">
        <v>237335</v>
      </c>
      <c r="C27" s="40">
        <v>119908</v>
      </c>
      <c r="D27" s="40">
        <v>117427</v>
      </c>
      <c r="E27" s="40"/>
      <c r="F27" s="40">
        <v>200812</v>
      </c>
      <c r="G27" s="40">
        <v>101794</v>
      </c>
      <c r="H27" s="40">
        <v>99018</v>
      </c>
      <c r="I27" s="40"/>
      <c r="J27" s="40">
        <v>27577</v>
      </c>
      <c r="K27" s="40">
        <v>13988</v>
      </c>
      <c r="L27" s="40">
        <v>13589</v>
      </c>
      <c r="M27" s="40"/>
      <c r="N27" s="40">
        <v>8946</v>
      </c>
      <c r="O27" s="40">
        <v>4126</v>
      </c>
      <c r="P27" s="40">
        <v>4820</v>
      </c>
    </row>
    <row r="28" spans="1:16" x14ac:dyDescent="0.2">
      <c r="A28" s="216" t="s">
        <v>64</v>
      </c>
      <c r="B28" s="40">
        <v>100693</v>
      </c>
      <c r="C28" s="40">
        <v>50417</v>
      </c>
      <c r="D28" s="40">
        <v>50276</v>
      </c>
      <c r="E28" s="40"/>
      <c r="F28" s="40">
        <v>97386</v>
      </c>
      <c r="G28" s="40">
        <v>48387</v>
      </c>
      <c r="H28" s="40">
        <v>48999</v>
      </c>
      <c r="I28" s="40"/>
      <c r="J28" s="40">
        <v>808</v>
      </c>
      <c r="K28" s="40">
        <v>460</v>
      </c>
      <c r="L28" s="40">
        <v>348</v>
      </c>
      <c r="M28" s="40"/>
      <c r="N28" s="40">
        <v>2499</v>
      </c>
      <c r="O28" s="40">
        <v>1570</v>
      </c>
      <c r="P28" s="40">
        <v>929</v>
      </c>
    </row>
    <row r="29" spans="1:16" x14ac:dyDescent="0.2">
      <c r="A29" s="216" t="s">
        <v>93</v>
      </c>
      <c r="B29" s="40">
        <v>1150</v>
      </c>
      <c r="C29" s="40">
        <v>459</v>
      </c>
      <c r="D29" s="40">
        <v>691</v>
      </c>
      <c r="E29" s="40"/>
      <c r="F29" s="40">
        <v>1150</v>
      </c>
      <c r="G29" s="40">
        <v>459</v>
      </c>
      <c r="H29" s="40">
        <v>691</v>
      </c>
      <c r="I29" s="40"/>
      <c r="J29" s="40">
        <v>0</v>
      </c>
      <c r="K29" s="515"/>
      <c r="L29" s="515"/>
      <c r="M29" s="57"/>
      <c r="N29" s="40">
        <v>0</v>
      </c>
      <c r="O29" s="515"/>
      <c r="P29" s="515"/>
    </row>
    <row r="30" spans="1:16" x14ac:dyDescent="0.2">
      <c r="A30" s="216"/>
      <c r="B30" s="40"/>
      <c r="C30" s="40"/>
      <c r="D30" s="40"/>
      <c r="E30" s="40"/>
      <c r="F30" s="40"/>
      <c r="G30" s="40"/>
      <c r="H30" s="40"/>
      <c r="I30" s="40"/>
      <c r="J30" s="515"/>
      <c r="K30" s="515"/>
      <c r="L30" s="515"/>
      <c r="M30" s="57"/>
      <c r="N30" s="515"/>
      <c r="O30" s="515"/>
      <c r="P30" s="515"/>
    </row>
    <row r="31" spans="1:16" x14ac:dyDescent="0.2">
      <c r="A31" s="215" t="s">
        <v>65</v>
      </c>
      <c r="B31" s="40">
        <v>50303</v>
      </c>
      <c r="C31" s="40">
        <v>22540</v>
      </c>
      <c r="D31" s="40">
        <v>27763</v>
      </c>
      <c r="E31" s="40"/>
      <c r="F31" s="40">
        <v>49564</v>
      </c>
      <c r="G31" s="40">
        <v>22105</v>
      </c>
      <c r="H31" s="40">
        <v>27459</v>
      </c>
      <c r="I31" s="40"/>
      <c r="J31" s="40">
        <v>78</v>
      </c>
      <c r="K31" s="40">
        <v>54</v>
      </c>
      <c r="L31" s="40">
        <v>24</v>
      </c>
      <c r="M31" s="40"/>
      <c r="N31" s="40">
        <v>661</v>
      </c>
      <c r="O31" s="40">
        <v>381</v>
      </c>
      <c r="P31" s="40">
        <v>280</v>
      </c>
    </row>
    <row r="32" spans="1:16" x14ac:dyDescent="0.2">
      <c r="A32" s="216" t="s">
        <v>63</v>
      </c>
      <c r="B32" s="40">
        <v>32162</v>
      </c>
      <c r="C32" s="40">
        <v>15603</v>
      </c>
      <c r="D32" s="40">
        <v>16559</v>
      </c>
      <c r="E32" s="40"/>
      <c r="F32" s="40">
        <v>32084</v>
      </c>
      <c r="G32" s="40">
        <v>15549</v>
      </c>
      <c r="H32" s="40">
        <v>16535</v>
      </c>
      <c r="I32" s="40"/>
      <c r="J32" s="40">
        <v>78</v>
      </c>
      <c r="K32" s="40">
        <v>54</v>
      </c>
      <c r="L32" s="40">
        <v>24</v>
      </c>
      <c r="M32" s="40"/>
      <c r="N32" s="40">
        <v>0</v>
      </c>
      <c r="O32" s="40"/>
      <c r="P32" s="40"/>
    </row>
    <row r="33" spans="1:16" x14ac:dyDescent="0.2">
      <c r="A33" s="216" t="s">
        <v>64</v>
      </c>
      <c r="B33" s="40">
        <v>1772</v>
      </c>
      <c r="C33" s="40">
        <v>969</v>
      </c>
      <c r="D33" s="40">
        <v>803</v>
      </c>
      <c r="E33" s="40"/>
      <c r="F33" s="40">
        <v>1111</v>
      </c>
      <c r="G33" s="40">
        <v>588</v>
      </c>
      <c r="H33" s="40">
        <v>523</v>
      </c>
      <c r="I33" s="40"/>
      <c r="J33" s="40">
        <v>0</v>
      </c>
      <c r="K33" s="40"/>
      <c r="L33" s="40"/>
      <c r="M33" s="40"/>
      <c r="N33" s="40">
        <v>661</v>
      </c>
      <c r="O33" s="40">
        <v>381</v>
      </c>
      <c r="P33" s="40">
        <v>280</v>
      </c>
    </row>
    <row r="34" spans="1:16" x14ac:dyDescent="0.2">
      <c r="A34" s="216" t="s">
        <v>94</v>
      </c>
      <c r="B34" s="40">
        <v>16369</v>
      </c>
      <c r="C34" s="40">
        <v>5968</v>
      </c>
      <c r="D34" s="40">
        <v>10401</v>
      </c>
      <c r="E34" s="40"/>
      <c r="F34" s="40">
        <v>16369</v>
      </c>
      <c r="G34" s="40">
        <v>5968</v>
      </c>
      <c r="H34" s="40">
        <v>10401</v>
      </c>
      <c r="I34" s="40"/>
      <c r="J34" s="40">
        <v>0</v>
      </c>
      <c r="K34" s="515"/>
      <c r="L34" s="515"/>
      <c r="M34" s="57"/>
      <c r="N34" s="40">
        <v>0</v>
      </c>
      <c r="O34" s="515"/>
      <c r="P34" s="515"/>
    </row>
    <row r="35" spans="1:16" x14ac:dyDescent="0.2">
      <c r="A35" s="214" t="s">
        <v>67</v>
      </c>
      <c r="B35" s="40">
        <v>30251</v>
      </c>
      <c r="C35" s="40">
        <v>13257</v>
      </c>
      <c r="D35" s="40">
        <v>16994</v>
      </c>
      <c r="E35" s="40"/>
      <c r="F35" s="40">
        <v>30251</v>
      </c>
      <c r="G35" s="40">
        <v>13257</v>
      </c>
      <c r="H35" s="40">
        <v>16994</v>
      </c>
      <c r="I35" s="40"/>
      <c r="J35" s="515" t="s">
        <v>90</v>
      </c>
      <c r="K35" s="515" t="s">
        <v>90</v>
      </c>
      <c r="L35" s="515" t="s">
        <v>90</v>
      </c>
      <c r="M35" s="57"/>
      <c r="N35" s="515" t="s">
        <v>90</v>
      </c>
      <c r="O35" s="515" t="s">
        <v>90</v>
      </c>
      <c r="P35" s="515" t="s">
        <v>90</v>
      </c>
    </row>
    <row r="36" spans="1:16" ht="13.5" x14ac:dyDescent="0.25">
      <c r="A36" s="217" t="s">
        <v>68</v>
      </c>
      <c r="B36" s="40">
        <v>3471</v>
      </c>
      <c r="C36" s="40">
        <v>1388</v>
      </c>
      <c r="D36" s="40">
        <v>2083</v>
      </c>
      <c r="E36" s="40"/>
      <c r="F36" s="40">
        <v>3471</v>
      </c>
      <c r="G36" s="40">
        <v>1388</v>
      </c>
      <c r="H36" s="40">
        <v>2083</v>
      </c>
      <c r="I36" s="40"/>
      <c r="J36" s="515" t="s">
        <v>90</v>
      </c>
      <c r="K36" s="515" t="s">
        <v>90</v>
      </c>
      <c r="L36" s="515" t="s">
        <v>90</v>
      </c>
      <c r="M36" s="57"/>
      <c r="N36" s="515" t="s">
        <v>90</v>
      </c>
      <c r="O36" s="515" t="s">
        <v>90</v>
      </c>
      <c r="P36" s="515" t="s">
        <v>90</v>
      </c>
    </row>
    <row r="37" spans="1:16" x14ac:dyDescent="0.2">
      <c r="A37" s="214" t="s">
        <v>69</v>
      </c>
      <c r="B37" s="40">
        <v>15017</v>
      </c>
      <c r="C37" s="40">
        <v>8006</v>
      </c>
      <c r="D37" s="40">
        <v>7011</v>
      </c>
      <c r="E37" s="40"/>
      <c r="F37" s="40">
        <v>15017</v>
      </c>
      <c r="G37" s="40">
        <v>8006</v>
      </c>
      <c r="H37" s="40">
        <v>7011</v>
      </c>
      <c r="I37" s="40"/>
      <c r="J37" s="515" t="s">
        <v>90</v>
      </c>
      <c r="K37" s="515" t="s">
        <v>90</v>
      </c>
      <c r="L37" s="515" t="s">
        <v>90</v>
      </c>
      <c r="M37" s="57"/>
      <c r="N37" s="515" t="s">
        <v>90</v>
      </c>
      <c r="O37" s="515" t="s">
        <v>90</v>
      </c>
      <c r="P37" s="515" t="s">
        <v>90</v>
      </c>
    </row>
    <row r="38" spans="1:16" x14ac:dyDescent="0.2">
      <c r="A38" s="214" t="s">
        <v>95</v>
      </c>
      <c r="B38" s="40">
        <v>9040</v>
      </c>
      <c r="C38" s="40">
        <v>4107</v>
      </c>
      <c r="D38" s="40">
        <v>4933</v>
      </c>
      <c r="E38" s="40"/>
      <c r="F38" s="40">
        <v>9040</v>
      </c>
      <c r="G38" s="40">
        <v>4107</v>
      </c>
      <c r="H38" s="40">
        <v>4933</v>
      </c>
      <c r="I38" s="40"/>
      <c r="J38" s="515" t="s">
        <v>90</v>
      </c>
      <c r="K38" s="515" t="s">
        <v>90</v>
      </c>
      <c r="L38" s="515" t="s">
        <v>90</v>
      </c>
      <c r="M38" s="57"/>
      <c r="N38" s="515" t="s">
        <v>90</v>
      </c>
      <c r="O38" s="515" t="s">
        <v>90</v>
      </c>
      <c r="P38" s="515" t="s">
        <v>90</v>
      </c>
    </row>
    <row r="39" spans="1:16" x14ac:dyDescent="0.2">
      <c r="A39" s="214" t="s">
        <v>96</v>
      </c>
      <c r="B39" s="40">
        <v>49330</v>
      </c>
      <c r="C39" s="40">
        <v>26288</v>
      </c>
      <c r="D39" s="40">
        <v>23042</v>
      </c>
      <c r="E39" s="40"/>
      <c r="F39" s="40">
        <v>49330</v>
      </c>
      <c r="G39" s="40">
        <v>26288</v>
      </c>
      <c r="H39" s="40">
        <v>23042</v>
      </c>
      <c r="I39" s="40"/>
      <c r="J39" s="515" t="s">
        <v>90</v>
      </c>
      <c r="K39" s="515" t="s">
        <v>90</v>
      </c>
      <c r="L39" s="515" t="s">
        <v>90</v>
      </c>
      <c r="M39" s="57"/>
      <c r="N39" s="515" t="s">
        <v>90</v>
      </c>
      <c r="O39" s="515" t="s">
        <v>90</v>
      </c>
      <c r="P39" s="515" t="s">
        <v>90</v>
      </c>
    </row>
    <row r="40" spans="1:16" ht="8.25" customHeight="1" x14ac:dyDescent="0.2">
      <c r="A40" s="218" t="s">
        <v>75</v>
      </c>
      <c r="B40" s="40">
        <v>8738</v>
      </c>
      <c r="C40" s="40">
        <v>5375</v>
      </c>
      <c r="D40" s="40">
        <v>3363</v>
      </c>
      <c r="E40" s="40"/>
      <c r="F40" s="40">
        <v>8643</v>
      </c>
      <c r="G40" s="40">
        <v>5316</v>
      </c>
      <c r="H40" s="40">
        <v>3327</v>
      </c>
      <c r="I40" s="40"/>
      <c r="J40" s="40">
        <v>18</v>
      </c>
      <c r="K40" s="40">
        <v>11</v>
      </c>
      <c r="L40" s="40">
        <v>7</v>
      </c>
      <c r="M40" s="40"/>
      <c r="N40" s="40">
        <v>77</v>
      </c>
      <c r="O40" s="40">
        <v>48</v>
      </c>
      <c r="P40" s="40">
        <v>29</v>
      </c>
    </row>
    <row r="41" spans="1:16" x14ac:dyDescent="0.2">
      <c r="A41" s="2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6" x14ac:dyDescent="0.2">
      <c r="A42" s="64" t="s">
        <v>76</v>
      </c>
      <c r="B42" s="514">
        <v>37552</v>
      </c>
      <c r="C42" s="514">
        <v>8835</v>
      </c>
      <c r="D42" s="514">
        <v>28717</v>
      </c>
      <c r="E42" s="514"/>
      <c r="F42" s="514">
        <v>36250</v>
      </c>
      <c r="G42" s="514">
        <v>8086</v>
      </c>
      <c r="H42" s="514">
        <v>28164</v>
      </c>
      <c r="I42" s="514"/>
      <c r="J42" s="515" t="s">
        <v>90</v>
      </c>
      <c r="K42" s="515" t="s">
        <v>90</v>
      </c>
      <c r="L42" s="515" t="s">
        <v>90</v>
      </c>
      <c r="M42" s="515"/>
      <c r="N42" s="514">
        <v>1302</v>
      </c>
      <c r="O42" s="514">
        <v>749</v>
      </c>
      <c r="P42" s="514">
        <v>553</v>
      </c>
    </row>
    <row r="43" spans="1:16" x14ac:dyDescent="0.2">
      <c r="A43" s="214" t="s">
        <v>97</v>
      </c>
      <c r="B43" s="40">
        <v>16869</v>
      </c>
      <c r="C43" s="40">
        <v>3144</v>
      </c>
      <c r="D43" s="40">
        <v>13725</v>
      </c>
      <c r="E43" s="40"/>
      <c r="F43" s="40">
        <v>16869</v>
      </c>
      <c r="G43" s="40">
        <v>3144</v>
      </c>
      <c r="H43" s="40">
        <v>13725</v>
      </c>
      <c r="I43" s="40"/>
      <c r="J43" s="515" t="s">
        <v>90</v>
      </c>
      <c r="K43" s="515" t="s">
        <v>90</v>
      </c>
      <c r="L43" s="515" t="s">
        <v>90</v>
      </c>
      <c r="M43" s="57"/>
      <c r="N43" s="515" t="s">
        <v>90</v>
      </c>
      <c r="O43" s="515" t="s">
        <v>90</v>
      </c>
      <c r="P43" s="515" t="s">
        <v>90</v>
      </c>
    </row>
    <row r="44" spans="1:16" x14ac:dyDescent="0.2">
      <c r="A44" s="218" t="s">
        <v>98</v>
      </c>
      <c r="B44" s="40">
        <v>19381</v>
      </c>
      <c r="C44" s="40">
        <v>4942</v>
      </c>
      <c r="D44" s="40">
        <v>14439</v>
      </c>
      <c r="E44" s="40"/>
      <c r="F44" s="516">
        <v>19381</v>
      </c>
      <c r="G44" s="516">
        <v>4942</v>
      </c>
      <c r="H44" s="516">
        <v>14439</v>
      </c>
      <c r="I44" s="516"/>
      <c r="J44" s="515" t="s">
        <v>90</v>
      </c>
      <c r="K44" s="515" t="s">
        <v>90</v>
      </c>
      <c r="L44" s="515" t="s">
        <v>90</v>
      </c>
      <c r="M44" s="60"/>
      <c r="N44" s="515" t="s">
        <v>90</v>
      </c>
      <c r="O44" s="515" t="s">
        <v>90</v>
      </c>
      <c r="P44" s="515" t="s">
        <v>90</v>
      </c>
    </row>
    <row r="45" spans="1:16" ht="13.5" thickBot="1" x14ac:dyDescent="0.25">
      <c r="A45" s="219" t="s">
        <v>79</v>
      </c>
      <c r="B45" s="44">
        <v>1302</v>
      </c>
      <c r="C45" s="44">
        <v>749</v>
      </c>
      <c r="D45" s="44">
        <v>553</v>
      </c>
      <c r="E45" s="44"/>
      <c r="F45" s="220" t="s">
        <v>90</v>
      </c>
      <c r="G45" s="220" t="s">
        <v>90</v>
      </c>
      <c r="H45" s="220" t="s">
        <v>90</v>
      </c>
      <c r="I45" s="44"/>
      <c r="J45" s="220" t="s">
        <v>90</v>
      </c>
      <c r="K45" s="220" t="s">
        <v>90</v>
      </c>
      <c r="L45" s="220" t="s">
        <v>90</v>
      </c>
      <c r="M45" s="221"/>
      <c r="N45" s="44">
        <v>1302</v>
      </c>
      <c r="O45" s="44">
        <v>749</v>
      </c>
      <c r="P45" s="44">
        <v>553</v>
      </c>
    </row>
    <row r="46" spans="1:16" x14ac:dyDescent="0.2">
      <c r="A46" s="64"/>
    </row>
    <row r="47" spans="1:16" x14ac:dyDescent="0.2">
      <c r="A47" s="64"/>
    </row>
  </sheetData>
  <mergeCells count="6">
    <mergeCell ref="A5:O5"/>
    <mergeCell ref="Q1:R2"/>
    <mergeCell ref="A1:O1"/>
    <mergeCell ref="A2:O2"/>
    <mergeCell ref="A3:O3"/>
    <mergeCell ref="A4:O4"/>
  </mergeCells>
  <hyperlinks>
    <hyperlink ref="Q1" r:id="rId1" location="INDICE!A1"/>
    <hyperlink ref="Q1:R2" location="INDICE!A3" display="INDICE"/>
  </hyperlinks>
  <printOptions horizontalCentered="1"/>
  <pageMargins left="0.47244094488188981" right="0.47244094488188981" top="1.4960629921259843" bottom="0.98425196850393704" header="0" footer="0"/>
  <pageSetup scale="80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T47"/>
  <sheetViews>
    <sheetView zoomScaleNormal="100" zoomScaleSheetLayoutView="100" workbookViewId="0">
      <selection sqref="A1:P1"/>
    </sheetView>
  </sheetViews>
  <sheetFormatPr baseColWidth="10" defaultColWidth="7.625" defaultRowHeight="12.75" x14ac:dyDescent="0.2"/>
  <cols>
    <col min="1" max="1" width="19.625" style="2" customWidth="1"/>
    <col min="2" max="2" width="6.875" style="29" bestFit="1" customWidth="1"/>
    <col min="3" max="3" width="6.875" style="29" customWidth="1"/>
    <col min="4" max="4" width="6.5" style="29" customWidth="1"/>
    <col min="5" max="5" width="2" style="29" customWidth="1"/>
    <col min="6" max="6" width="6.375" style="29" customWidth="1"/>
    <col min="7" max="7" width="6.625" style="29" customWidth="1"/>
    <col min="8" max="8" width="6.875" style="29" customWidth="1"/>
    <col min="9" max="9" width="1.5" style="29" customWidth="1"/>
    <col min="10" max="10" width="6.25" style="29" customWidth="1"/>
    <col min="11" max="11" width="6.125" style="29" customWidth="1"/>
    <col min="12" max="12" width="6.5" style="29" customWidth="1"/>
    <col min="13" max="13" width="2" style="29" customWidth="1"/>
    <col min="14" max="14" width="6.375" style="29" customWidth="1"/>
    <col min="15" max="15" width="4.75" style="29" bestFit="1" customWidth="1"/>
    <col min="16" max="16" width="6.75" style="29" customWidth="1"/>
    <col min="17" max="16384" width="7.625" style="74"/>
  </cols>
  <sheetData>
    <row r="1" spans="1:20" ht="15" x14ac:dyDescent="0.2">
      <c r="A1" s="749" t="s">
        <v>195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200"/>
      <c r="R1" s="747" t="s">
        <v>650</v>
      </c>
      <c r="S1" s="747"/>
      <c r="T1" s="200"/>
    </row>
    <row r="2" spans="1:20" ht="15" x14ac:dyDescent="0.2">
      <c r="A2" s="750" t="s">
        <v>23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200"/>
      <c r="R2" s="747"/>
      <c r="S2" s="747"/>
      <c r="T2"/>
    </row>
    <row r="3" spans="1:20" ht="14.25" x14ac:dyDescent="0.2">
      <c r="A3" s="750" t="s">
        <v>82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</row>
    <row r="4" spans="1:20" ht="14.25" x14ac:dyDescent="0.2">
      <c r="A4" s="750" t="s">
        <v>83</v>
      </c>
      <c r="B4" s="750"/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</row>
    <row r="5" spans="1:20" ht="15" thickBot="1" x14ac:dyDescent="0.25">
      <c r="A5" s="748" t="s">
        <v>1063</v>
      </c>
      <c r="B5" s="748"/>
      <c r="C5" s="748"/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8"/>
      <c r="O5" s="748"/>
      <c r="P5" s="748"/>
    </row>
    <row r="6" spans="1:20" s="73" customFormat="1" ht="25.5" customHeight="1" x14ac:dyDescent="0.2">
      <c r="A6" s="20"/>
      <c r="B6" s="206" t="s">
        <v>5</v>
      </c>
      <c r="C6" s="207"/>
      <c r="D6" s="208"/>
      <c r="E6" s="1"/>
      <c r="F6" s="208" t="s">
        <v>84</v>
      </c>
      <c r="G6" s="206"/>
      <c r="H6" s="208"/>
      <c r="I6" s="1"/>
      <c r="J6" s="208" t="s">
        <v>85</v>
      </c>
      <c r="K6" s="206"/>
      <c r="L6" s="208"/>
      <c r="M6" s="1"/>
      <c r="N6" s="209" t="s">
        <v>546</v>
      </c>
      <c r="O6" s="210"/>
      <c r="P6" s="210"/>
    </row>
    <row r="7" spans="1:20" s="73" customFormat="1" ht="29.25" customHeight="1" thickBot="1" x14ac:dyDescent="0.25">
      <c r="A7" s="12" t="s">
        <v>86</v>
      </c>
      <c r="B7" s="222" t="s">
        <v>5</v>
      </c>
      <c r="C7" s="223" t="s">
        <v>124</v>
      </c>
      <c r="D7" s="223" t="s">
        <v>125</v>
      </c>
      <c r="E7" s="212"/>
      <c r="F7" s="222" t="s">
        <v>5</v>
      </c>
      <c r="G7" s="223" t="s">
        <v>124</v>
      </c>
      <c r="H7" s="223" t="s">
        <v>125</v>
      </c>
      <c r="I7" s="212"/>
      <c r="J7" s="222" t="s">
        <v>5</v>
      </c>
      <c r="K7" s="223" t="s">
        <v>124</v>
      </c>
      <c r="L7" s="223" t="s">
        <v>125</v>
      </c>
      <c r="M7" s="212"/>
      <c r="N7" s="222" t="s">
        <v>5</v>
      </c>
      <c r="O7" s="223" t="s">
        <v>124</v>
      </c>
      <c r="P7" s="223" t="s">
        <v>125</v>
      </c>
    </row>
    <row r="9" spans="1:20" ht="15" x14ac:dyDescent="0.25">
      <c r="A9" s="16" t="s">
        <v>5</v>
      </c>
      <c r="B9" s="36">
        <v>1011877</v>
      </c>
      <c r="C9" s="36">
        <v>514287</v>
      </c>
      <c r="D9" s="36">
        <v>497590</v>
      </c>
      <c r="E9" s="36"/>
      <c r="F9" s="36">
        <v>904684</v>
      </c>
      <c r="G9" s="36">
        <v>459839</v>
      </c>
      <c r="H9" s="36">
        <v>444845</v>
      </c>
      <c r="I9" s="36"/>
      <c r="J9" s="36">
        <v>88452</v>
      </c>
      <c r="K9" s="36">
        <v>45275</v>
      </c>
      <c r="L9" s="36">
        <v>43177</v>
      </c>
      <c r="M9" s="36"/>
      <c r="N9" s="36">
        <v>18741</v>
      </c>
      <c r="O9" s="36">
        <v>9173</v>
      </c>
      <c r="P9" s="36">
        <v>9568</v>
      </c>
    </row>
    <row r="10" spans="1:20" x14ac:dyDescent="0.2">
      <c r="A10" s="1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20" ht="13.5" x14ac:dyDescent="0.25">
      <c r="A11" s="19" t="s">
        <v>26</v>
      </c>
      <c r="B11" s="40">
        <v>144451</v>
      </c>
      <c r="C11" s="40">
        <v>73800</v>
      </c>
      <c r="D11" s="40">
        <v>70651</v>
      </c>
      <c r="E11" s="40"/>
      <c r="F11" s="40">
        <v>122166</v>
      </c>
      <c r="G11" s="40">
        <v>62402</v>
      </c>
      <c r="H11" s="40">
        <v>59764</v>
      </c>
      <c r="I11" s="40"/>
      <c r="J11" s="40">
        <v>20947</v>
      </c>
      <c r="K11" s="40">
        <v>10779</v>
      </c>
      <c r="L11" s="40">
        <v>10168</v>
      </c>
      <c r="M11" s="40"/>
      <c r="N11" s="40">
        <v>1338</v>
      </c>
      <c r="O11" s="40">
        <v>619</v>
      </c>
      <c r="P11" s="40">
        <v>719</v>
      </c>
    </row>
    <row r="12" spans="1:20" x14ac:dyDescent="0.2">
      <c r="A12" s="21" t="s">
        <v>27</v>
      </c>
      <c r="B12" s="40">
        <v>914</v>
      </c>
      <c r="C12" s="40">
        <v>473</v>
      </c>
      <c r="D12" s="40">
        <v>441</v>
      </c>
      <c r="E12" s="40"/>
      <c r="F12" s="57" t="s">
        <v>90</v>
      </c>
      <c r="G12" s="57" t="s">
        <v>90</v>
      </c>
      <c r="H12" s="57" t="s">
        <v>90</v>
      </c>
      <c r="I12" s="40"/>
      <c r="J12" s="57">
        <v>914</v>
      </c>
      <c r="K12" s="40">
        <v>473</v>
      </c>
      <c r="L12" s="40">
        <v>441</v>
      </c>
      <c r="M12" s="40"/>
      <c r="N12" s="57"/>
      <c r="O12" s="40"/>
      <c r="P12" s="40">
        <v>0</v>
      </c>
    </row>
    <row r="13" spans="1:20" x14ac:dyDescent="0.2">
      <c r="A13" s="21" t="s">
        <v>28</v>
      </c>
      <c r="B13" s="40">
        <v>1766</v>
      </c>
      <c r="C13" s="40">
        <v>897</v>
      </c>
      <c r="D13" s="40">
        <v>869</v>
      </c>
      <c r="E13" s="40"/>
      <c r="F13" s="57" t="s">
        <v>90</v>
      </c>
      <c r="G13" s="57" t="s">
        <v>90</v>
      </c>
      <c r="H13" s="57" t="s">
        <v>90</v>
      </c>
      <c r="I13" s="40"/>
      <c r="J13" s="57">
        <v>1762</v>
      </c>
      <c r="K13" s="40">
        <v>894</v>
      </c>
      <c r="L13" s="40">
        <v>868</v>
      </c>
      <c r="M13" s="40"/>
      <c r="N13" s="57">
        <v>4</v>
      </c>
      <c r="O13" s="40">
        <v>3</v>
      </c>
      <c r="P13" s="40">
        <v>1</v>
      </c>
    </row>
    <row r="14" spans="1:20" x14ac:dyDescent="0.2">
      <c r="A14" s="224" t="s">
        <v>29</v>
      </c>
      <c r="B14" s="40">
        <v>3731</v>
      </c>
      <c r="C14" s="40">
        <v>1875</v>
      </c>
      <c r="D14" s="40">
        <v>1856</v>
      </c>
      <c r="E14" s="40"/>
      <c r="F14" s="57" t="s">
        <v>90</v>
      </c>
      <c r="G14" s="57" t="s">
        <v>90</v>
      </c>
      <c r="H14" s="57" t="s">
        <v>90</v>
      </c>
      <c r="I14" s="40"/>
      <c r="J14" s="57">
        <v>3624</v>
      </c>
      <c r="K14" s="40">
        <v>1833</v>
      </c>
      <c r="L14" s="40">
        <v>1791</v>
      </c>
      <c r="M14" s="40"/>
      <c r="N14" s="57">
        <v>107</v>
      </c>
      <c r="O14" s="40">
        <v>42</v>
      </c>
      <c r="P14" s="40">
        <v>65</v>
      </c>
    </row>
    <row r="15" spans="1:20" x14ac:dyDescent="0.2">
      <c r="A15" s="224" t="s">
        <v>30</v>
      </c>
      <c r="B15" s="40">
        <v>68123</v>
      </c>
      <c r="C15" s="40">
        <v>34825</v>
      </c>
      <c r="D15" s="40">
        <v>33298</v>
      </c>
      <c r="E15" s="40"/>
      <c r="F15" s="57">
        <v>60257</v>
      </c>
      <c r="G15" s="40">
        <v>30749</v>
      </c>
      <c r="H15" s="40">
        <v>29508</v>
      </c>
      <c r="I15" s="40"/>
      <c r="J15" s="57">
        <v>7335</v>
      </c>
      <c r="K15" s="29">
        <v>3828</v>
      </c>
      <c r="L15" s="29">
        <v>3507</v>
      </c>
      <c r="M15" s="40"/>
      <c r="N15" s="57">
        <v>531</v>
      </c>
      <c r="O15" s="40">
        <v>248</v>
      </c>
      <c r="P15" s="40">
        <v>283</v>
      </c>
    </row>
    <row r="16" spans="1:20" x14ac:dyDescent="0.2">
      <c r="A16" s="224" t="s">
        <v>196</v>
      </c>
      <c r="B16" s="40">
        <v>69917</v>
      </c>
      <c r="C16" s="40">
        <v>35730</v>
      </c>
      <c r="D16" s="40">
        <v>34187</v>
      </c>
      <c r="E16" s="40"/>
      <c r="F16" s="57">
        <v>61909</v>
      </c>
      <c r="G16" s="40">
        <v>31653</v>
      </c>
      <c r="H16" s="40">
        <v>30256</v>
      </c>
      <c r="I16" s="40"/>
      <c r="J16" s="57">
        <v>7312</v>
      </c>
      <c r="K16" s="29">
        <v>3751</v>
      </c>
      <c r="L16" s="29">
        <v>3561</v>
      </c>
      <c r="M16" s="40"/>
      <c r="N16" s="57">
        <v>696</v>
      </c>
      <c r="O16" s="40">
        <v>326</v>
      </c>
      <c r="P16" s="40">
        <v>370</v>
      </c>
    </row>
    <row r="17" spans="1:16" x14ac:dyDescent="0.2">
      <c r="A17" s="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ht="13.5" x14ac:dyDescent="0.25">
      <c r="A18" s="19" t="s">
        <v>32</v>
      </c>
      <c r="B18" s="40">
        <v>463284</v>
      </c>
      <c r="C18" s="40">
        <v>238138</v>
      </c>
      <c r="D18" s="40">
        <v>225146</v>
      </c>
      <c r="E18" s="40"/>
      <c r="F18" s="57">
        <v>419076</v>
      </c>
      <c r="G18" s="29">
        <v>215752</v>
      </c>
      <c r="H18" s="29">
        <v>203324</v>
      </c>
      <c r="I18" s="40"/>
      <c r="J18" s="57">
        <v>39016</v>
      </c>
      <c r="K18" s="40">
        <v>19977</v>
      </c>
      <c r="L18" s="40">
        <v>19039</v>
      </c>
      <c r="M18" s="40"/>
      <c r="N18" s="57">
        <v>5192</v>
      </c>
      <c r="O18" s="40">
        <v>2409</v>
      </c>
      <c r="P18" s="40">
        <v>2783</v>
      </c>
    </row>
    <row r="19" spans="1:16" x14ac:dyDescent="0.2">
      <c r="A19" s="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ht="13.5" x14ac:dyDescent="0.25">
      <c r="A20" s="23" t="s">
        <v>197</v>
      </c>
      <c r="B20" s="36">
        <v>256</v>
      </c>
      <c r="C20" s="36">
        <v>107</v>
      </c>
      <c r="D20" s="36">
        <v>149</v>
      </c>
      <c r="E20" s="36"/>
      <c r="F20" s="58">
        <v>256</v>
      </c>
      <c r="G20" s="36">
        <v>107</v>
      </c>
      <c r="H20" s="36">
        <v>149</v>
      </c>
      <c r="I20" s="36"/>
      <c r="J20" s="89" t="s">
        <v>90</v>
      </c>
      <c r="K20" s="89" t="s">
        <v>90</v>
      </c>
      <c r="L20" s="89" t="s">
        <v>90</v>
      </c>
      <c r="M20" s="58"/>
      <c r="N20" s="89" t="s">
        <v>90</v>
      </c>
      <c r="O20" s="89" t="s">
        <v>90</v>
      </c>
      <c r="P20" s="89" t="s">
        <v>90</v>
      </c>
    </row>
    <row r="21" spans="1:16" x14ac:dyDescent="0.2">
      <c r="A21" s="1"/>
    </row>
    <row r="22" spans="1:16" ht="13.5" x14ac:dyDescent="0.25">
      <c r="A22" s="19" t="s">
        <v>198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ht="13.5" x14ac:dyDescent="0.25">
      <c r="A23" s="23" t="s">
        <v>199</v>
      </c>
      <c r="B23" s="36">
        <v>389481</v>
      </c>
      <c r="C23" s="36">
        <v>193324</v>
      </c>
      <c r="D23" s="36">
        <v>196157</v>
      </c>
      <c r="E23" s="36"/>
      <c r="F23" s="36">
        <v>348912</v>
      </c>
      <c r="G23" s="36">
        <v>172745</v>
      </c>
      <c r="H23" s="36">
        <v>176167</v>
      </c>
      <c r="I23" s="36"/>
      <c r="J23" s="36">
        <v>28463</v>
      </c>
      <c r="K23" s="36">
        <v>14502</v>
      </c>
      <c r="L23" s="36">
        <v>13961</v>
      </c>
      <c r="M23" s="36"/>
      <c r="N23" s="36">
        <v>12106</v>
      </c>
      <c r="O23" s="36">
        <v>6077</v>
      </c>
      <c r="P23" s="36">
        <v>6029</v>
      </c>
    </row>
    <row r="24" spans="1:16" ht="13.5" x14ac:dyDescent="0.25">
      <c r="A24" s="23" t="s">
        <v>62</v>
      </c>
      <c r="B24" s="36">
        <v>339178</v>
      </c>
      <c r="C24" s="36">
        <v>170784</v>
      </c>
      <c r="D24" s="36">
        <v>168394</v>
      </c>
      <c r="E24" s="36"/>
      <c r="F24" s="36">
        <v>299348</v>
      </c>
      <c r="G24" s="36">
        <v>150640</v>
      </c>
      <c r="H24" s="36">
        <v>148708</v>
      </c>
      <c r="I24" s="36"/>
      <c r="J24" s="36">
        <v>28385</v>
      </c>
      <c r="K24" s="36">
        <v>14448</v>
      </c>
      <c r="L24" s="36">
        <v>13937</v>
      </c>
      <c r="M24" s="36"/>
      <c r="N24" s="36">
        <v>11445</v>
      </c>
      <c r="O24" s="36">
        <v>5696</v>
      </c>
      <c r="P24" s="36">
        <v>5749</v>
      </c>
    </row>
    <row r="25" spans="1:16" x14ac:dyDescent="0.2">
      <c r="A25" s="21" t="s">
        <v>200</v>
      </c>
      <c r="B25" s="36">
        <v>239090</v>
      </c>
      <c r="C25" s="36">
        <v>120823</v>
      </c>
      <c r="D25" s="36">
        <v>118267</v>
      </c>
      <c r="E25" s="36"/>
      <c r="F25" s="36">
        <v>200812</v>
      </c>
      <c r="G25" s="36">
        <v>101794</v>
      </c>
      <c r="H25" s="36">
        <v>99018</v>
      </c>
      <c r="I25" s="36"/>
      <c r="J25" s="36">
        <v>27577</v>
      </c>
      <c r="K25" s="36">
        <v>13988</v>
      </c>
      <c r="L25" s="36">
        <v>13589</v>
      </c>
      <c r="M25" s="36"/>
      <c r="N25" s="36">
        <v>8946</v>
      </c>
      <c r="O25" s="36">
        <v>4126</v>
      </c>
      <c r="P25" s="36">
        <v>4820</v>
      </c>
    </row>
    <row r="26" spans="1:16" x14ac:dyDescent="0.2">
      <c r="A26" s="21" t="s">
        <v>201</v>
      </c>
      <c r="B26" s="36">
        <v>98938</v>
      </c>
      <c r="C26" s="36">
        <v>49502</v>
      </c>
      <c r="D26" s="36">
        <v>49436</v>
      </c>
      <c r="E26" s="36"/>
      <c r="F26" s="36">
        <v>97386</v>
      </c>
      <c r="G26" s="36">
        <v>48387</v>
      </c>
      <c r="H26" s="36">
        <v>48999</v>
      </c>
      <c r="I26" s="36"/>
      <c r="J26" s="36">
        <v>808</v>
      </c>
      <c r="K26" s="36">
        <v>460</v>
      </c>
      <c r="L26" s="36">
        <v>348</v>
      </c>
      <c r="M26" s="36"/>
      <c r="N26" s="36">
        <v>2499</v>
      </c>
      <c r="O26" s="36">
        <v>1570</v>
      </c>
      <c r="P26" s="36">
        <v>929</v>
      </c>
    </row>
    <row r="27" spans="1:16" x14ac:dyDescent="0.2">
      <c r="A27" s="21" t="s">
        <v>202</v>
      </c>
      <c r="B27" s="36">
        <v>1150</v>
      </c>
      <c r="C27" s="36">
        <v>459</v>
      </c>
      <c r="D27" s="36">
        <v>691</v>
      </c>
      <c r="E27" s="36"/>
      <c r="F27" s="36">
        <v>1150</v>
      </c>
      <c r="G27" s="36">
        <v>459</v>
      </c>
      <c r="H27" s="36">
        <v>691</v>
      </c>
      <c r="I27" s="36"/>
      <c r="J27" s="89">
        <v>0</v>
      </c>
      <c r="K27" s="89"/>
      <c r="L27" s="89"/>
      <c r="M27" s="58"/>
      <c r="N27" s="89">
        <v>0</v>
      </c>
      <c r="O27" s="89"/>
      <c r="P27" s="89"/>
    </row>
    <row r="28" spans="1:16" x14ac:dyDescent="0.2">
      <c r="A28" s="1"/>
      <c r="B28" s="36"/>
      <c r="C28" s="36"/>
      <c r="D28" s="36"/>
      <c r="E28" s="36"/>
      <c r="F28" s="36"/>
      <c r="G28" s="36"/>
      <c r="H28" s="36"/>
      <c r="I28" s="36"/>
      <c r="J28" s="89"/>
      <c r="K28" s="89"/>
      <c r="L28" s="89"/>
      <c r="M28" s="58"/>
      <c r="N28" s="89"/>
      <c r="O28" s="89"/>
      <c r="P28" s="89"/>
    </row>
    <row r="29" spans="1:16" ht="13.5" x14ac:dyDescent="0.25">
      <c r="A29" s="19" t="s">
        <v>65</v>
      </c>
      <c r="B29" s="36">
        <v>50303</v>
      </c>
      <c r="C29" s="36">
        <v>22540</v>
      </c>
      <c r="D29" s="36">
        <v>27763</v>
      </c>
      <c r="E29" s="36"/>
      <c r="F29" s="36">
        <v>49564</v>
      </c>
      <c r="G29" s="36">
        <v>22105</v>
      </c>
      <c r="H29" s="36">
        <v>27459</v>
      </c>
      <c r="I29" s="36"/>
      <c r="J29" s="36">
        <v>78</v>
      </c>
      <c r="K29" s="36">
        <v>54</v>
      </c>
      <c r="L29" s="36">
        <v>24</v>
      </c>
      <c r="M29" s="36"/>
      <c r="N29" s="36">
        <v>661</v>
      </c>
      <c r="O29" s="36">
        <v>381</v>
      </c>
      <c r="P29" s="36">
        <v>280</v>
      </c>
    </row>
    <row r="30" spans="1:16" x14ac:dyDescent="0.2">
      <c r="A30" s="21" t="s">
        <v>200</v>
      </c>
      <c r="B30" s="36">
        <v>32162</v>
      </c>
      <c r="C30" s="36">
        <v>15603</v>
      </c>
      <c r="D30" s="36">
        <v>16559</v>
      </c>
      <c r="E30" s="36"/>
      <c r="F30" s="36">
        <v>32084</v>
      </c>
      <c r="G30" s="36">
        <v>15549</v>
      </c>
      <c r="H30" s="36">
        <v>16535</v>
      </c>
      <c r="I30" s="36"/>
      <c r="J30" s="36">
        <v>78</v>
      </c>
      <c r="K30" s="36">
        <v>54</v>
      </c>
      <c r="L30" s="36">
        <v>24</v>
      </c>
      <c r="M30" s="89"/>
      <c r="N30" s="89">
        <v>0</v>
      </c>
      <c r="O30" s="89"/>
      <c r="P30" s="89"/>
    </row>
    <row r="31" spans="1:16" x14ac:dyDescent="0.2">
      <c r="A31" s="21" t="s">
        <v>201</v>
      </c>
      <c r="B31" s="36">
        <v>1772</v>
      </c>
      <c r="C31" s="36">
        <v>969</v>
      </c>
      <c r="D31" s="36">
        <v>803</v>
      </c>
      <c r="E31" s="36"/>
      <c r="F31" s="36">
        <v>1111</v>
      </c>
      <c r="G31" s="36">
        <v>588</v>
      </c>
      <c r="H31" s="36">
        <v>523</v>
      </c>
      <c r="I31" s="36"/>
      <c r="J31" s="89">
        <v>0</v>
      </c>
      <c r="K31" s="89"/>
      <c r="L31" s="89"/>
      <c r="M31" s="58"/>
      <c r="N31" s="36">
        <v>661</v>
      </c>
      <c r="O31" s="36">
        <v>381</v>
      </c>
      <c r="P31" s="36">
        <v>280</v>
      </c>
    </row>
    <row r="32" spans="1:16" x14ac:dyDescent="0.2">
      <c r="A32" s="21" t="s">
        <v>203</v>
      </c>
      <c r="B32" s="36">
        <v>16369</v>
      </c>
      <c r="C32" s="36">
        <v>5968</v>
      </c>
      <c r="D32" s="36">
        <v>10401</v>
      </c>
      <c r="E32" s="36"/>
      <c r="F32" s="36">
        <v>16369</v>
      </c>
      <c r="G32" s="36">
        <v>5968</v>
      </c>
      <c r="H32" s="36">
        <v>10401</v>
      </c>
      <c r="I32" s="36"/>
      <c r="J32" s="89">
        <v>0</v>
      </c>
      <c r="K32" s="89"/>
      <c r="L32" s="89"/>
      <c r="M32" s="58"/>
      <c r="N32" s="89">
        <v>0</v>
      </c>
      <c r="O32" s="89"/>
      <c r="P32" s="89"/>
    </row>
    <row r="33" spans="1:16" x14ac:dyDescent="0.2">
      <c r="A33" s="1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ht="14.25" thickBot="1" x14ac:dyDescent="0.3">
      <c r="A34" s="225" t="s">
        <v>204</v>
      </c>
      <c r="B34" s="43">
        <v>14405</v>
      </c>
      <c r="C34" s="43">
        <v>8918</v>
      </c>
      <c r="D34" s="43">
        <v>5487</v>
      </c>
      <c r="E34" s="43"/>
      <c r="F34" s="88">
        <v>14274</v>
      </c>
      <c r="G34" s="43">
        <v>8833</v>
      </c>
      <c r="H34" s="43">
        <v>5441</v>
      </c>
      <c r="I34" s="44"/>
      <c r="J34" s="88">
        <v>26</v>
      </c>
      <c r="K34" s="43">
        <v>17</v>
      </c>
      <c r="L34" s="43">
        <v>9</v>
      </c>
      <c r="M34" s="44"/>
      <c r="N34" s="88">
        <v>105</v>
      </c>
      <c r="O34" s="43">
        <v>68</v>
      </c>
      <c r="P34" s="43">
        <v>37</v>
      </c>
    </row>
    <row r="35" spans="1:16" x14ac:dyDescent="0.2">
      <c r="A35" s="226" t="s">
        <v>205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2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2">
      <c r="B37" s="39"/>
      <c r="C37" s="39"/>
      <c r="D37" s="39"/>
      <c r="E37" s="39"/>
      <c r="F37" s="476"/>
      <c r="G37" s="476"/>
      <c r="H37" s="476"/>
      <c r="I37" s="476"/>
      <c r="J37" s="476"/>
      <c r="K37" s="476"/>
      <c r="L37" s="476"/>
      <c r="M37" s="39"/>
      <c r="N37" s="39"/>
      <c r="O37" s="39"/>
      <c r="P37" s="39"/>
    </row>
    <row r="38" spans="1:16" x14ac:dyDescent="0.2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x14ac:dyDescent="0.2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x14ac:dyDescent="0.2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16" x14ac:dyDescent="0.2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x14ac:dyDescent="0.2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</row>
    <row r="43" spans="1:16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16" x14ac:dyDescent="0.2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x14ac:dyDescent="0.2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16" x14ac:dyDescent="0.2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1:16" x14ac:dyDescent="0.2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</row>
  </sheetData>
  <mergeCells count="6">
    <mergeCell ref="A5:P5"/>
    <mergeCell ref="R1:S2"/>
    <mergeCell ref="A1:P1"/>
    <mergeCell ref="A2:P2"/>
    <mergeCell ref="A3:P3"/>
    <mergeCell ref="A4:P4"/>
  </mergeCells>
  <hyperlinks>
    <hyperlink ref="R1" r:id="rId1" location="INDICE!A1"/>
    <hyperlink ref="R1:S2" location="INDICE!A3" display="INDICE"/>
  </hyperlinks>
  <printOptions horizontalCentered="1"/>
  <pageMargins left="0.59055118110236227" right="0.59055118110236227" top="0.98425196850393704" bottom="0.98425196850393704" header="0" footer="0"/>
  <pageSetup scale="85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zoomScaleNormal="100" zoomScaleSheetLayoutView="100" workbookViewId="0">
      <selection activeCell="M2" sqref="M2"/>
    </sheetView>
  </sheetViews>
  <sheetFormatPr baseColWidth="10" defaultColWidth="11" defaultRowHeight="15" x14ac:dyDescent="0.25"/>
  <cols>
    <col min="1" max="1" width="14.125" style="1" customWidth="1"/>
    <col min="2" max="2" width="7.75" style="2" bestFit="1" customWidth="1"/>
    <col min="3" max="3" width="5.5" style="2" customWidth="1"/>
    <col min="4" max="4" width="6.375" style="2" bestFit="1" customWidth="1"/>
    <col min="5" max="5" width="7.375" style="2" customWidth="1"/>
    <col min="6" max="6" width="8.375" style="2" bestFit="1" customWidth="1"/>
    <col min="7" max="7" width="7.625" style="2" customWidth="1"/>
    <col min="8" max="8" width="7.875" style="2" customWidth="1"/>
    <col min="9" max="9" width="1.25" style="2" customWidth="1"/>
    <col min="10" max="10" width="6.5" style="2" customWidth="1"/>
    <col min="11" max="11" width="7.375" style="2" bestFit="1" customWidth="1"/>
    <col min="12" max="12" width="7.125" style="2" customWidth="1"/>
    <col min="13" max="13" width="11" style="154"/>
    <col min="14" max="14" width="17.25" style="100" bestFit="1" customWidth="1"/>
    <col min="15" max="16384" width="11" style="100"/>
  </cols>
  <sheetData>
    <row r="1" spans="1:16" x14ac:dyDescent="0.25">
      <c r="A1" s="753" t="s">
        <v>168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200"/>
      <c r="N1" s="747" t="s">
        <v>650</v>
      </c>
      <c r="O1" s="747"/>
      <c r="P1" s="200"/>
    </row>
    <row r="2" spans="1:16" x14ac:dyDescent="0.25">
      <c r="A2" s="754" t="s">
        <v>23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200"/>
      <c r="N2" s="747"/>
      <c r="O2" s="747"/>
      <c r="P2"/>
    </row>
    <row r="3" spans="1:16" x14ac:dyDescent="0.25">
      <c r="A3" s="753" t="s">
        <v>169</v>
      </c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</row>
    <row r="4" spans="1:16" x14ac:dyDescent="0.25">
      <c r="A4" s="754" t="s">
        <v>170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</row>
    <row r="5" spans="1:16" x14ac:dyDescent="0.25">
      <c r="A5" s="753" t="s">
        <v>48</v>
      </c>
      <c r="B5" s="753"/>
      <c r="C5" s="753"/>
      <c r="D5" s="753"/>
      <c r="E5" s="753"/>
      <c r="F5" s="753"/>
      <c r="G5" s="753"/>
      <c r="H5" s="753"/>
      <c r="I5" s="753"/>
      <c r="J5" s="753"/>
      <c r="K5" s="753"/>
      <c r="L5" s="753"/>
    </row>
    <row r="6" spans="1:16" ht="15.75" thickBot="1" x14ac:dyDescent="0.3">
      <c r="A6" s="755" t="s">
        <v>1063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</row>
    <row r="7" spans="1:16" x14ac:dyDescent="0.25">
      <c r="A7" s="661"/>
      <c r="B7" s="661"/>
      <c r="C7" s="661"/>
      <c r="D7" s="661"/>
      <c r="E7" s="661"/>
      <c r="F7" s="208" t="s">
        <v>172</v>
      </c>
      <c r="G7" s="208"/>
      <c r="H7" s="208"/>
      <c r="I7" s="208"/>
      <c r="J7" s="208"/>
      <c r="K7" s="208"/>
      <c r="L7" s="661"/>
    </row>
    <row r="8" spans="1:16" ht="15" customHeight="1" x14ac:dyDescent="0.25">
      <c r="A8" s="274" t="s">
        <v>117</v>
      </c>
      <c r="B8" s="3"/>
      <c r="C8" s="3" t="s">
        <v>173</v>
      </c>
      <c r="D8" s="462" t="s">
        <v>174</v>
      </c>
      <c r="E8" s="462" t="s">
        <v>175</v>
      </c>
      <c r="F8" s="274"/>
      <c r="G8" s="208" t="s">
        <v>63</v>
      </c>
      <c r="H8" s="208"/>
      <c r="I8" s="326"/>
      <c r="J8" s="208" t="s">
        <v>64</v>
      </c>
      <c r="K8" s="208"/>
      <c r="L8" s="274" t="s">
        <v>176</v>
      </c>
    </row>
    <row r="9" spans="1:16" ht="15.75" thickBot="1" x14ac:dyDescent="0.3">
      <c r="A9" s="276" t="s">
        <v>123</v>
      </c>
      <c r="B9" s="235" t="s">
        <v>5</v>
      </c>
      <c r="C9" s="235" t="s">
        <v>177</v>
      </c>
      <c r="D9" s="235" t="s">
        <v>178</v>
      </c>
      <c r="E9" s="463" t="s">
        <v>179</v>
      </c>
      <c r="F9" s="235" t="s">
        <v>5</v>
      </c>
      <c r="G9" s="463" t="s">
        <v>180</v>
      </c>
      <c r="H9" s="463" t="s">
        <v>65</v>
      </c>
      <c r="I9" s="235"/>
      <c r="J9" s="463" t="s">
        <v>62</v>
      </c>
      <c r="K9" s="463" t="s">
        <v>65</v>
      </c>
      <c r="L9" s="463" t="s">
        <v>181</v>
      </c>
    </row>
    <row r="10" spans="1:16" x14ac:dyDescent="0.25">
      <c r="A10" s="661"/>
      <c r="B10" s="661"/>
      <c r="C10" s="661"/>
      <c r="D10" s="661"/>
      <c r="E10" s="661"/>
      <c r="F10" s="661"/>
      <c r="G10" s="662"/>
      <c r="H10" s="662"/>
      <c r="I10" s="661"/>
      <c r="J10" s="662"/>
      <c r="K10" s="662"/>
      <c r="L10" s="661"/>
    </row>
    <row r="11" spans="1:16" x14ac:dyDescent="0.25">
      <c r="A11" s="228" t="s">
        <v>126</v>
      </c>
      <c r="B11" s="51">
        <v>1011877</v>
      </c>
      <c r="C11" s="51">
        <v>144451</v>
      </c>
      <c r="D11" s="51">
        <v>463284</v>
      </c>
      <c r="E11" s="51">
        <v>256</v>
      </c>
      <c r="F11" s="51">
        <v>389481</v>
      </c>
      <c r="G11" s="51">
        <v>238485</v>
      </c>
      <c r="H11" s="51">
        <v>32162</v>
      </c>
      <c r="I11" s="51"/>
      <c r="J11" s="51">
        <v>100693</v>
      </c>
      <c r="K11" s="51">
        <v>18141</v>
      </c>
      <c r="L11" s="51">
        <v>14405</v>
      </c>
      <c r="N11" s="101"/>
      <c r="O11" s="102"/>
    </row>
    <row r="12" spans="1:16" x14ac:dyDescent="0.2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3"/>
      <c r="N12" s="103"/>
      <c r="O12" s="102"/>
    </row>
    <row r="13" spans="1:16" x14ac:dyDescent="0.25">
      <c r="A13" s="1" t="s">
        <v>127</v>
      </c>
      <c r="B13" s="51">
        <v>61038</v>
      </c>
      <c r="C13" s="53">
        <v>9250</v>
      </c>
      <c r="D13" s="53">
        <v>28783</v>
      </c>
      <c r="E13" s="53" t="s">
        <v>182</v>
      </c>
      <c r="F13" s="53">
        <v>22387</v>
      </c>
      <c r="G13" s="517">
        <v>16210</v>
      </c>
      <c r="H13" s="325">
        <v>495</v>
      </c>
      <c r="I13" s="53"/>
      <c r="J13" s="53">
        <v>5257</v>
      </c>
      <c r="K13" s="325">
        <v>425</v>
      </c>
      <c r="L13" s="369">
        <v>618</v>
      </c>
      <c r="M13" s="105"/>
      <c r="N13" s="103"/>
      <c r="O13" s="104"/>
    </row>
    <row r="14" spans="1:16" x14ac:dyDescent="0.25">
      <c r="A14" s="1" t="s">
        <v>128</v>
      </c>
      <c r="B14" s="51">
        <v>63087</v>
      </c>
      <c r="C14" s="53">
        <v>9766</v>
      </c>
      <c r="D14" s="53">
        <v>27715</v>
      </c>
      <c r="E14" s="53" t="s">
        <v>182</v>
      </c>
      <c r="F14" s="53">
        <v>24345</v>
      </c>
      <c r="G14" s="517">
        <v>19621</v>
      </c>
      <c r="H14" s="325">
        <v>1046</v>
      </c>
      <c r="I14" s="53"/>
      <c r="J14" s="53">
        <v>3026</v>
      </c>
      <c r="K14" s="325">
        <v>652</v>
      </c>
      <c r="L14" s="369">
        <v>1261</v>
      </c>
      <c r="M14" s="105"/>
      <c r="N14" s="103"/>
      <c r="O14" s="104"/>
    </row>
    <row r="15" spans="1:16" x14ac:dyDescent="0.25">
      <c r="A15" s="1" t="s">
        <v>129</v>
      </c>
      <c r="B15" s="51">
        <v>54808</v>
      </c>
      <c r="C15" s="53">
        <v>8491</v>
      </c>
      <c r="D15" s="53">
        <v>25928</v>
      </c>
      <c r="E15" s="53">
        <v>54</v>
      </c>
      <c r="F15" s="53">
        <v>19467</v>
      </c>
      <c r="G15" s="517">
        <v>17040</v>
      </c>
      <c r="H15" s="518">
        <v>0</v>
      </c>
      <c r="I15" s="53"/>
      <c r="J15" s="53">
        <v>1983</v>
      </c>
      <c r="K15" s="518">
        <v>444</v>
      </c>
      <c r="L15" s="369">
        <v>922</v>
      </c>
      <c r="M15" s="231"/>
    </row>
    <row r="16" spans="1:16" x14ac:dyDescent="0.25">
      <c r="A16" s="1" t="s">
        <v>130</v>
      </c>
      <c r="B16" s="51">
        <v>61682</v>
      </c>
      <c r="C16" s="53">
        <v>8169</v>
      </c>
      <c r="D16" s="53">
        <v>26924</v>
      </c>
      <c r="E16" s="53" t="s">
        <v>182</v>
      </c>
      <c r="F16" s="53">
        <v>25450</v>
      </c>
      <c r="G16" s="517">
        <v>12712</v>
      </c>
      <c r="H16" s="325">
        <v>1116</v>
      </c>
      <c r="I16" s="53"/>
      <c r="J16" s="53">
        <v>10262</v>
      </c>
      <c r="K16" s="325">
        <v>1360</v>
      </c>
      <c r="L16" s="369">
        <v>1139</v>
      </c>
      <c r="M16" s="105"/>
      <c r="N16" s="103"/>
      <c r="O16" s="104"/>
    </row>
    <row r="17" spans="1:15" x14ac:dyDescent="0.25">
      <c r="A17" s="1" t="s">
        <v>131</v>
      </c>
      <c r="B17" s="51">
        <v>14788</v>
      </c>
      <c r="C17" s="53">
        <v>1891</v>
      </c>
      <c r="D17" s="53">
        <v>6394</v>
      </c>
      <c r="E17" s="53" t="s">
        <v>182</v>
      </c>
      <c r="F17" s="53">
        <v>6284</v>
      </c>
      <c r="G17" s="517">
        <v>3008</v>
      </c>
      <c r="H17" s="325">
        <v>618</v>
      </c>
      <c r="I17" s="53"/>
      <c r="J17" s="53">
        <v>2331</v>
      </c>
      <c r="K17" s="325">
        <v>327</v>
      </c>
      <c r="L17" s="369">
        <v>219</v>
      </c>
      <c r="M17" s="105"/>
      <c r="N17" s="103"/>
      <c r="O17" s="104"/>
    </row>
    <row r="18" spans="1:15" x14ac:dyDescent="0.25">
      <c r="A18" s="1" t="s">
        <v>132</v>
      </c>
      <c r="B18" s="51">
        <v>34905</v>
      </c>
      <c r="C18" s="53">
        <v>4560</v>
      </c>
      <c r="D18" s="53">
        <v>14925</v>
      </c>
      <c r="E18" s="53" t="s">
        <v>182</v>
      </c>
      <c r="F18" s="53">
        <v>14946</v>
      </c>
      <c r="G18" s="517">
        <v>7733</v>
      </c>
      <c r="H18" s="325">
        <v>2850</v>
      </c>
      <c r="I18" s="53"/>
      <c r="J18" s="53">
        <v>3578</v>
      </c>
      <c r="K18" s="325">
        <v>785</v>
      </c>
      <c r="L18" s="369">
        <v>474</v>
      </c>
      <c r="M18" s="105"/>
      <c r="N18" s="103"/>
      <c r="O18" s="104"/>
    </row>
    <row r="19" spans="1:15" x14ac:dyDescent="0.25">
      <c r="A19" s="1" t="s">
        <v>133</v>
      </c>
      <c r="B19" s="51">
        <v>7810</v>
      </c>
      <c r="C19" s="53">
        <v>1060</v>
      </c>
      <c r="D19" s="53">
        <v>3647</v>
      </c>
      <c r="E19" s="53" t="s">
        <v>182</v>
      </c>
      <c r="F19" s="53">
        <v>2966</v>
      </c>
      <c r="G19" s="517">
        <v>1519</v>
      </c>
      <c r="H19" s="518">
        <v>0</v>
      </c>
      <c r="I19" s="53"/>
      <c r="J19" s="53">
        <v>1161</v>
      </c>
      <c r="K19" s="518">
        <v>286</v>
      </c>
      <c r="L19" s="369">
        <v>137</v>
      </c>
      <c r="M19" s="231"/>
    </row>
    <row r="20" spans="1:15" x14ac:dyDescent="0.25">
      <c r="A20" s="1" t="s">
        <v>134</v>
      </c>
      <c r="B20" s="51">
        <v>92584</v>
      </c>
      <c r="C20" s="53">
        <v>13383</v>
      </c>
      <c r="D20" s="53">
        <v>42048</v>
      </c>
      <c r="E20" s="53" t="s">
        <v>182</v>
      </c>
      <c r="F20" s="53">
        <v>35726</v>
      </c>
      <c r="G20" s="517">
        <v>23023</v>
      </c>
      <c r="H20" s="325">
        <v>2215</v>
      </c>
      <c r="I20" s="53"/>
      <c r="J20" s="53">
        <v>8518</v>
      </c>
      <c r="K20" s="325">
        <v>1970</v>
      </c>
      <c r="L20" s="369">
        <v>1427</v>
      </c>
      <c r="M20" s="105"/>
      <c r="N20" s="103"/>
      <c r="O20" s="104"/>
    </row>
    <row r="21" spans="1:15" x14ac:dyDescent="0.25">
      <c r="A21" s="1" t="s">
        <v>135</v>
      </c>
      <c r="B21" s="51">
        <v>42383</v>
      </c>
      <c r="C21" s="53">
        <v>5915</v>
      </c>
      <c r="D21" s="53">
        <v>19085</v>
      </c>
      <c r="E21" s="53" t="s">
        <v>182</v>
      </c>
      <c r="F21" s="53">
        <v>16787</v>
      </c>
      <c r="G21" s="517">
        <v>10088</v>
      </c>
      <c r="H21" s="325">
        <v>2356</v>
      </c>
      <c r="I21" s="53"/>
      <c r="J21" s="53">
        <v>3801</v>
      </c>
      <c r="K21" s="325">
        <v>542</v>
      </c>
      <c r="L21" s="369">
        <v>596</v>
      </c>
      <c r="M21" s="105"/>
      <c r="N21" s="103"/>
      <c r="O21" s="104"/>
    </row>
    <row r="22" spans="1:15" x14ac:dyDescent="0.25">
      <c r="A22" s="1" t="s">
        <v>136</v>
      </c>
      <c r="B22" s="51">
        <v>56436</v>
      </c>
      <c r="C22" s="53">
        <v>8340</v>
      </c>
      <c r="D22" s="53">
        <v>27706</v>
      </c>
      <c r="E22" s="53" t="s">
        <v>182</v>
      </c>
      <c r="F22" s="53">
        <v>19653</v>
      </c>
      <c r="G22" s="517">
        <v>10252</v>
      </c>
      <c r="H22" s="518">
        <v>0</v>
      </c>
      <c r="I22" s="53"/>
      <c r="J22" s="53">
        <v>8253</v>
      </c>
      <c r="K22" s="518">
        <v>1148</v>
      </c>
      <c r="L22" s="369">
        <v>737</v>
      </c>
      <c r="M22" s="231"/>
    </row>
    <row r="23" spans="1:15" x14ac:dyDescent="0.25">
      <c r="A23" s="1" t="s">
        <v>137</v>
      </c>
      <c r="B23" s="51">
        <v>17786</v>
      </c>
      <c r="C23" s="53">
        <v>2866</v>
      </c>
      <c r="D23" s="53">
        <v>9061</v>
      </c>
      <c r="E23" s="53" t="s">
        <v>182</v>
      </c>
      <c r="F23" s="53">
        <v>5737</v>
      </c>
      <c r="G23" s="517">
        <v>3731</v>
      </c>
      <c r="H23" s="518">
        <v>0</v>
      </c>
      <c r="I23" s="53"/>
      <c r="J23" s="53">
        <v>1696</v>
      </c>
      <c r="K23" s="518">
        <v>310</v>
      </c>
      <c r="L23" s="369">
        <v>122</v>
      </c>
      <c r="M23" s="231"/>
    </row>
    <row r="24" spans="1:15" x14ac:dyDescent="0.25">
      <c r="A24" s="254" t="s">
        <v>138</v>
      </c>
      <c r="B24" s="51">
        <v>83531</v>
      </c>
      <c r="C24" s="53">
        <v>11365</v>
      </c>
      <c r="D24" s="53">
        <v>37396</v>
      </c>
      <c r="E24" s="53">
        <v>108</v>
      </c>
      <c r="F24" s="53">
        <v>33607</v>
      </c>
      <c r="G24" s="517">
        <v>21252</v>
      </c>
      <c r="H24" s="325">
        <v>3539</v>
      </c>
      <c r="I24" s="53"/>
      <c r="J24" s="53">
        <v>7309</v>
      </c>
      <c r="K24" s="325">
        <v>1507</v>
      </c>
      <c r="L24" s="519">
        <v>1163</v>
      </c>
      <c r="M24" s="105"/>
      <c r="N24" s="103"/>
      <c r="O24" s="104"/>
    </row>
    <row r="25" spans="1:15" x14ac:dyDescent="0.25">
      <c r="A25" s="1" t="s">
        <v>139</v>
      </c>
      <c r="B25" s="51">
        <v>20680</v>
      </c>
      <c r="C25" s="53">
        <v>2862</v>
      </c>
      <c r="D25" s="53">
        <v>9827</v>
      </c>
      <c r="E25" s="53" t="s">
        <v>182</v>
      </c>
      <c r="F25" s="53">
        <v>7470</v>
      </c>
      <c r="G25" s="517">
        <v>5763</v>
      </c>
      <c r="H25" s="325">
        <v>627</v>
      </c>
      <c r="I25" s="53"/>
      <c r="J25" s="53">
        <v>905</v>
      </c>
      <c r="K25" s="325">
        <v>175</v>
      </c>
      <c r="L25" s="369">
        <v>521</v>
      </c>
      <c r="M25" s="105"/>
      <c r="N25" s="103"/>
      <c r="O25" s="104"/>
    </row>
    <row r="26" spans="1:15" x14ac:dyDescent="0.25">
      <c r="A26" s="1" t="s">
        <v>140</v>
      </c>
      <c r="B26" s="51">
        <v>79081</v>
      </c>
      <c r="C26" s="53">
        <v>11346</v>
      </c>
      <c r="D26" s="53">
        <v>34524</v>
      </c>
      <c r="E26" s="53">
        <v>94</v>
      </c>
      <c r="F26" s="53">
        <v>32136</v>
      </c>
      <c r="G26" s="517">
        <v>23386</v>
      </c>
      <c r="H26" s="325">
        <v>2038</v>
      </c>
      <c r="I26" s="53"/>
      <c r="J26" s="53">
        <v>6156</v>
      </c>
      <c r="K26" s="325">
        <v>556</v>
      </c>
      <c r="L26" s="369">
        <v>1075</v>
      </c>
      <c r="M26" s="105"/>
      <c r="N26" s="103"/>
      <c r="O26" s="104"/>
    </row>
    <row r="27" spans="1:15" x14ac:dyDescent="0.25">
      <c r="A27" s="1" t="s">
        <v>141</v>
      </c>
      <c r="B27" s="51">
        <v>17953</v>
      </c>
      <c r="C27" s="53">
        <v>2569</v>
      </c>
      <c r="D27" s="53">
        <v>8464</v>
      </c>
      <c r="E27" s="53" t="s">
        <v>182</v>
      </c>
      <c r="F27" s="53">
        <v>6769</v>
      </c>
      <c r="G27" s="517">
        <v>3917</v>
      </c>
      <c r="H27" s="325">
        <v>1624</v>
      </c>
      <c r="I27" s="53"/>
      <c r="J27" s="53">
        <v>1040</v>
      </c>
      <c r="K27" s="325">
        <v>188</v>
      </c>
      <c r="L27" s="369">
        <v>151</v>
      </c>
      <c r="M27" s="105"/>
      <c r="N27" s="103"/>
      <c r="O27" s="104"/>
    </row>
    <row r="28" spans="1:15" x14ac:dyDescent="0.25">
      <c r="A28" s="1" t="s">
        <v>142</v>
      </c>
      <c r="B28" s="51">
        <v>29365</v>
      </c>
      <c r="C28" s="53">
        <v>4036</v>
      </c>
      <c r="D28" s="53">
        <v>13250</v>
      </c>
      <c r="E28" s="53" t="s">
        <v>182</v>
      </c>
      <c r="F28" s="53">
        <v>11493</v>
      </c>
      <c r="G28" s="517">
        <v>7127</v>
      </c>
      <c r="H28" s="325">
        <v>1748</v>
      </c>
      <c r="I28" s="53"/>
      <c r="J28" s="53">
        <v>2209</v>
      </c>
      <c r="K28" s="325">
        <v>409</v>
      </c>
      <c r="L28" s="369">
        <v>586</v>
      </c>
      <c r="M28" s="105"/>
      <c r="N28" s="107"/>
      <c r="O28" s="104"/>
    </row>
    <row r="29" spans="1:15" x14ac:dyDescent="0.25">
      <c r="A29" s="1" t="s">
        <v>143</v>
      </c>
      <c r="B29" s="51">
        <v>17004</v>
      </c>
      <c r="C29" s="53">
        <v>2300</v>
      </c>
      <c r="D29" s="53">
        <v>7466</v>
      </c>
      <c r="E29" s="53" t="s">
        <v>182</v>
      </c>
      <c r="F29" s="53">
        <v>6924</v>
      </c>
      <c r="G29" s="517">
        <v>2795</v>
      </c>
      <c r="H29" s="325">
        <v>285</v>
      </c>
      <c r="I29" s="53"/>
      <c r="J29" s="53">
        <v>2845</v>
      </c>
      <c r="K29" s="325">
        <v>999</v>
      </c>
      <c r="L29" s="369">
        <v>314</v>
      </c>
      <c r="M29" s="105"/>
      <c r="N29" s="108"/>
      <c r="O29" s="104"/>
    </row>
    <row r="30" spans="1:15" x14ac:dyDescent="0.25">
      <c r="A30" s="1" t="s">
        <v>144</v>
      </c>
      <c r="B30" s="51">
        <v>25068</v>
      </c>
      <c r="C30" s="53">
        <v>3635</v>
      </c>
      <c r="D30" s="53">
        <v>11611</v>
      </c>
      <c r="E30" s="53" t="s">
        <v>182</v>
      </c>
      <c r="F30" s="53">
        <v>9395</v>
      </c>
      <c r="G30" s="517">
        <v>4676</v>
      </c>
      <c r="H30" s="325">
        <v>231</v>
      </c>
      <c r="I30" s="53"/>
      <c r="J30" s="53">
        <v>3275</v>
      </c>
      <c r="K30" s="325">
        <v>1213</v>
      </c>
      <c r="L30" s="369">
        <v>427</v>
      </c>
      <c r="M30" s="105"/>
      <c r="N30" s="108"/>
      <c r="O30" s="104"/>
    </row>
    <row r="31" spans="1:15" x14ac:dyDescent="0.25">
      <c r="A31" s="1" t="s">
        <v>145</v>
      </c>
      <c r="B31" s="51">
        <v>15176</v>
      </c>
      <c r="C31" s="53">
        <v>2123</v>
      </c>
      <c r="D31" s="53">
        <v>7027</v>
      </c>
      <c r="E31" s="53" t="s">
        <v>182</v>
      </c>
      <c r="F31" s="53">
        <v>5816</v>
      </c>
      <c r="G31" s="517">
        <v>3061</v>
      </c>
      <c r="H31" s="325">
        <v>698</v>
      </c>
      <c r="I31" s="53"/>
      <c r="J31" s="53">
        <v>1684</v>
      </c>
      <c r="K31" s="325">
        <v>373</v>
      </c>
      <c r="L31" s="369">
        <v>210</v>
      </c>
      <c r="M31" s="105"/>
      <c r="N31" s="108"/>
      <c r="O31" s="104"/>
    </row>
    <row r="32" spans="1:15" x14ac:dyDescent="0.25">
      <c r="A32" s="1" t="s">
        <v>146</v>
      </c>
      <c r="B32" s="51">
        <v>31200</v>
      </c>
      <c r="C32" s="53">
        <v>4550</v>
      </c>
      <c r="D32" s="53">
        <v>14829</v>
      </c>
      <c r="E32" s="53" t="s">
        <v>182</v>
      </c>
      <c r="F32" s="53">
        <v>11417</v>
      </c>
      <c r="G32" s="517">
        <v>8390</v>
      </c>
      <c r="H32" s="325">
        <v>539</v>
      </c>
      <c r="I32" s="53"/>
      <c r="J32" s="53">
        <v>2122</v>
      </c>
      <c r="K32" s="325">
        <v>366</v>
      </c>
      <c r="L32" s="369">
        <v>404</v>
      </c>
      <c r="M32" s="105"/>
      <c r="N32" s="103"/>
      <c r="O32" s="104"/>
    </row>
    <row r="33" spans="1:16" x14ac:dyDescent="0.25">
      <c r="A33" s="1" t="s">
        <v>147</v>
      </c>
      <c r="B33" s="51">
        <v>33202</v>
      </c>
      <c r="C33" s="53">
        <v>4168</v>
      </c>
      <c r="D33" s="53">
        <v>14651</v>
      </c>
      <c r="E33" s="53" t="s">
        <v>182</v>
      </c>
      <c r="F33" s="53">
        <v>13735</v>
      </c>
      <c r="G33" s="517">
        <v>5279</v>
      </c>
      <c r="H33" s="325">
        <v>2625</v>
      </c>
      <c r="I33" s="53"/>
      <c r="J33" s="53">
        <v>4930</v>
      </c>
      <c r="K33" s="325">
        <v>901</v>
      </c>
      <c r="L33" s="369">
        <v>648</v>
      </c>
      <c r="M33" s="105"/>
      <c r="N33" s="103"/>
      <c r="O33" s="104"/>
    </row>
    <row r="34" spans="1:16" x14ac:dyDescent="0.25">
      <c r="A34" s="1" t="s">
        <v>148</v>
      </c>
      <c r="B34" s="51">
        <v>18815</v>
      </c>
      <c r="C34" s="53">
        <v>2489</v>
      </c>
      <c r="D34" s="53">
        <v>8377</v>
      </c>
      <c r="E34" s="53" t="s">
        <v>182</v>
      </c>
      <c r="F34" s="53">
        <v>7790</v>
      </c>
      <c r="G34" s="517">
        <v>1375</v>
      </c>
      <c r="H34" s="325">
        <v>1762</v>
      </c>
      <c r="I34" s="53"/>
      <c r="J34" s="53">
        <v>4038</v>
      </c>
      <c r="K34" s="325">
        <v>615</v>
      </c>
      <c r="L34" s="369">
        <v>159</v>
      </c>
      <c r="M34" s="105"/>
      <c r="N34" s="103"/>
      <c r="O34" s="104"/>
    </row>
    <row r="35" spans="1:16" x14ac:dyDescent="0.25">
      <c r="A35" s="1" t="s">
        <v>149</v>
      </c>
      <c r="B35" s="51">
        <v>19479</v>
      </c>
      <c r="C35" s="66">
        <v>2586</v>
      </c>
      <c r="D35" s="66">
        <v>8935</v>
      </c>
      <c r="E35" s="53" t="s">
        <v>182</v>
      </c>
      <c r="F35" s="53">
        <v>7778</v>
      </c>
      <c r="G35" s="517">
        <v>4399</v>
      </c>
      <c r="H35" s="325">
        <v>1434</v>
      </c>
      <c r="I35" s="53"/>
      <c r="J35" s="53">
        <v>1330</v>
      </c>
      <c r="K35" s="325">
        <v>615</v>
      </c>
      <c r="L35" s="369">
        <v>180</v>
      </c>
      <c r="M35" s="105"/>
      <c r="N35" s="103"/>
      <c r="O35" s="104"/>
    </row>
    <row r="36" spans="1:16" x14ac:dyDescent="0.25">
      <c r="A36" s="1" t="s">
        <v>150</v>
      </c>
      <c r="B36" s="51">
        <v>6776</v>
      </c>
      <c r="C36" s="66">
        <v>879</v>
      </c>
      <c r="D36" s="66">
        <v>3086</v>
      </c>
      <c r="E36" s="53" t="s">
        <v>182</v>
      </c>
      <c r="F36" s="53">
        <v>2743</v>
      </c>
      <c r="G36" s="517">
        <v>788</v>
      </c>
      <c r="H36" s="518">
        <v>0</v>
      </c>
      <c r="I36" s="53"/>
      <c r="J36" s="53">
        <v>1500</v>
      </c>
      <c r="K36" s="518">
        <v>455</v>
      </c>
      <c r="L36" s="369">
        <v>68</v>
      </c>
      <c r="M36" s="231"/>
    </row>
    <row r="37" spans="1:16" x14ac:dyDescent="0.25">
      <c r="A37" s="1" t="s">
        <v>151</v>
      </c>
      <c r="B37" s="51">
        <v>54532</v>
      </c>
      <c r="C37" s="66">
        <v>8203</v>
      </c>
      <c r="D37" s="66">
        <v>26587</v>
      </c>
      <c r="E37" s="53" t="s">
        <v>182</v>
      </c>
      <c r="F37" s="53">
        <v>19393</v>
      </c>
      <c r="G37" s="517">
        <v>10203</v>
      </c>
      <c r="H37" s="325">
        <v>2254</v>
      </c>
      <c r="I37" s="53"/>
      <c r="J37" s="53">
        <v>5837</v>
      </c>
      <c r="K37" s="325">
        <v>1099</v>
      </c>
      <c r="L37" s="369">
        <v>349</v>
      </c>
      <c r="M37" s="105"/>
      <c r="N37" s="103"/>
      <c r="O37" s="104"/>
    </row>
    <row r="38" spans="1:16" x14ac:dyDescent="0.25">
      <c r="A38" s="37" t="s">
        <v>152</v>
      </c>
      <c r="B38" s="51">
        <v>44662</v>
      </c>
      <c r="C38" s="66">
        <v>6574</v>
      </c>
      <c r="D38" s="66">
        <v>21228</v>
      </c>
      <c r="E38" s="53" t="s">
        <v>182</v>
      </c>
      <c r="F38" s="53">
        <v>16418</v>
      </c>
      <c r="G38" s="517">
        <v>9717</v>
      </c>
      <c r="H38" s="325">
        <v>1847</v>
      </c>
      <c r="I38" s="53"/>
      <c r="J38" s="53">
        <v>4433</v>
      </c>
      <c r="K38" s="325">
        <v>421</v>
      </c>
      <c r="L38" s="369">
        <v>442</v>
      </c>
      <c r="M38" s="105"/>
      <c r="N38" s="103"/>
      <c r="O38" s="104"/>
    </row>
    <row r="39" spans="1:16" ht="15.75" thickBot="1" x14ac:dyDescent="0.3">
      <c r="A39" s="241" t="s">
        <v>153</v>
      </c>
      <c r="B39" s="287">
        <v>7790</v>
      </c>
      <c r="C39" s="68">
        <v>1075</v>
      </c>
      <c r="D39" s="68">
        <v>3810</v>
      </c>
      <c r="E39" s="68" t="s">
        <v>182</v>
      </c>
      <c r="F39" s="68">
        <v>2849</v>
      </c>
      <c r="G39" s="520">
        <v>1420</v>
      </c>
      <c r="H39" s="521">
        <v>215</v>
      </c>
      <c r="I39" s="68"/>
      <c r="J39" s="68">
        <v>1214</v>
      </c>
      <c r="K39" s="474">
        <v>0</v>
      </c>
      <c r="L39" s="522">
        <v>56</v>
      </c>
      <c r="M39" s="105"/>
      <c r="N39" s="103"/>
      <c r="O39" s="104"/>
    </row>
    <row r="40" spans="1:16" x14ac:dyDescent="0.25">
      <c r="A40" s="464" t="s">
        <v>824</v>
      </c>
      <c r="N40" s="110"/>
      <c r="O40" s="105"/>
    </row>
    <row r="41" spans="1:16" x14ac:dyDescent="0.25">
      <c r="A41" s="26"/>
    </row>
    <row r="42" spans="1:16" x14ac:dyDescent="0.25">
      <c r="A42" s="26"/>
      <c r="D42" s="323"/>
    </row>
    <row r="43" spans="1:16" x14ac:dyDescent="0.25">
      <c r="A43" s="26"/>
    </row>
    <row r="44" spans="1:16" x14ac:dyDescent="0.25">
      <c r="A44" s="26"/>
    </row>
    <row r="45" spans="1:16" x14ac:dyDescent="0.25">
      <c r="A45" s="26"/>
      <c r="M45" s="200"/>
      <c r="N45" s="747" t="s">
        <v>650</v>
      </c>
      <c r="O45" s="747"/>
      <c r="P45" s="200"/>
    </row>
    <row r="46" spans="1:16" x14ac:dyDescent="0.25">
      <c r="A46" s="26"/>
      <c r="M46" s="200"/>
      <c r="N46" s="747"/>
      <c r="O46" s="747"/>
      <c r="P46"/>
    </row>
    <row r="47" spans="1:16" x14ac:dyDescent="0.25">
      <c r="A47" s="753" t="s">
        <v>183</v>
      </c>
      <c r="B47" s="753"/>
      <c r="C47" s="753"/>
      <c r="D47" s="753"/>
      <c r="E47" s="753"/>
      <c r="F47" s="753"/>
      <c r="G47" s="753"/>
      <c r="H47" s="753"/>
      <c r="I47" s="753"/>
      <c r="J47" s="753"/>
      <c r="K47" s="753"/>
      <c r="L47" s="753"/>
      <c r="N47" s="111"/>
      <c r="O47" s="111"/>
      <c r="P47" s="111"/>
    </row>
    <row r="48" spans="1:16" x14ac:dyDescent="0.25">
      <c r="A48" s="754" t="s">
        <v>23</v>
      </c>
      <c r="B48" s="754"/>
      <c r="C48" s="754"/>
      <c r="D48" s="754"/>
      <c r="E48" s="754"/>
      <c r="F48" s="754"/>
      <c r="G48" s="754"/>
      <c r="H48" s="754"/>
      <c r="I48" s="754"/>
      <c r="J48" s="754"/>
      <c r="K48" s="754"/>
      <c r="L48" s="754"/>
    </row>
    <row r="49" spans="1:16" x14ac:dyDescent="0.25">
      <c r="A49" s="753" t="s">
        <v>169</v>
      </c>
      <c r="B49" s="753"/>
      <c r="C49" s="753"/>
      <c r="D49" s="753"/>
      <c r="E49" s="753"/>
      <c r="F49" s="753"/>
      <c r="G49" s="753"/>
      <c r="H49" s="753"/>
      <c r="I49" s="753"/>
      <c r="J49" s="753"/>
      <c r="K49" s="753"/>
      <c r="L49" s="753"/>
      <c r="N49" s="111"/>
      <c r="O49" s="111"/>
      <c r="P49" s="111"/>
    </row>
    <row r="50" spans="1:16" x14ac:dyDescent="0.25">
      <c r="A50" s="754" t="s">
        <v>170</v>
      </c>
      <c r="B50" s="754"/>
      <c r="C50" s="754"/>
      <c r="D50" s="754"/>
      <c r="E50" s="754"/>
      <c r="F50" s="754"/>
      <c r="G50" s="754"/>
      <c r="H50" s="754"/>
      <c r="I50" s="754"/>
      <c r="J50" s="754"/>
      <c r="K50" s="754"/>
      <c r="L50" s="754"/>
      <c r="N50" s="111"/>
      <c r="O50" s="111"/>
      <c r="P50" s="111"/>
    </row>
    <row r="51" spans="1:16" x14ac:dyDescent="0.25">
      <c r="A51" s="753" t="s">
        <v>184</v>
      </c>
      <c r="B51" s="753"/>
      <c r="C51" s="753"/>
      <c r="D51" s="753"/>
      <c r="E51" s="753"/>
      <c r="F51" s="753"/>
      <c r="G51" s="753"/>
      <c r="H51" s="753"/>
      <c r="I51" s="753"/>
      <c r="J51" s="753"/>
      <c r="K51" s="753"/>
      <c r="L51" s="753"/>
      <c r="N51" s="111"/>
      <c r="O51" s="111"/>
      <c r="P51" s="111"/>
    </row>
    <row r="52" spans="1:16" ht="15.75" thickBot="1" x14ac:dyDescent="0.3">
      <c r="A52" s="755" t="s">
        <v>1063</v>
      </c>
      <c r="B52" s="755"/>
      <c r="C52" s="755"/>
      <c r="D52" s="755"/>
      <c r="E52" s="755"/>
      <c r="F52" s="755"/>
      <c r="G52" s="755"/>
      <c r="H52" s="755"/>
      <c r="I52" s="755"/>
      <c r="J52" s="755"/>
      <c r="K52" s="755"/>
      <c r="L52" s="755"/>
    </row>
    <row r="53" spans="1:16" x14ac:dyDescent="0.25">
      <c r="A53" s="661"/>
      <c r="B53" s="661"/>
      <c r="C53" s="661"/>
      <c r="D53" s="661"/>
      <c r="E53" s="661"/>
      <c r="F53" s="208" t="s">
        <v>172</v>
      </c>
      <c r="G53" s="208"/>
      <c r="H53" s="208"/>
      <c r="I53" s="208"/>
      <c r="J53" s="208"/>
      <c r="K53" s="208"/>
      <c r="L53" s="661"/>
    </row>
    <row r="54" spans="1:16" x14ac:dyDescent="0.25">
      <c r="A54" s="274" t="s">
        <v>117</v>
      </c>
      <c r="B54" s="3"/>
      <c r="C54" s="3" t="s">
        <v>173</v>
      </c>
      <c r="D54" s="462" t="s">
        <v>174</v>
      </c>
      <c r="E54" s="462" t="s">
        <v>175</v>
      </c>
      <c r="F54" s="274"/>
      <c r="G54" s="208" t="s">
        <v>63</v>
      </c>
      <c r="H54" s="208"/>
      <c r="I54" s="326"/>
      <c r="J54" s="208" t="s">
        <v>64</v>
      </c>
      <c r="K54" s="208"/>
      <c r="L54" s="274" t="s">
        <v>176</v>
      </c>
    </row>
    <row r="55" spans="1:16" ht="15.75" thickBot="1" x14ac:dyDescent="0.3">
      <c r="A55" s="276" t="s">
        <v>123</v>
      </c>
      <c r="B55" s="235" t="s">
        <v>5</v>
      </c>
      <c r="C55" s="235" t="s">
        <v>177</v>
      </c>
      <c r="D55" s="235" t="s">
        <v>178</v>
      </c>
      <c r="E55" s="463" t="s">
        <v>179</v>
      </c>
      <c r="F55" s="235" t="s">
        <v>5</v>
      </c>
      <c r="G55" s="463" t="s">
        <v>62</v>
      </c>
      <c r="H55" s="463" t="s">
        <v>65</v>
      </c>
      <c r="I55" s="235"/>
      <c r="J55" s="463" t="s">
        <v>62</v>
      </c>
      <c r="K55" s="463" t="s">
        <v>65</v>
      </c>
      <c r="L55" s="463" t="s">
        <v>181</v>
      </c>
    </row>
    <row r="56" spans="1:16" x14ac:dyDescent="0.25">
      <c r="A56" s="661"/>
      <c r="B56" s="661"/>
      <c r="C56" s="661"/>
      <c r="D56" s="661"/>
      <c r="E56" s="661"/>
      <c r="F56" s="661"/>
      <c r="G56" s="662"/>
      <c r="H56" s="662"/>
      <c r="I56" s="661"/>
      <c r="J56" s="662"/>
      <c r="K56" s="662"/>
      <c r="L56" s="661"/>
    </row>
    <row r="57" spans="1:16" x14ac:dyDescent="0.25">
      <c r="A57" s="228" t="s">
        <v>126</v>
      </c>
      <c r="B57" s="51">
        <v>904684</v>
      </c>
      <c r="C57" s="51">
        <v>122166</v>
      </c>
      <c r="D57" s="51">
        <v>419076</v>
      </c>
      <c r="E57" s="51">
        <v>256</v>
      </c>
      <c r="F57" s="51">
        <v>348912</v>
      </c>
      <c r="G57" s="51">
        <v>201962</v>
      </c>
      <c r="H57" s="51">
        <v>32084</v>
      </c>
      <c r="I57" s="51"/>
      <c r="J57" s="51">
        <v>97386</v>
      </c>
      <c r="K57" s="51">
        <v>17480</v>
      </c>
      <c r="L57" s="51">
        <v>14274</v>
      </c>
    </row>
    <row r="58" spans="1:16" x14ac:dyDescent="0.25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3"/>
    </row>
    <row r="59" spans="1:16" x14ac:dyDescent="0.25">
      <c r="A59" s="1" t="s">
        <v>127</v>
      </c>
      <c r="B59" s="53">
        <v>48043</v>
      </c>
      <c r="C59" s="53">
        <v>6447</v>
      </c>
      <c r="D59" s="53">
        <v>23966</v>
      </c>
      <c r="E59" s="53" t="s">
        <v>182</v>
      </c>
      <c r="F59" s="53">
        <v>17050</v>
      </c>
      <c r="G59" s="517">
        <v>12156</v>
      </c>
      <c r="H59" s="325">
        <v>495</v>
      </c>
      <c r="I59" s="53"/>
      <c r="J59" s="53">
        <v>3974</v>
      </c>
      <c r="K59" s="325">
        <v>425</v>
      </c>
      <c r="L59" s="369">
        <v>580</v>
      </c>
      <c r="M59" s="100"/>
    </row>
    <row r="60" spans="1:16" ht="15" customHeight="1" x14ac:dyDescent="0.25">
      <c r="A60" s="1" t="s">
        <v>128</v>
      </c>
      <c r="B60" s="53">
        <v>44347</v>
      </c>
      <c r="C60" s="53">
        <v>5774</v>
      </c>
      <c r="D60" s="53">
        <v>19902</v>
      </c>
      <c r="E60" s="53" t="s">
        <v>182</v>
      </c>
      <c r="F60" s="53">
        <v>17426</v>
      </c>
      <c r="G60" s="517">
        <v>12780</v>
      </c>
      <c r="H60" s="325">
        <v>968</v>
      </c>
      <c r="I60" s="53"/>
      <c r="J60" s="53">
        <v>3026</v>
      </c>
      <c r="K60" s="325">
        <v>652</v>
      </c>
      <c r="L60" s="369">
        <v>1245</v>
      </c>
      <c r="M60" s="100"/>
    </row>
    <row r="61" spans="1:16" ht="15" customHeight="1" x14ac:dyDescent="0.25">
      <c r="A61" s="1" t="s">
        <v>129</v>
      </c>
      <c r="B61" s="53">
        <v>41493</v>
      </c>
      <c r="C61" s="53">
        <v>5723</v>
      </c>
      <c r="D61" s="53">
        <v>20457</v>
      </c>
      <c r="E61" s="53">
        <v>54</v>
      </c>
      <c r="F61" s="53">
        <v>14401</v>
      </c>
      <c r="G61" s="517">
        <v>11974</v>
      </c>
      <c r="H61" s="518"/>
      <c r="I61" s="53"/>
      <c r="J61" s="53">
        <v>1983</v>
      </c>
      <c r="K61" s="518">
        <v>444</v>
      </c>
      <c r="L61" s="369">
        <v>912</v>
      </c>
      <c r="M61" s="100"/>
    </row>
    <row r="62" spans="1:16" x14ac:dyDescent="0.25">
      <c r="A62" s="1" t="s">
        <v>130</v>
      </c>
      <c r="B62" s="53">
        <v>57786</v>
      </c>
      <c r="C62" s="53">
        <v>7284</v>
      </c>
      <c r="D62" s="53">
        <v>25038</v>
      </c>
      <c r="E62" s="53" t="s">
        <v>182</v>
      </c>
      <c r="F62" s="53">
        <v>24325</v>
      </c>
      <c r="G62" s="517">
        <v>11587</v>
      </c>
      <c r="H62" s="325">
        <v>1116</v>
      </c>
      <c r="I62" s="53"/>
      <c r="J62" s="53">
        <v>10262</v>
      </c>
      <c r="K62" s="325">
        <v>1360</v>
      </c>
      <c r="L62" s="369">
        <v>1139</v>
      </c>
      <c r="M62" s="100"/>
    </row>
    <row r="63" spans="1:16" x14ac:dyDescent="0.25">
      <c r="A63" s="1" t="s">
        <v>131</v>
      </c>
      <c r="B63" s="53">
        <v>14225</v>
      </c>
      <c r="C63" s="53">
        <v>1721</v>
      </c>
      <c r="D63" s="53">
        <v>6136</v>
      </c>
      <c r="E63" s="53" t="s">
        <v>182</v>
      </c>
      <c r="F63" s="53">
        <v>6149</v>
      </c>
      <c r="G63" s="517">
        <v>2873</v>
      </c>
      <c r="H63" s="325">
        <v>618</v>
      </c>
      <c r="I63" s="53"/>
      <c r="J63" s="53">
        <v>2331</v>
      </c>
      <c r="K63" s="325">
        <v>327</v>
      </c>
      <c r="L63" s="369">
        <v>219</v>
      </c>
      <c r="M63" s="109"/>
      <c r="N63" s="109"/>
      <c r="O63" s="109"/>
      <c r="P63" s="111"/>
    </row>
    <row r="64" spans="1:16" x14ac:dyDescent="0.25">
      <c r="A64" s="1" t="s">
        <v>132</v>
      </c>
      <c r="B64" s="53">
        <v>33654</v>
      </c>
      <c r="C64" s="53">
        <v>4342</v>
      </c>
      <c r="D64" s="53">
        <v>14364</v>
      </c>
      <c r="E64" s="53" t="s">
        <v>182</v>
      </c>
      <c r="F64" s="53">
        <v>14474</v>
      </c>
      <c r="G64" s="517">
        <v>7261</v>
      </c>
      <c r="H64" s="325">
        <v>2850</v>
      </c>
      <c r="I64" s="53"/>
      <c r="J64" s="53">
        <v>3578</v>
      </c>
      <c r="K64" s="325">
        <v>785</v>
      </c>
      <c r="L64" s="369">
        <v>474</v>
      </c>
      <c r="M64" s="105"/>
      <c r="N64" s="105"/>
      <c r="O64" s="112"/>
    </row>
    <row r="65" spans="1:16" x14ac:dyDescent="0.25">
      <c r="A65" s="1" t="s">
        <v>133</v>
      </c>
      <c r="B65" s="53">
        <v>7810</v>
      </c>
      <c r="C65" s="53">
        <v>1060</v>
      </c>
      <c r="D65" s="53">
        <v>3647</v>
      </c>
      <c r="E65" s="53" t="s">
        <v>182</v>
      </c>
      <c r="F65" s="53">
        <v>2966</v>
      </c>
      <c r="G65" s="517">
        <v>1519</v>
      </c>
      <c r="H65" s="518"/>
      <c r="I65" s="53"/>
      <c r="J65" s="53">
        <v>1161</v>
      </c>
      <c r="K65" s="518">
        <v>286</v>
      </c>
      <c r="L65" s="369">
        <v>137</v>
      </c>
      <c r="M65" s="105"/>
      <c r="N65" s="105"/>
      <c r="O65" s="112"/>
    </row>
    <row r="66" spans="1:16" x14ac:dyDescent="0.25">
      <c r="A66" s="1" t="s">
        <v>134</v>
      </c>
      <c r="B66" s="53">
        <v>82292</v>
      </c>
      <c r="C66" s="53">
        <v>10940</v>
      </c>
      <c r="D66" s="53">
        <v>37579</v>
      </c>
      <c r="E66" s="53" t="s">
        <v>182</v>
      </c>
      <c r="F66" s="53">
        <v>32409</v>
      </c>
      <c r="G66" s="517">
        <v>19706</v>
      </c>
      <c r="H66" s="325">
        <v>2215</v>
      </c>
      <c r="I66" s="53"/>
      <c r="J66" s="53">
        <v>8518</v>
      </c>
      <c r="K66" s="325">
        <v>1970</v>
      </c>
      <c r="L66" s="369">
        <v>1364</v>
      </c>
      <c r="M66" s="105"/>
      <c r="O66" s="112"/>
    </row>
    <row r="67" spans="1:16" x14ac:dyDescent="0.25">
      <c r="A67" s="1" t="s">
        <v>135</v>
      </c>
      <c r="B67" s="53">
        <v>39861</v>
      </c>
      <c r="C67" s="53">
        <v>5163</v>
      </c>
      <c r="D67" s="53">
        <v>17918</v>
      </c>
      <c r="E67" s="53" t="s">
        <v>182</v>
      </c>
      <c r="F67" s="53">
        <v>16188</v>
      </c>
      <c r="G67" s="517">
        <v>9489</v>
      </c>
      <c r="H67" s="325">
        <v>2356</v>
      </c>
      <c r="I67" s="53"/>
      <c r="J67" s="53">
        <v>3801</v>
      </c>
      <c r="K67" s="325">
        <v>542</v>
      </c>
      <c r="L67" s="369">
        <v>592</v>
      </c>
      <c r="O67" s="112"/>
    </row>
    <row r="68" spans="1:16" x14ac:dyDescent="0.25">
      <c r="A68" s="1" t="s">
        <v>136</v>
      </c>
      <c r="B68" s="53">
        <v>53904</v>
      </c>
      <c r="C68" s="53">
        <v>7887</v>
      </c>
      <c r="D68" s="53">
        <v>26789</v>
      </c>
      <c r="E68" s="53" t="s">
        <v>182</v>
      </c>
      <c r="F68" s="53">
        <v>18491</v>
      </c>
      <c r="G68" s="517">
        <v>9489</v>
      </c>
      <c r="H68" s="518"/>
      <c r="I68" s="53"/>
      <c r="J68" s="53">
        <v>7854</v>
      </c>
      <c r="K68" s="518">
        <v>1148</v>
      </c>
      <c r="L68" s="369">
        <v>737</v>
      </c>
    </row>
    <row r="69" spans="1:16" x14ac:dyDescent="0.25">
      <c r="A69" s="1" t="s">
        <v>137</v>
      </c>
      <c r="B69" s="53">
        <v>17786</v>
      </c>
      <c r="C69" s="53">
        <v>2866</v>
      </c>
      <c r="D69" s="53">
        <v>9061</v>
      </c>
      <c r="E69" s="53" t="s">
        <v>182</v>
      </c>
      <c r="F69" s="53">
        <v>5737</v>
      </c>
      <c r="G69" s="517">
        <v>3731</v>
      </c>
      <c r="H69" s="518"/>
      <c r="I69" s="53"/>
      <c r="J69" s="53">
        <v>1696</v>
      </c>
      <c r="K69" s="518">
        <v>310</v>
      </c>
      <c r="L69" s="369">
        <v>122</v>
      </c>
      <c r="M69" s="100"/>
    </row>
    <row r="70" spans="1:16" x14ac:dyDescent="0.25">
      <c r="A70" s="254" t="s">
        <v>138</v>
      </c>
      <c r="B70" s="53">
        <v>74152</v>
      </c>
      <c r="C70" s="53">
        <v>9736</v>
      </c>
      <c r="D70" s="53">
        <v>34590</v>
      </c>
      <c r="E70" s="53">
        <v>108</v>
      </c>
      <c r="F70" s="53">
        <v>28663</v>
      </c>
      <c r="G70" s="517">
        <v>18185</v>
      </c>
      <c r="H70" s="325">
        <v>3539</v>
      </c>
      <c r="I70" s="53"/>
      <c r="J70" s="53">
        <v>6093</v>
      </c>
      <c r="K70" s="325">
        <v>846</v>
      </c>
      <c r="L70" s="519">
        <v>1163</v>
      </c>
      <c r="M70" s="100"/>
    </row>
    <row r="71" spans="1:16" x14ac:dyDescent="0.25">
      <c r="A71" s="1" t="s">
        <v>139</v>
      </c>
      <c r="B71" s="53">
        <v>19813</v>
      </c>
      <c r="C71" s="53">
        <v>2686</v>
      </c>
      <c r="D71" s="53">
        <v>9302</v>
      </c>
      <c r="E71" s="53" t="s">
        <v>182</v>
      </c>
      <c r="F71" s="53">
        <v>7304</v>
      </c>
      <c r="G71" s="517">
        <v>5597</v>
      </c>
      <c r="H71" s="325">
        <v>627</v>
      </c>
      <c r="I71" s="53"/>
      <c r="J71" s="53">
        <v>905</v>
      </c>
      <c r="K71" s="325">
        <v>175</v>
      </c>
      <c r="L71" s="369">
        <v>521</v>
      </c>
      <c r="M71" s="100"/>
    </row>
    <row r="72" spans="1:16" x14ac:dyDescent="0.25">
      <c r="A72" s="1" t="s">
        <v>140</v>
      </c>
      <c r="B72" s="53">
        <v>63409</v>
      </c>
      <c r="C72" s="53">
        <v>8090</v>
      </c>
      <c r="D72" s="53">
        <v>28351</v>
      </c>
      <c r="E72" s="53">
        <v>94</v>
      </c>
      <c r="F72" s="53">
        <v>25893</v>
      </c>
      <c r="G72" s="517">
        <v>17552</v>
      </c>
      <c r="H72" s="325">
        <v>2038</v>
      </c>
      <c r="I72" s="53"/>
      <c r="J72" s="53">
        <v>5747</v>
      </c>
      <c r="K72" s="325">
        <v>556</v>
      </c>
      <c r="L72" s="369">
        <v>1075</v>
      </c>
      <c r="N72" s="106"/>
      <c r="O72" s="106"/>
    </row>
    <row r="73" spans="1:16" x14ac:dyDescent="0.25">
      <c r="A73" s="1" t="s">
        <v>141</v>
      </c>
      <c r="B73" s="53">
        <v>17841</v>
      </c>
      <c r="C73" s="53">
        <v>2553</v>
      </c>
      <c r="D73" s="53">
        <v>8426</v>
      </c>
      <c r="E73" s="53" t="s">
        <v>182</v>
      </c>
      <c r="F73" s="53">
        <v>6711</v>
      </c>
      <c r="G73" s="517">
        <v>3859</v>
      </c>
      <c r="H73" s="325">
        <v>1624</v>
      </c>
      <c r="I73" s="53"/>
      <c r="J73" s="53">
        <v>1040</v>
      </c>
      <c r="K73" s="325">
        <v>188</v>
      </c>
      <c r="L73" s="369">
        <v>151</v>
      </c>
    </row>
    <row r="74" spans="1:16" x14ac:dyDescent="0.25">
      <c r="A74" s="1" t="s">
        <v>142</v>
      </c>
      <c r="B74" s="53">
        <v>27489</v>
      </c>
      <c r="C74" s="53">
        <v>3640</v>
      </c>
      <c r="D74" s="53">
        <v>12499</v>
      </c>
      <c r="E74" s="53" t="s">
        <v>182</v>
      </c>
      <c r="F74" s="53">
        <v>10764</v>
      </c>
      <c r="G74" s="517">
        <v>6398</v>
      </c>
      <c r="H74" s="325">
        <v>1748</v>
      </c>
      <c r="I74" s="53"/>
      <c r="J74" s="53">
        <v>2209</v>
      </c>
      <c r="K74" s="325">
        <v>409</v>
      </c>
      <c r="L74" s="369">
        <v>586</v>
      </c>
    </row>
    <row r="75" spans="1:16" x14ac:dyDescent="0.25">
      <c r="A75" s="1" t="s">
        <v>143</v>
      </c>
      <c r="B75" s="53">
        <v>15741</v>
      </c>
      <c r="C75" s="53">
        <v>2016</v>
      </c>
      <c r="D75" s="53">
        <v>6891</v>
      </c>
      <c r="E75" s="53" t="s">
        <v>182</v>
      </c>
      <c r="F75" s="53">
        <v>6520</v>
      </c>
      <c r="G75" s="517">
        <v>2391</v>
      </c>
      <c r="H75" s="325">
        <v>285</v>
      </c>
      <c r="I75" s="53"/>
      <c r="J75" s="53">
        <v>2845</v>
      </c>
      <c r="K75" s="325">
        <v>999</v>
      </c>
      <c r="L75" s="369">
        <v>314</v>
      </c>
    </row>
    <row r="76" spans="1:16" x14ac:dyDescent="0.25">
      <c r="A76" s="1" t="s">
        <v>144</v>
      </c>
      <c r="B76" s="53">
        <v>22575</v>
      </c>
      <c r="C76" s="53">
        <v>3203</v>
      </c>
      <c r="D76" s="53">
        <v>10337</v>
      </c>
      <c r="E76" s="53" t="s">
        <v>182</v>
      </c>
      <c r="F76" s="53">
        <v>8608</v>
      </c>
      <c r="G76" s="517">
        <v>3889</v>
      </c>
      <c r="H76" s="325">
        <v>231</v>
      </c>
      <c r="I76" s="53"/>
      <c r="J76" s="53">
        <v>3275</v>
      </c>
      <c r="K76" s="325">
        <v>1213</v>
      </c>
      <c r="L76" s="369">
        <v>427</v>
      </c>
      <c r="M76" s="100"/>
    </row>
    <row r="77" spans="1:16" x14ac:dyDescent="0.25">
      <c r="A77" s="1" t="s">
        <v>145</v>
      </c>
      <c r="B77" s="53">
        <v>14452</v>
      </c>
      <c r="C77" s="53">
        <v>2010</v>
      </c>
      <c r="D77" s="53">
        <v>6661</v>
      </c>
      <c r="E77" s="53" t="s">
        <v>182</v>
      </c>
      <c r="F77" s="53">
        <v>5571</v>
      </c>
      <c r="G77" s="517">
        <v>2816</v>
      </c>
      <c r="H77" s="325">
        <v>698</v>
      </c>
      <c r="I77" s="53"/>
      <c r="J77" s="53">
        <v>1684</v>
      </c>
      <c r="K77" s="325">
        <v>373</v>
      </c>
      <c r="L77" s="369">
        <v>210</v>
      </c>
      <c r="M77" s="100"/>
      <c r="P77" s="200"/>
    </row>
    <row r="78" spans="1:16" x14ac:dyDescent="0.25">
      <c r="A78" s="1" t="s">
        <v>146</v>
      </c>
      <c r="B78" s="53">
        <v>28537</v>
      </c>
      <c r="C78" s="53">
        <v>4149</v>
      </c>
      <c r="D78" s="53">
        <v>13464</v>
      </c>
      <c r="E78" s="53" t="s">
        <v>182</v>
      </c>
      <c r="F78" s="53">
        <v>10520</v>
      </c>
      <c r="G78" s="517">
        <v>7493</v>
      </c>
      <c r="H78" s="325">
        <v>539</v>
      </c>
      <c r="I78" s="53"/>
      <c r="J78" s="53">
        <v>2122</v>
      </c>
      <c r="K78" s="325">
        <v>366</v>
      </c>
      <c r="L78" s="369">
        <v>404</v>
      </c>
      <c r="M78" s="100"/>
      <c r="P78"/>
    </row>
    <row r="79" spans="1:16" x14ac:dyDescent="0.25">
      <c r="A79" s="1" t="s">
        <v>147</v>
      </c>
      <c r="B79" s="53">
        <v>32677</v>
      </c>
      <c r="C79" s="53">
        <v>4143</v>
      </c>
      <c r="D79" s="53">
        <v>14438</v>
      </c>
      <c r="E79" s="53" t="s">
        <v>182</v>
      </c>
      <c r="F79" s="53">
        <v>13448</v>
      </c>
      <c r="G79" s="517">
        <v>4992</v>
      </c>
      <c r="H79" s="325">
        <v>2625</v>
      </c>
      <c r="I79" s="53"/>
      <c r="J79" s="53">
        <v>4930</v>
      </c>
      <c r="K79" s="325">
        <v>901</v>
      </c>
      <c r="L79" s="369">
        <v>648</v>
      </c>
      <c r="M79" s="100"/>
    </row>
    <row r="80" spans="1:16" x14ac:dyDescent="0.25">
      <c r="A80" s="1" t="s">
        <v>148</v>
      </c>
      <c r="B80" s="53">
        <v>17686</v>
      </c>
      <c r="C80" s="53">
        <v>2236</v>
      </c>
      <c r="D80" s="53">
        <v>7812</v>
      </c>
      <c r="E80" s="53" t="s">
        <v>182</v>
      </c>
      <c r="F80" s="53">
        <v>7479</v>
      </c>
      <c r="G80" s="517">
        <v>1064</v>
      </c>
      <c r="H80" s="325">
        <v>1762</v>
      </c>
      <c r="I80" s="53"/>
      <c r="J80" s="53">
        <v>4038</v>
      </c>
      <c r="K80" s="325">
        <v>615</v>
      </c>
      <c r="L80" s="369">
        <v>159</v>
      </c>
      <c r="M80" s="103"/>
      <c r="N80" s="104"/>
      <c r="O80" s="111"/>
      <c r="P80" s="111"/>
    </row>
    <row r="81" spans="1:16" x14ac:dyDescent="0.25">
      <c r="A81" s="1" t="s">
        <v>149</v>
      </c>
      <c r="B81" s="53">
        <v>19198</v>
      </c>
      <c r="C81" s="66">
        <v>2515</v>
      </c>
      <c r="D81" s="66">
        <v>8787</v>
      </c>
      <c r="E81" s="53" t="s">
        <v>182</v>
      </c>
      <c r="F81" s="53">
        <v>7716</v>
      </c>
      <c r="G81" s="517">
        <v>4337</v>
      </c>
      <c r="H81" s="325">
        <v>1434</v>
      </c>
      <c r="I81" s="53"/>
      <c r="J81" s="53">
        <v>1330</v>
      </c>
      <c r="K81" s="325">
        <v>615</v>
      </c>
      <c r="L81" s="369">
        <v>180</v>
      </c>
      <c r="M81" s="103"/>
      <c r="N81" s="104"/>
      <c r="O81" s="111"/>
      <c r="P81" s="111"/>
    </row>
    <row r="82" spans="1:16" x14ac:dyDescent="0.25">
      <c r="A82" s="1" t="s">
        <v>150</v>
      </c>
      <c r="B82" s="53">
        <v>6414</v>
      </c>
      <c r="C82" s="66">
        <v>844</v>
      </c>
      <c r="D82" s="66">
        <v>2883</v>
      </c>
      <c r="E82" s="53" t="s">
        <v>182</v>
      </c>
      <c r="F82" s="53">
        <v>2619</v>
      </c>
      <c r="G82" s="517">
        <v>664</v>
      </c>
      <c r="H82" s="518"/>
      <c r="I82" s="53"/>
      <c r="J82" s="53">
        <v>1500</v>
      </c>
      <c r="K82" s="518">
        <v>455</v>
      </c>
      <c r="L82" s="369">
        <v>68</v>
      </c>
      <c r="M82" s="103"/>
      <c r="N82" s="104"/>
      <c r="O82" s="111"/>
      <c r="P82" s="111"/>
    </row>
    <row r="83" spans="1:16" x14ac:dyDescent="0.25">
      <c r="A83" s="1" t="s">
        <v>151</v>
      </c>
      <c r="B83" s="53">
        <v>52535</v>
      </c>
      <c r="C83" s="66">
        <v>7863</v>
      </c>
      <c r="D83" s="66">
        <v>25550</v>
      </c>
      <c r="E83" s="53" t="s">
        <v>182</v>
      </c>
      <c r="F83" s="53">
        <v>18773</v>
      </c>
      <c r="G83" s="517">
        <v>9583</v>
      </c>
      <c r="H83" s="325">
        <v>2254</v>
      </c>
      <c r="I83" s="53"/>
      <c r="J83" s="53">
        <v>5837</v>
      </c>
      <c r="K83" s="325">
        <v>1099</v>
      </c>
      <c r="L83" s="369">
        <v>349</v>
      </c>
    </row>
    <row r="84" spans="1:16" x14ac:dyDescent="0.25">
      <c r="A84" s="37" t="s">
        <v>152</v>
      </c>
      <c r="B84" s="53">
        <v>42918</v>
      </c>
      <c r="C84" s="66">
        <v>6200</v>
      </c>
      <c r="D84" s="66">
        <v>20418</v>
      </c>
      <c r="E84" s="53" t="s">
        <v>182</v>
      </c>
      <c r="F84" s="53">
        <v>15858</v>
      </c>
      <c r="G84" s="517">
        <v>9157</v>
      </c>
      <c r="H84" s="325">
        <v>1847</v>
      </c>
      <c r="I84" s="53"/>
      <c r="J84" s="53">
        <v>4433</v>
      </c>
      <c r="K84" s="325">
        <v>421</v>
      </c>
      <c r="L84" s="369">
        <v>442</v>
      </c>
    </row>
    <row r="85" spans="1:16" ht="15.75" thickBot="1" x14ac:dyDescent="0.3">
      <c r="A85" s="241" t="s">
        <v>153</v>
      </c>
      <c r="B85" s="68">
        <v>7790</v>
      </c>
      <c r="C85" s="68">
        <v>1075</v>
      </c>
      <c r="D85" s="68">
        <v>3810</v>
      </c>
      <c r="E85" s="68" t="s">
        <v>182</v>
      </c>
      <c r="F85" s="68">
        <v>2849</v>
      </c>
      <c r="G85" s="520">
        <v>1420</v>
      </c>
      <c r="H85" s="521">
        <v>215</v>
      </c>
      <c r="I85" s="68"/>
      <c r="J85" s="68">
        <v>1214</v>
      </c>
      <c r="K85" s="474"/>
      <c r="L85" s="522">
        <v>56</v>
      </c>
    </row>
    <row r="86" spans="1:16" x14ac:dyDescent="0.25">
      <c r="A86" s="464" t="s">
        <v>824</v>
      </c>
      <c r="B86" s="465"/>
      <c r="C86" s="465"/>
      <c r="D86" s="465"/>
      <c r="E86" s="465"/>
      <c r="F86" s="465"/>
      <c r="G86" s="465"/>
      <c r="H86" s="465"/>
      <c r="I86" s="465"/>
      <c r="J86" s="465"/>
      <c r="K86" s="465"/>
      <c r="L86" s="466"/>
    </row>
    <row r="88" spans="1:16" x14ac:dyDescent="0.25">
      <c r="D88" s="323"/>
      <c r="F88" s="323"/>
    </row>
    <row r="90" spans="1:16" x14ac:dyDescent="0.25">
      <c r="N90" s="747" t="s">
        <v>650</v>
      </c>
      <c r="O90" s="747"/>
    </row>
    <row r="91" spans="1:16" x14ac:dyDescent="0.25">
      <c r="N91" s="747"/>
      <c r="O91" s="747"/>
    </row>
    <row r="92" spans="1:16" x14ac:dyDescent="0.25">
      <c r="A92" s="229" t="s">
        <v>185</v>
      </c>
      <c r="B92" s="229"/>
      <c r="C92" s="229"/>
      <c r="D92" s="229"/>
      <c r="E92" s="229"/>
      <c r="F92" s="229"/>
      <c r="G92" s="229"/>
      <c r="H92" s="229"/>
      <c r="I92" s="229"/>
      <c r="J92" s="229"/>
      <c r="K92" s="467"/>
      <c r="L92" s="467"/>
    </row>
    <row r="93" spans="1:16" x14ac:dyDescent="0.25">
      <c r="A93" s="86" t="s">
        <v>23</v>
      </c>
      <c r="B93" s="86"/>
      <c r="C93" s="86"/>
      <c r="D93" s="86"/>
      <c r="E93" s="86"/>
      <c r="F93" s="86"/>
      <c r="G93" s="86"/>
      <c r="H93" s="86"/>
      <c r="I93" s="86"/>
      <c r="J93" s="86"/>
      <c r="K93" s="468"/>
      <c r="L93" s="468"/>
    </row>
    <row r="94" spans="1:16" x14ac:dyDescent="0.25">
      <c r="A94" s="229" t="s">
        <v>169</v>
      </c>
      <c r="B94" s="229"/>
      <c r="C94" s="229"/>
      <c r="D94" s="229"/>
      <c r="E94" s="229"/>
      <c r="F94" s="229"/>
      <c r="G94" s="229"/>
      <c r="H94" s="229"/>
      <c r="I94" s="229"/>
      <c r="J94" s="229"/>
      <c r="K94" s="467"/>
      <c r="L94" s="467"/>
    </row>
    <row r="95" spans="1:16" x14ac:dyDescent="0.25">
      <c r="A95" s="86" t="s">
        <v>170</v>
      </c>
      <c r="B95" s="86"/>
      <c r="C95" s="86"/>
      <c r="D95" s="86"/>
      <c r="E95" s="86"/>
      <c r="F95" s="86"/>
      <c r="G95" s="86"/>
      <c r="H95" s="86"/>
      <c r="I95" s="86"/>
      <c r="J95" s="86"/>
      <c r="K95" s="468"/>
      <c r="L95" s="468"/>
    </row>
    <row r="96" spans="1:16" x14ac:dyDescent="0.25">
      <c r="A96" s="229" t="s">
        <v>102</v>
      </c>
      <c r="B96" s="229"/>
      <c r="C96" s="229"/>
      <c r="D96" s="229"/>
      <c r="E96" s="229"/>
      <c r="F96" s="229"/>
      <c r="G96" s="229"/>
      <c r="H96" s="229"/>
      <c r="I96" s="229"/>
      <c r="J96" s="229"/>
      <c r="K96" s="467"/>
      <c r="L96" s="467"/>
    </row>
    <row r="97" spans="1:13" ht="15.75" thickBot="1" x14ac:dyDescent="0.3">
      <c r="A97" s="230" t="s">
        <v>1063</v>
      </c>
      <c r="B97" s="230"/>
      <c r="C97" s="230"/>
      <c r="D97" s="230"/>
      <c r="E97" s="230"/>
      <c r="F97" s="230"/>
      <c r="G97" s="230"/>
      <c r="H97" s="230"/>
      <c r="I97" s="230"/>
      <c r="J97" s="230"/>
      <c r="K97" s="469"/>
      <c r="L97" s="469"/>
    </row>
    <row r="98" spans="1:13" x14ac:dyDescent="0.25">
      <c r="A98" s="661"/>
      <c r="B98" s="661"/>
      <c r="C98" s="661"/>
      <c r="D98" s="661"/>
      <c r="E98" s="751" t="s">
        <v>172</v>
      </c>
      <c r="F98" s="751"/>
      <c r="G98" s="751"/>
      <c r="H98" s="751"/>
      <c r="I98" s="663"/>
      <c r="K98" s="305"/>
      <c r="L98" s="661"/>
      <c r="M98" s="100"/>
    </row>
    <row r="99" spans="1:13" x14ac:dyDescent="0.25">
      <c r="A99" s="274" t="s">
        <v>117</v>
      </c>
      <c r="B99" s="3"/>
      <c r="C99" s="3" t="s">
        <v>173</v>
      </c>
      <c r="D99" s="462" t="s">
        <v>174</v>
      </c>
      <c r="E99" s="274"/>
      <c r="F99" s="208" t="s">
        <v>63</v>
      </c>
      <c r="G99" s="208"/>
      <c r="H99" s="470" t="s">
        <v>64</v>
      </c>
      <c r="J99" s="274" t="s">
        <v>176</v>
      </c>
      <c r="K99" s="661"/>
      <c r="L99" s="318"/>
      <c r="M99" s="100"/>
    </row>
    <row r="100" spans="1:13" ht="15.75" thickBot="1" x14ac:dyDescent="0.3">
      <c r="A100" s="276" t="s">
        <v>123</v>
      </c>
      <c r="B100" s="235" t="s">
        <v>5</v>
      </c>
      <c r="C100" s="235" t="s">
        <v>177</v>
      </c>
      <c r="D100" s="235" t="s">
        <v>178</v>
      </c>
      <c r="E100" s="235" t="s">
        <v>5</v>
      </c>
      <c r="F100" s="463" t="s">
        <v>180</v>
      </c>
      <c r="G100" s="463" t="s">
        <v>65</v>
      </c>
      <c r="H100" s="286" t="s">
        <v>62</v>
      </c>
      <c r="I100" s="409"/>
      <c r="J100" s="463" t="s">
        <v>181</v>
      </c>
      <c r="K100" s="471"/>
      <c r="L100" s="318"/>
      <c r="M100" s="100"/>
    </row>
    <row r="101" spans="1:13" x14ac:dyDescent="0.25">
      <c r="A101" s="661"/>
      <c r="B101" s="661"/>
      <c r="C101" s="661"/>
      <c r="D101" s="661"/>
      <c r="E101" s="661"/>
      <c r="F101" s="662"/>
      <c r="G101" s="662"/>
      <c r="H101" s="662"/>
      <c r="J101" s="661"/>
      <c r="K101" s="662"/>
      <c r="L101" s="318"/>
      <c r="M101" s="100"/>
    </row>
    <row r="102" spans="1:13" x14ac:dyDescent="0.25">
      <c r="A102" s="228" t="s">
        <v>126</v>
      </c>
      <c r="B102" s="51">
        <v>88452</v>
      </c>
      <c r="C102" s="51">
        <v>20947</v>
      </c>
      <c r="D102" s="51">
        <v>39016</v>
      </c>
      <c r="E102" s="51">
        <v>28463</v>
      </c>
      <c r="F102" s="51">
        <v>27577</v>
      </c>
      <c r="G102" s="51">
        <v>78</v>
      </c>
      <c r="H102" s="51">
        <v>808</v>
      </c>
      <c r="I102" s="38"/>
      <c r="J102" s="51">
        <v>26</v>
      </c>
      <c r="K102" s="472"/>
      <c r="L102" s="237"/>
    </row>
    <row r="103" spans="1:13" x14ac:dyDescent="0.25">
      <c r="B103" s="51"/>
      <c r="C103" s="51"/>
      <c r="D103" s="285"/>
      <c r="E103" s="285"/>
      <c r="F103" s="51"/>
      <c r="G103" s="51"/>
      <c r="H103" s="51"/>
      <c r="I103" s="38"/>
      <c r="J103" s="53"/>
      <c r="K103" s="351"/>
      <c r="L103" s="37"/>
    </row>
    <row r="104" spans="1:13" x14ac:dyDescent="0.25">
      <c r="A104" s="1" t="s">
        <v>127</v>
      </c>
      <c r="B104" s="53">
        <v>10122</v>
      </c>
      <c r="C104" s="325">
        <v>2455</v>
      </c>
      <c r="D104" s="489">
        <v>3946</v>
      </c>
      <c r="E104" s="489">
        <v>3721</v>
      </c>
      <c r="F104" s="325">
        <v>3721</v>
      </c>
      <c r="G104" s="325"/>
      <c r="H104" s="53"/>
      <c r="I104" s="41"/>
      <c r="J104" s="473"/>
      <c r="K104" s="236"/>
      <c r="L104" s="1"/>
    </row>
    <row r="105" spans="1:13" x14ac:dyDescent="0.25">
      <c r="A105" s="1" t="s">
        <v>128</v>
      </c>
      <c r="B105" s="53">
        <v>16216</v>
      </c>
      <c r="C105" s="325">
        <v>3748</v>
      </c>
      <c r="D105" s="489">
        <v>6760</v>
      </c>
      <c r="E105" s="489">
        <v>5692</v>
      </c>
      <c r="F105" s="325">
        <v>5614</v>
      </c>
      <c r="G105" s="325">
        <v>78</v>
      </c>
      <c r="H105" s="53"/>
      <c r="I105" s="41"/>
      <c r="J105" s="473">
        <v>16</v>
      </c>
      <c r="K105" s="236"/>
      <c r="L105" s="1"/>
    </row>
    <row r="106" spans="1:13" x14ac:dyDescent="0.25">
      <c r="A106" s="1" t="s">
        <v>129</v>
      </c>
      <c r="B106" s="53">
        <v>11934</v>
      </c>
      <c r="C106" s="325">
        <v>2660</v>
      </c>
      <c r="D106" s="325">
        <v>4828</v>
      </c>
      <c r="E106" s="489">
        <v>4436</v>
      </c>
      <c r="F106" s="325">
        <v>4436</v>
      </c>
      <c r="G106" s="53"/>
      <c r="H106" s="53"/>
      <c r="I106" s="41"/>
      <c r="J106" s="473">
        <v>10</v>
      </c>
      <c r="K106" s="236"/>
      <c r="L106" s="1"/>
    </row>
    <row r="107" spans="1:13" x14ac:dyDescent="0.25">
      <c r="A107" s="1" t="s">
        <v>130</v>
      </c>
      <c r="B107" s="53">
        <v>3237</v>
      </c>
      <c r="C107" s="325">
        <v>885</v>
      </c>
      <c r="D107" s="325">
        <v>1886</v>
      </c>
      <c r="E107" s="489">
        <v>466</v>
      </c>
      <c r="F107" s="325">
        <v>466</v>
      </c>
      <c r="G107" s="53"/>
      <c r="H107" s="53"/>
      <c r="I107" s="41"/>
      <c r="J107" s="473"/>
      <c r="K107" s="236"/>
      <c r="L107" s="1"/>
    </row>
    <row r="108" spans="1:13" x14ac:dyDescent="0.25">
      <c r="A108" s="1" t="s">
        <v>131</v>
      </c>
      <c r="B108" s="53">
        <v>563</v>
      </c>
      <c r="C108" s="325">
        <v>170</v>
      </c>
      <c r="D108" s="325">
        <v>258</v>
      </c>
      <c r="E108" s="489">
        <v>135</v>
      </c>
      <c r="F108" s="325">
        <v>135</v>
      </c>
      <c r="G108" s="53"/>
      <c r="H108" s="53"/>
      <c r="I108" s="41"/>
      <c r="J108" s="473"/>
      <c r="K108" s="236"/>
      <c r="L108" s="1"/>
    </row>
    <row r="109" spans="1:13" x14ac:dyDescent="0.25">
      <c r="A109" s="1" t="s">
        <v>132</v>
      </c>
      <c r="B109" s="53">
        <v>576</v>
      </c>
      <c r="C109" s="325">
        <v>149</v>
      </c>
      <c r="D109" s="325">
        <v>281</v>
      </c>
      <c r="E109" s="489">
        <v>146</v>
      </c>
      <c r="F109" s="325">
        <v>146</v>
      </c>
      <c r="G109" s="53"/>
      <c r="H109" s="53"/>
      <c r="I109" s="41"/>
      <c r="J109" s="473"/>
      <c r="K109" s="236"/>
      <c r="L109" s="1"/>
    </row>
    <row r="110" spans="1:13" x14ac:dyDescent="0.25">
      <c r="A110" s="1" t="s">
        <v>134</v>
      </c>
      <c r="B110" s="53">
        <v>9222</v>
      </c>
      <c r="C110" s="325">
        <v>2305</v>
      </c>
      <c r="D110" s="325">
        <v>3929</v>
      </c>
      <c r="E110" s="489">
        <v>2988</v>
      </c>
      <c r="F110" s="325">
        <v>2988</v>
      </c>
      <c r="G110" s="53"/>
      <c r="H110" s="53"/>
      <c r="I110" s="41"/>
      <c r="J110" s="473"/>
      <c r="K110" s="236"/>
      <c r="L110" s="1"/>
    </row>
    <row r="111" spans="1:13" x14ac:dyDescent="0.25">
      <c r="A111" s="1" t="s">
        <v>135</v>
      </c>
      <c r="B111" s="53">
        <v>1799</v>
      </c>
      <c r="C111" s="325">
        <v>677</v>
      </c>
      <c r="D111" s="325">
        <v>864</v>
      </c>
      <c r="E111" s="489">
        <v>258</v>
      </c>
      <c r="F111" s="325">
        <v>258</v>
      </c>
      <c r="G111" s="53"/>
      <c r="H111" s="53"/>
      <c r="I111" s="41"/>
      <c r="J111" s="473"/>
      <c r="K111" s="236"/>
      <c r="L111" s="1"/>
    </row>
    <row r="112" spans="1:13" x14ac:dyDescent="0.25">
      <c r="A112" s="1" t="s">
        <v>136</v>
      </c>
      <c r="B112" s="53">
        <v>1793</v>
      </c>
      <c r="C112" s="325">
        <v>400</v>
      </c>
      <c r="D112" s="325">
        <v>637</v>
      </c>
      <c r="E112" s="489">
        <v>756</v>
      </c>
      <c r="F112" s="325">
        <v>357</v>
      </c>
      <c r="G112" s="53"/>
      <c r="H112" s="523">
        <v>399</v>
      </c>
      <c r="I112" s="41"/>
      <c r="J112" s="473"/>
      <c r="K112" s="236"/>
      <c r="L112" s="254"/>
    </row>
    <row r="113" spans="1:13" x14ac:dyDescent="0.25">
      <c r="A113" s="254" t="s">
        <v>138</v>
      </c>
      <c r="B113" s="53">
        <v>5877</v>
      </c>
      <c r="C113" s="325">
        <v>1597</v>
      </c>
      <c r="D113" s="325">
        <v>2806</v>
      </c>
      <c r="E113" s="489">
        <v>1474</v>
      </c>
      <c r="F113" s="325">
        <v>1474</v>
      </c>
      <c r="G113" s="53"/>
      <c r="H113" s="518"/>
      <c r="I113" s="41"/>
      <c r="J113" s="473"/>
      <c r="K113" s="404"/>
      <c r="L113" s="1"/>
    </row>
    <row r="114" spans="1:13" x14ac:dyDescent="0.25">
      <c r="A114" s="1" t="s">
        <v>139</v>
      </c>
      <c r="B114" s="53">
        <v>524</v>
      </c>
      <c r="C114" s="325">
        <v>117</v>
      </c>
      <c r="D114" s="325">
        <v>241</v>
      </c>
      <c r="E114" s="489">
        <v>166</v>
      </c>
      <c r="F114" s="325">
        <v>166</v>
      </c>
      <c r="G114" s="53"/>
      <c r="H114" s="523"/>
      <c r="I114" s="41"/>
      <c r="J114" s="473"/>
      <c r="K114" s="236"/>
      <c r="L114" s="1"/>
    </row>
    <row r="115" spans="1:13" x14ac:dyDescent="0.25">
      <c r="A115" s="1" t="s">
        <v>140</v>
      </c>
      <c r="B115" s="53">
        <v>12731</v>
      </c>
      <c r="C115" s="325">
        <v>3205</v>
      </c>
      <c r="D115" s="325">
        <v>5939</v>
      </c>
      <c r="E115" s="489">
        <v>3587</v>
      </c>
      <c r="F115" s="325">
        <v>3178</v>
      </c>
      <c r="G115" s="53"/>
      <c r="H115" s="523">
        <v>409</v>
      </c>
      <c r="I115" s="41"/>
      <c r="J115" s="473"/>
      <c r="K115" s="236"/>
      <c r="L115" s="1"/>
    </row>
    <row r="116" spans="1:13" x14ac:dyDescent="0.25">
      <c r="A116" s="1" t="s">
        <v>141</v>
      </c>
      <c r="B116" s="53">
        <v>112</v>
      </c>
      <c r="C116" s="325">
        <v>16</v>
      </c>
      <c r="D116" s="325">
        <v>38</v>
      </c>
      <c r="E116" s="489">
        <v>58</v>
      </c>
      <c r="F116" s="325">
        <v>58</v>
      </c>
      <c r="G116" s="53"/>
      <c r="H116" s="366"/>
      <c r="I116" s="41"/>
      <c r="J116" s="473"/>
      <c r="K116" s="236"/>
      <c r="L116" s="1"/>
    </row>
    <row r="117" spans="1:13" x14ac:dyDescent="0.25">
      <c r="A117" s="1" t="s">
        <v>142</v>
      </c>
      <c r="B117" s="53">
        <v>1876</v>
      </c>
      <c r="C117" s="325">
        <v>396</v>
      </c>
      <c r="D117" s="325">
        <v>751</v>
      </c>
      <c r="E117" s="489">
        <v>729</v>
      </c>
      <c r="F117" s="325">
        <v>729</v>
      </c>
      <c r="G117" s="53"/>
      <c r="H117" s="53"/>
      <c r="I117" s="41"/>
      <c r="J117" s="473"/>
      <c r="K117" s="236"/>
      <c r="L117" s="1"/>
    </row>
    <row r="118" spans="1:13" x14ac:dyDescent="0.25">
      <c r="A118" s="1" t="s">
        <v>143</v>
      </c>
      <c r="B118" s="53">
        <v>878</v>
      </c>
      <c r="C118" s="325">
        <v>241</v>
      </c>
      <c r="D118" s="325">
        <v>381</v>
      </c>
      <c r="E118" s="489">
        <v>256</v>
      </c>
      <c r="F118" s="325">
        <v>256</v>
      </c>
      <c r="G118" s="53"/>
      <c r="H118" s="53"/>
      <c r="I118" s="41"/>
      <c r="J118" s="473"/>
      <c r="K118" s="236"/>
      <c r="L118" s="1"/>
      <c r="M118" s="1"/>
    </row>
    <row r="119" spans="1:13" x14ac:dyDescent="0.25">
      <c r="A119" s="1" t="s">
        <v>144</v>
      </c>
      <c r="B119" s="53">
        <v>2320</v>
      </c>
      <c r="C119" s="325">
        <v>386</v>
      </c>
      <c r="D119" s="325">
        <v>1147</v>
      </c>
      <c r="E119" s="489">
        <v>787</v>
      </c>
      <c r="F119" s="325">
        <v>787</v>
      </c>
      <c r="G119" s="53"/>
      <c r="H119" s="53"/>
      <c r="I119" s="41"/>
      <c r="J119" s="473"/>
      <c r="K119" s="236"/>
      <c r="L119" s="1"/>
      <c r="M119" s="1"/>
    </row>
    <row r="120" spans="1:13" x14ac:dyDescent="0.25">
      <c r="A120" s="1" t="s">
        <v>145</v>
      </c>
      <c r="B120" s="53">
        <v>724</v>
      </c>
      <c r="C120" s="325">
        <v>113</v>
      </c>
      <c r="D120" s="325">
        <v>366</v>
      </c>
      <c r="E120" s="489">
        <v>245</v>
      </c>
      <c r="F120" s="325">
        <v>245</v>
      </c>
      <c r="G120" s="53"/>
      <c r="H120" s="53"/>
      <c r="I120" s="41"/>
      <c r="J120" s="473"/>
      <c r="K120" s="236"/>
      <c r="L120" s="1"/>
      <c r="M120" s="1"/>
    </row>
    <row r="121" spans="1:13" x14ac:dyDescent="0.25">
      <c r="A121" s="1" t="s">
        <v>146</v>
      </c>
      <c r="B121" s="53">
        <v>1910</v>
      </c>
      <c r="C121" s="325">
        <v>329</v>
      </c>
      <c r="D121" s="325">
        <v>982</v>
      </c>
      <c r="E121" s="489">
        <v>599</v>
      </c>
      <c r="F121" s="325">
        <v>599</v>
      </c>
      <c r="G121" s="53"/>
      <c r="H121" s="53"/>
      <c r="I121" s="41"/>
      <c r="J121" s="473"/>
      <c r="K121" s="236"/>
      <c r="L121" s="1"/>
    </row>
    <row r="122" spans="1:13" x14ac:dyDescent="0.25">
      <c r="A122" s="1" t="s">
        <v>147</v>
      </c>
      <c r="B122" s="53">
        <v>525</v>
      </c>
      <c r="C122" s="325">
        <v>25</v>
      </c>
      <c r="D122" s="325">
        <v>213</v>
      </c>
      <c r="E122" s="489">
        <v>287</v>
      </c>
      <c r="F122" s="325">
        <v>287</v>
      </c>
      <c r="G122" s="53"/>
      <c r="H122" s="53"/>
      <c r="I122" s="41"/>
      <c r="J122" s="473"/>
      <c r="K122" s="236"/>
    </row>
    <row r="123" spans="1:13" x14ac:dyDescent="0.25">
      <c r="A123" s="1" t="s">
        <v>148</v>
      </c>
      <c r="B123" s="53">
        <v>1129</v>
      </c>
      <c r="C123" s="325">
        <v>253</v>
      </c>
      <c r="D123" s="325">
        <v>565</v>
      </c>
      <c r="E123" s="489">
        <v>311</v>
      </c>
      <c r="F123" s="325">
        <v>311</v>
      </c>
      <c r="G123" s="53"/>
      <c r="H123" s="53"/>
      <c r="I123" s="41"/>
      <c r="J123" s="473"/>
      <c r="K123" s="236"/>
      <c r="L123" s="37"/>
    </row>
    <row r="124" spans="1:13" x14ac:dyDescent="0.25">
      <c r="A124" s="1" t="s">
        <v>149</v>
      </c>
      <c r="B124" s="53">
        <v>281</v>
      </c>
      <c r="C124" s="518">
        <v>71</v>
      </c>
      <c r="D124" s="518">
        <v>148</v>
      </c>
      <c r="E124" s="489">
        <v>62</v>
      </c>
      <c r="F124" s="325">
        <v>62</v>
      </c>
      <c r="G124" s="53"/>
      <c r="H124" s="53"/>
      <c r="I124" s="41"/>
      <c r="J124" s="473"/>
      <c r="K124" s="351"/>
      <c r="L124" s="1"/>
    </row>
    <row r="125" spans="1:13" x14ac:dyDescent="0.25">
      <c r="A125" s="1" t="s">
        <v>186</v>
      </c>
      <c r="B125" s="53">
        <v>362</v>
      </c>
      <c r="C125" s="325">
        <v>35</v>
      </c>
      <c r="D125" s="325">
        <v>203</v>
      </c>
      <c r="E125" s="489">
        <v>124</v>
      </c>
      <c r="F125" s="325">
        <v>124</v>
      </c>
      <c r="G125" s="53"/>
      <c r="H125" s="53"/>
      <c r="I125" s="41"/>
      <c r="J125" s="473"/>
      <c r="K125" s="318"/>
      <c r="L125" s="351"/>
    </row>
    <row r="126" spans="1:13" x14ac:dyDescent="0.25">
      <c r="A126" s="1" t="s">
        <v>151</v>
      </c>
      <c r="B126" s="53">
        <v>1997</v>
      </c>
      <c r="C126" s="325">
        <v>340</v>
      </c>
      <c r="D126" s="325">
        <v>1037</v>
      </c>
      <c r="E126" s="489">
        <v>620</v>
      </c>
      <c r="F126" s="325">
        <v>620</v>
      </c>
      <c r="G126" s="53"/>
      <c r="H126" s="53"/>
      <c r="I126" s="41"/>
      <c r="J126" s="473"/>
      <c r="K126" s="236"/>
    </row>
    <row r="127" spans="1:13" ht="15.75" thickBot="1" x14ac:dyDescent="0.3">
      <c r="A127" s="257" t="s">
        <v>152</v>
      </c>
      <c r="B127" s="68">
        <v>1744</v>
      </c>
      <c r="C127" s="521">
        <v>374</v>
      </c>
      <c r="D127" s="521">
        <v>810</v>
      </c>
      <c r="E127" s="493">
        <v>560</v>
      </c>
      <c r="F127" s="521">
        <v>560</v>
      </c>
      <c r="G127" s="474"/>
      <c r="H127" s="474"/>
      <c r="I127" s="314"/>
      <c r="J127" s="474"/>
      <c r="K127" s="351"/>
    </row>
    <row r="128" spans="1:13" x14ac:dyDescent="0.25">
      <c r="A128" s="351"/>
      <c r="B128" s="61"/>
      <c r="C128" s="256"/>
      <c r="D128" s="256"/>
      <c r="E128" s="256"/>
      <c r="F128" s="256"/>
      <c r="G128" s="524"/>
      <c r="H128" s="524"/>
      <c r="I128" s="62"/>
      <c r="J128" s="525"/>
      <c r="K128" s="351"/>
    </row>
    <row r="133" spans="1:14" x14ac:dyDescent="0.25">
      <c r="F133" s="229"/>
    </row>
    <row r="134" spans="1:14" x14ac:dyDescent="0.25">
      <c r="F134" s="86"/>
      <c r="M134" s="747" t="s">
        <v>650</v>
      </c>
      <c r="N134" s="747"/>
    </row>
    <row r="135" spans="1:14" x14ac:dyDescent="0.25">
      <c r="F135" s="229"/>
      <c r="M135" s="747"/>
      <c r="N135" s="747"/>
    </row>
    <row r="136" spans="1:14" x14ac:dyDescent="0.25">
      <c r="A136" s="229" t="s">
        <v>187</v>
      </c>
      <c r="B136" s="229"/>
      <c r="C136" s="229"/>
      <c r="D136" s="229"/>
      <c r="E136" s="229"/>
      <c r="F136" s="229"/>
      <c r="G136" s="229"/>
      <c r="H136" s="229"/>
      <c r="I136" s="229"/>
      <c r="J136" s="229"/>
      <c r="K136" s="467"/>
      <c r="L136" s="467"/>
    </row>
    <row r="137" spans="1:14" x14ac:dyDescent="0.25">
      <c r="A137" s="86" t="s">
        <v>23</v>
      </c>
      <c r="B137" s="86"/>
      <c r="C137" s="86"/>
      <c r="D137" s="86"/>
      <c r="E137" s="86"/>
      <c r="F137" s="86"/>
      <c r="G137" s="86"/>
      <c r="H137" s="86"/>
      <c r="I137" s="86"/>
      <c r="J137" s="86"/>
      <c r="K137" s="468"/>
      <c r="L137" s="468"/>
    </row>
    <row r="138" spans="1:14" x14ac:dyDescent="0.25">
      <c r="A138" s="229" t="s">
        <v>169</v>
      </c>
      <c r="B138" s="229"/>
      <c r="C138" s="229"/>
      <c r="D138" s="229"/>
      <c r="E138" s="229"/>
      <c r="F138" s="229"/>
      <c r="G138" s="229"/>
      <c r="H138" s="229"/>
      <c r="I138" s="229"/>
      <c r="J138" s="229"/>
      <c r="K138" s="467"/>
      <c r="L138" s="467"/>
    </row>
    <row r="139" spans="1:14" x14ac:dyDescent="0.25">
      <c r="A139" s="86" t="s">
        <v>170</v>
      </c>
      <c r="B139" s="86"/>
      <c r="C139" s="86"/>
      <c r="D139" s="86"/>
      <c r="E139" s="86"/>
      <c r="F139" s="86"/>
      <c r="G139" s="86"/>
      <c r="H139" s="86"/>
      <c r="I139" s="86"/>
      <c r="J139" s="86"/>
      <c r="K139" s="468"/>
      <c r="L139" s="468"/>
    </row>
    <row r="140" spans="1:14" x14ac:dyDescent="0.25">
      <c r="A140" s="229" t="s">
        <v>194</v>
      </c>
      <c r="B140" s="229"/>
      <c r="C140" s="229"/>
      <c r="D140" s="229"/>
      <c r="E140" s="229"/>
      <c r="F140" s="229"/>
      <c r="G140" s="229"/>
      <c r="H140" s="229"/>
      <c r="I140" s="229"/>
      <c r="J140" s="229"/>
      <c r="K140" s="469"/>
      <c r="L140" s="469"/>
    </row>
    <row r="141" spans="1:14" ht="15.75" thickBot="1" x14ac:dyDescent="0.3">
      <c r="A141" s="230" t="s">
        <v>1063</v>
      </c>
      <c r="B141" s="230"/>
      <c r="C141" s="230"/>
      <c r="D141" s="230"/>
      <c r="E141" s="230"/>
      <c r="F141" s="230"/>
      <c r="G141" s="230"/>
      <c r="H141" s="230"/>
      <c r="I141" s="230"/>
      <c r="J141" s="230"/>
      <c r="K141" s="469"/>
      <c r="L141" s="469"/>
    </row>
    <row r="142" spans="1:14" x14ac:dyDescent="0.25">
      <c r="A142" s="661"/>
      <c r="B142" s="661"/>
      <c r="C142" s="661"/>
      <c r="D142" s="661"/>
      <c r="E142" s="751" t="s">
        <v>172</v>
      </c>
      <c r="F142" s="751"/>
      <c r="G142" s="751"/>
      <c r="H142" s="751"/>
      <c r="I142" s="208"/>
      <c r="J142" s="208"/>
      <c r="K142" s="469"/>
      <c r="L142" s="469"/>
    </row>
    <row r="143" spans="1:14" x14ac:dyDescent="0.25">
      <c r="A143" s="274" t="s">
        <v>117</v>
      </c>
      <c r="B143" s="3"/>
      <c r="C143" s="3" t="s">
        <v>173</v>
      </c>
      <c r="D143" s="462" t="s">
        <v>174</v>
      </c>
      <c r="E143" s="274"/>
      <c r="F143" s="305" t="s">
        <v>63</v>
      </c>
      <c r="G143" s="752" t="s">
        <v>64</v>
      </c>
      <c r="H143" s="752"/>
      <c r="I143" s="326"/>
      <c r="J143" s="274" t="s">
        <v>176</v>
      </c>
      <c r="K143" s="346"/>
      <c r="L143" s="661"/>
    </row>
    <row r="144" spans="1:14" ht="15.75" thickBot="1" x14ac:dyDescent="0.3">
      <c r="A144" s="276" t="s">
        <v>123</v>
      </c>
      <c r="B144" s="235" t="s">
        <v>5</v>
      </c>
      <c r="C144" s="235" t="s">
        <v>177</v>
      </c>
      <c r="D144" s="235" t="s">
        <v>178</v>
      </c>
      <c r="E144" s="235" t="s">
        <v>5</v>
      </c>
      <c r="F144" s="463" t="s">
        <v>180</v>
      </c>
      <c r="G144" s="235" t="s">
        <v>62</v>
      </c>
      <c r="H144" s="276" t="s">
        <v>65</v>
      </c>
      <c r="I144" s="235"/>
      <c r="J144" s="463" t="s">
        <v>181</v>
      </c>
      <c r="K144" s="318"/>
      <c r="L144" s="318"/>
    </row>
    <row r="145" spans="1:12" x14ac:dyDescent="0.25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</row>
    <row r="146" spans="1:12" x14ac:dyDescent="0.25">
      <c r="A146" s="228" t="s">
        <v>126</v>
      </c>
      <c r="B146" s="53">
        <v>18741</v>
      </c>
      <c r="C146" s="53">
        <v>1338</v>
      </c>
      <c r="D146" s="53">
        <v>5192</v>
      </c>
      <c r="E146" s="53">
        <v>12106</v>
      </c>
      <c r="F146" s="53">
        <v>8946</v>
      </c>
      <c r="G146" s="53">
        <v>2499</v>
      </c>
      <c r="H146" s="53">
        <v>661</v>
      </c>
      <c r="I146" s="51"/>
      <c r="J146" s="53">
        <v>105</v>
      </c>
      <c r="L146" s="51"/>
    </row>
    <row r="147" spans="1:12" x14ac:dyDescent="0.25">
      <c r="B147" s="53"/>
      <c r="C147" s="291"/>
      <c r="D147" s="291"/>
      <c r="E147" s="51"/>
      <c r="F147" s="51"/>
      <c r="G147" s="51"/>
      <c r="H147" s="51"/>
      <c r="I147" s="51"/>
      <c r="J147" s="53"/>
      <c r="L147" s="51"/>
    </row>
    <row r="148" spans="1:12" x14ac:dyDescent="0.25">
      <c r="A148" s="1" t="s">
        <v>127</v>
      </c>
      <c r="B148" s="53">
        <v>2873</v>
      </c>
      <c r="C148" s="491">
        <v>348</v>
      </c>
      <c r="D148" s="491">
        <v>871</v>
      </c>
      <c r="E148" s="325">
        <v>1616</v>
      </c>
      <c r="F148" s="325">
        <v>333</v>
      </c>
      <c r="G148" s="325">
        <v>1283</v>
      </c>
      <c r="H148" s="53"/>
      <c r="I148" s="53"/>
      <c r="J148" s="53">
        <v>38</v>
      </c>
      <c r="K148" s="475"/>
      <c r="L148" s="1"/>
    </row>
    <row r="149" spans="1:12" x14ac:dyDescent="0.25">
      <c r="A149" s="1" t="s">
        <v>128</v>
      </c>
      <c r="B149" s="53">
        <v>2524</v>
      </c>
      <c r="C149" s="491">
        <v>244</v>
      </c>
      <c r="D149" s="491">
        <v>1053</v>
      </c>
      <c r="E149" s="325">
        <v>1227</v>
      </c>
      <c r="F149" s="325">
        <v>1227</v>
      </c>
      <c r="G149" s="53"/>
      <c r="H149" s="53"/>
      <c r="I149" s="53"/>
      <c r="J149" s="53"/>
      <c r="K149" s="475"/>
      <c r="L149" s="1"/>
    </row>
    <row r="150" spans="1:12" x14ac:dyDescent="0.25">
      <c r="A150" s="1" t="s">
        <v>129</v>
      </c>
      <c r="B150" s="53">
        <v>1381</v>
      </c>
      <c r="C150" s="491">
        <v>108</v>
      </c>
      <c r="D150" s="491">
        <v>643</v>
      </c>
      <c r="E150" s="325">
        <v>630</v>
      </c>
      <c r="F150" s="325">
        <v>630</v>
      </c>
      <c r="G150" s="53"/>
      <c r="H150" s="53"/>
      <c r="I150" s="53"/>
      <c r="J150" s="53"/>
      <c r="K150" s="475"/>
      <c r="L150" s="1"/>
    </row>
    <row r="151" spans="1:12" x14ac:dyDescent="0.25">
      <c r="A151" s="1" t="s">
        <v>130</v>
      </c>
      <c r="B151" s="53">
        <v>659</v>
      </c>
      <c r="C151" s="518"/>
      <c r="D151" s="518"/>
      <c r="E151" s="325">
        <v>659</v>
      </c>
      <c r="F151" s="325">
        <v>659</v>
      </c>
      <c r="G151" s="53"/>
      <c r="H151" s="53"/>
      <c r="I151" s="53"/>
      <c r="J151" s="53"/>
      <c r="K151" s="475"/>
      <c r="L151" s="1"/>
    </row>
    <row r="152" spans="1:12" x14ac:dyDescent="0.25">
      <c r="A152" s="1" t="s">
        <v>132</v>
      </c>
      <c r="B152" s="53">
        <v>675</v>
      </c>
      <c r="C152" s="491">
        <v>69</v>
      </c>
      <c r="D152" s="518">
        <v>280</v>
      </c>
      <c r="E152" s="325">
        <v>326</v>
      </c>
      <c r="F152" s="325">
        <v>326</v>
      </c>
      <c r="G152" s="53"/>
      <c r="H152" s="53"/>
      <c r="I152" s="53"/>
      <c r="J152" s="53"/>
      <c r="K152" s="475"/>
      <c r="L152" s="1"/>
    </row>
    <row r="153" spans="1:12" x14ac:dyDescent="0.25">
      <c r="A153" s="1" t="s">
        <v>134</v>
      </c>
      <c r="B153" s="53">
        <v>1070</v>
      </c>
      <c r="C153" s="491">
        <v>138</v>
      </c>
      <c r="D153" s="491">
        <v>540</v>
      </c>
      <c r="E153" s="325">
        <v>329</v>
      </c>
      <c r="F153" s="325">
        <v>329</v>
      </c>
      <c r="G153" s="53"/>
      <c r="H153" s="53"/>
      <c r="I153" s="53"/>
      <c r="J153" s="53">
        <v>63</v>
      </c>
      <c r="K153" s="475"/>
      <c r="L153" s="1"/>
    </row>
    <row r="154" spans="1:12" x14ac:dyDescent="0.25">
      <c r="A154" s="1" t="s">
        <v>135</v>
      </c>
      <c r="B154" s="53">
        <v>723</v>
      </c>
      <c r="C154" s="491">
        <v>75</v>
      </c>
      <c r="D154" s="491">
        <v>303</v>
      </c>
      <c r="E154" s="325">
        <v>341</v>
      </c>
      <c r="F154" s="325">
        <v>341</v>
      </c>
      <c r="G154" s="53"/>
      <c r="H154" s="53"/>
      <c r="I154" s="53"/>
      <c r="J154" s="53">
        <v>4</v>
      </c>
      <c r="K154" s="475"/>
      <c r="L154" s="1"/>
    </row>
    <row r="155" spans="1:12" x14ac:dyDescent="0.25">
      <c r="A155" s="1" t="s">
        <v>136</v>
      </c>
      <c r="B155" s="53">
        <v>739</v>
      </c>
      <c r="C155" s="491">
        <v>53</v>
      </c>
      <c r="D155" s="491">
        <v>280</v>
      </c>
      <c r="E155" s="325">
        <v>406</v>
      </c>
      <c r="F155" s="325">
        <v>406</v>
      </c>
      <c r="G155" s="53"/>
      <c r="H155" s="53"/>
      <c r="I155" s="53"/>
      <c r="J155" s="53"/>
      <c r="K155" s="475"/>
      <c r="L155" s="254"/>
    </row>
    <row r="156" spans="1:12" x14ac:dyDescent="0.25">
      <c r="A156" s="254" t="s">
        <v>138</v>
      </c>
      <c r="B156" s="53">
        <v>3502</v>
      </c>
      <c r="C156" s="491">
        <v>32</v>
      </c>
      <c r="D156" s="518"/>
      <c r="E156" s="325">
        <v>3470</v>
      </c>
      <c r="F156" s="325">
        <v>1593</v>
      </c>
      <c r="G156" s="53">
        <v>1216</v>
      </c>
      <c r="H156" s="325">
        <v>661</v>
      </c>
      <c r="I156" s="53"/>
      <c r="J156" s="53"/>
      <c r="K156" s="475"/>
      <c r="L156" s="1"/>
    </row>
    <row r="157" spans="1:12" x14ac:dyDescent="0.25">
      <c r="A157" s="1" t="s">
        <v>139</v>
      </c>
      <c r="B157" s="53">
        <v>343</v>
      </c>
      <c r="C157" s="491">
        <v>59</v>
      </c>
      <c r="D157" s="491">
        <v>284</v>
      </c>
      <c r="E157" s="325">
        <v>0</v>
      </c>
      <c r="F157" s="518"/>
      <c r="G157" s="53"/>
      <c r="H157" s="53"/>
      <c r="I157" s="473"/>
      <c r="J157" s="53"/>
      <c r="K157" s="475"/>
      <c r="L157" s="1"/>
    </row>
    <row r="158" spans="1:12" x14ac:dyDescent="0.25">
      <c r="A158" s="1" t="s">
        <v>140</v>
      </c>
      <c r="B158" s="53">
        <v>2941</v>
      </c>
      <c r="C158" s="491">
        <v>51</v>
      </c>
      <c r="D158" s="491">
        <v>234</v>
      </c>
      <c r="E158" s="325">
        <v>2656</v>
      </c>
      <c r="F158" s="518">
        <v>2656</v>
      </c>
      <c r="G158" s="53"/>
      <c r="H158" s="53"/>
      <c r="I158" s="473"/>
      <c r="J158" s="53"/>
      <c r="K158" s="475"/>
      <c r="L158" s="1"/>
    </row>
    <row r="159" spans="1:12" x14ac:dyDescent="0.25">
      <c r="A159" s="1" t="s">
        <v>143</v>
      </c>
      <c r="B159" s="53">
        <v>385</v>
      </c>
      <c r="C159" s="523">
        <v>43</v>
      </c>
      <c r="D159" s="491">
        <v>194</v>
      </c>
      <c r="E159" s="325">
        <v>148</v>
      </c>
      <c r="F159" s="325">
        <v>148</v>
      </c>
      <c r="G159" s="53"/>
      <c r="H159" s="53"/>
      <c r="I159" s="473"/>
      <c r="J159" s="53"/>
      <c r="K159" s="475"/>
      <c r="L159" s="1"/>
    </row>
    <row r="160" spans="1:12" x14ac:dyDescent="0.25">
      <c r="A160" s="1" t="s">
        <v>144</v>
      </c>
      <c r="B160" s="53">
        <v>173</v>
      </c>
      <c r="C160" s="523">
        <v>46</v>
      </c>
      <c r="D160" s="491">
        <v>127</v>
      </c>
      <c r="E160" s="325">
        <v>0</v>
      </c>
      <c r="F160" s="325"/>
      <c r="G160" s="53"/>
      <c r="H160" s="53"/>
      <c r="I160" s="473"/>
      <c r="J160" s="53"/>
      <c r="K160" s="239"/>
      <c r="L160" s="1"/>
    </row>
    <row r="161" spans="1:12" ht="15.75" thickBot="1" x14ac:dyDescent="0.3">
      <c r="A161" s="241" t="s">
        <v>146</v>
      </c>
      <c r="B161" s="68">
        <v>753</v>
      </c>
      <c r="C161" s="521">
        <v>72</v>
      </c>
      <c r="D161" s="493">
        <v>383</v>
      </c>
      <c r="E161" s="521">
        <v>298</v>
      </c>
      <c r="F161" s="521">
        <v>298</v>
      </c>
      <c r="G161" s="68"/>
      <c r="H161" s="68"/>
      <c r="I161" s="474"/>
      <c r="J161" s="68"/>
      <c r="K161" s="239"/>
      <c r="L161" s="1"/>
    </row>
    <row r="162" spans="1:12" x14ac:dyDescent="0.25">
      <c r="C162" s="62"/>
      <c r="D162" s="61"/>
      <c r="E162"/>
    </row>
    <row r="163" spans="1:12" x14ac:dyDescent="0.25">
      <c r="C163" s="318"/>
      <c r="D163" s="318"/>
      <c r="L163" s="37"/>
    </row>
    <row r="164" spans="1:12" x14ac:dyDescent="0.25">
      <c r="L164" s="1"/>
    </row>
    <row r="165" spans="1:12" x14ac:dyDescent="0.25">
      <c r="L165" s="351"/>
    </row>
  </sheetData>
  <mergeCells count="19">
    <mergeCell ref="N1:O2"/>
    <mergeCell ref="N45:O46"/>
    <mergeCell ref="N90:O91"/>
    <mergeCell ref="M134:N135"/>
    <mergeCell ref="A1:L1"/>
    <mergeCell ref="A2:L2"/>
    <mergeCell ref="A3:L3"/>
    <mergeCell ref="A4:L4"/>
    <mergeCell ref="A5:L5"/>
    <mergeCell ref="A6:L6"/>
    <mergeCell ref="E142:H142"/>
    <mergeCell ref="G143:H143"/>
    <mergeCell ref="A47:L47"/>
    <mergeCell ref="A48:L48"/>
    <mergeCell ref="A49:L49"/>
    <mergeCell ref="A50:L50"/>
    <mergeCell ref="A51:L51"/>
    <mergeCell ref="A52:L52"/>
    <mergeCell ref="E98:H98"/>
  </mergeCells>
  <hyperlinks>
    <hyperlink ref="N1" r:id="rId1" location="INDICE!A1"/>
    <hyperlink ref="N1:O2" location="INDICE!A3" display="INDICE"/>
    <hyperlink ref="N45" r:id="rId2" location="INDICE!A1"/>
    <hyperlink ref="N45:O46" location="INDICE!A3" display="INDICE"/>
    <hyperlink ref="N90" r:id="rId3" location="INDICE!A1"/>
    <hyperlink ref="N90:O91" location="INDICE!A3" display="INDICE"/>
    <hyperlink ref="M134" r:id="rId4" location="INDICE!A1"/>
    <hyperlink ref="M134:N135" location="INDICE!A3" display="INDICE"/>
  </hyperlinks>
  <printOptions horizontalCentered="1"/>
  <pageMargins left="0.70866141732283472" right="0.70866141732283472" top="0.94488188976377963" bottom="0.74803149606299213" header="0.31496062992125984" footer="0.31496062992125984"/>
  <pageSetup scale="82" orientation="portrait" r:id="rId5"/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U1" sqref="U1:V2"/>
    </sheetView>
  </sheetViews>
  <sheetFormatPr baseColWidth="10" defaultColWidth="11" defaultRowHeight="13.5" x14ac:dyDescent="0.25"/>
  <cols>
    <col min="1" max="1" width="18.125" style="1" bestFit="1" customWidth="1"/>
    <col min="2" max="4" width="5.625" style="29" customWidth="1"/>
    <col min="5" max="5" width="0.625" style="29" customWidth="1"/>
    <col min="6" max="7" width="4.75" style="29" customWidth="1"/>
    <col min="8" max="8" width="1.25" style="29" customWidth="1"/>
    <col min="9" max="10" width="5" style="29" customWidth="1"/>
    <col min="11" max="11" width="0.625" style="29" customWidth="1"/>
    <col min="12" max="13" width="5.125" style="29" customWidth="1"/>
    <col min="14" max="14" width="1.125" style="29" customWidth="1"/>
    <col min="15" max="16" width="5.375" style="29" customWidth="1"/>
    <col min="17" max="17" width="0.875" style="29" customWidth="1"/>
    <col min="18" max="19" width="5.375" style="29" customWidth="1"/>
    <col min="20" max="20" width="11" style="90"/>
    <col min="21" max="16384" width="11" style="98"/>
  </cols>
  <sheetData>
    <row r="1" spans="1:23" ht="15" x14ac:dyDescent="0.25">
      <c r="A1" s="753" t="s">
        <v>158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200"/>
      <c r="U1" s="747" t="s">
        <v>650</v>
      </c>
      <c r="V1" s="747"/>
      <c r="W1" s="200"/>
    </row>
    <row r="2" spans="1:23" ht="15" x14ac:dyDescent="0.25">
      <c r="A2" s="754" t="s">
        <v>159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200"/>
      <c r="U2" s="747"/>
      <c r="V2" s="747"/>
      <c r="W2"/>
    </row>
    <row r="3" spans="1:23" ht="15" x14ac:dyDescent="0.25">
      <c r="A3" s="754" t="s">
        <v>113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</row>
    <row r="4" spans="1:23" ht="15" x14ac:dyDescent="0.25">
      <c r="A4" s="753" t="s">
        <v>160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</row>
    <row r="5" spans="1:23" ht="15.75" thickBot="1" x14ac:dyDescent="0.3">
      <c r="A5" s="755" t="s">
        <v>1063</v>
      </c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</row>
    <row r="6" spans="1:23" ht="15.75" thickBot="1" x14ac:dyDescent="0.3">
      <c r="A6" s="659"/>
      <c r="B6" s="659"/>
      <c r="C6" s="659"/>
      <c r="D6" s="659"/>
      <c r="E6" s="659"/>
      <c r="F6" s="757" t="s">
        <v>115</v>
      </c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659"/>
      <c r="R6" s="758" t="s">
        <v>116</v>
      </c>
      <c r="S6" s="758"/>
    </row>
    <row r="7" spans="1:23" s="99" customFormat="1" ht="15.75" x14ac:dyDescent="0.3">
      <c r="A7" s="655" t="s">
        <v>161</v>
      </c>
      <c r="B7" s="756" t="s">
        <v>5</v>
      </c>
      <c r="C7" s="756"/>
      <c r="D7" s="756"/>
      <c r="E7" s="1"/>
      <c r="F7" s="751" t="s">
        <v>162</v>
      </c>
      <c r="G7" s="751"/>
      <c r="H7" s="232"/>
      <c r="I7" s="751" t="s">
        <v>119</v>
      </c>
      <c r="J7" s="751"/>
      <c r="K7" s="1"/>
      <c r="L7" s="208" t="s">
        <v>120</v>
      </c>
      <c r="M7" s="208"/>
      <c r="N7" s="1"/>
      <c r="O7" s="208" t="s">
        <v>121</v>
      </c>
      <c r="P7" s="208"/>
      <c r="Q7" s="1"/>
      <c r="R7" s="233" t="s">
        <v>122</v>
      </c>
      <c r="S7" s="233"/>
      <c r="T7" s="91"/>
    </row>
    <row r="8" spans="1:23" s="99" customFormat="1" ht="33" customHeight="1" thickBot="1" x14ac:dyDescent="0.35">
      <c r="A8" s="657" t="s">
        <v>163</v>
      </c>
      <c r="B8" s="234" t="s">
        <v>5</v>
      </c>
      <c r="C8" s="234" t="s">
        <v>124</v>
      </c>
      <c r="D8" s="234" t="s">
        <v>125</v>
      </c>
      <c r="E8" s="235"/>
      <c r="F8" s="234" t="s">
        <v>5</v>
      </c>
      <c r="G8" s="234" t="s">
        <v>124</v>
      </c>
      <c r="H8" s="234"/>
      <c r="I8" s="234" t="s">
        <v>5</v>
      </c>
      <c r="J8" s="234" t="s">
        <v>124</v>
      </c>
      <c r="K8" s="235"/>
      <c r="L8" s="234" t="s">
        <v>5</v>
      </c>
      <c r="M8" s="234" t="s">
        <v>124</v>
      </c>
      <c r="N8" s="235"/>
      <c r="O8" s="234" t="s">
        <v>5</v>
      </c>
      <c r="P8" s="234" t="s">
        <v>124</v>
      </c>
      <c r="Q8" s="235"/>
      <c r="R8" s="234" t="s">
        <v>5</v>
      </c>
      <c r="S8" s="234" t="s">
        <v>124</v>
      </c>
      <c r="T8" s="91"/>
    </row>
    <row r="9" spans="1:23" s="99" customFormat="1" ht="15" x14ac:dyDescent="0.3">
      <c r="A9" s="236"/>
      <c r="B9" s="661"/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661"/>
      <c r="O9" s="661"/>
      <c r="P9" s="661"/>
      <c r="Q9" s="661"/>
      <c r="R9" s="661"/>
      <c r="S9" s="661"/>
      <c r="T9" s="91"/>
    </row>
    <row r="10" spans="1:23" ht="15" x14ac:dyDescent="0.25">
      <c r="A10" s="237" t="s">
        <v>5</v>
      </c>
      <c r="B10" s="51">
        <v>144451</v>
      </c>
      <c r="C10" s="51">
        <v>73800</v>
      </c>
      <c r="D10" s="51">
        <v>70651</v>
      </c>
      <c r="E10" s="51"/>
      <c r="F10" s="51">
        <v>914</v>
      </c>
      <c r="G10" s="51">
        <v>473</v>
      </c>
      <c r="H10" s="51"/>
      <c r="I10" s="51">
        <v>1766</v>
      </c>
      <c r="J10" s="51">
        <v>897</v>
      </c>
      <c r="K10" s="51"/>
      <c r="L10" s="51">
        <v>3731</v>
      </c>
      <c r="M10" s="51">
        <v>1875</v>
      </c>
      <c r="N10" s="51"/>
      <c r="O10" s="51">
        <v>68123</v>
      </c>
      <c r="P10" s="51">
        <v>34825</v>
      </c>
      <c r="Q10" s="51"/>
      <c r="R10" s="51">
        <v>69917</v>
      </c>
      <c r="S10" s="51">
        <v>35730</v>
      </c>
    </row>
    <row r="11" spans="1:23" x14ac:dyDescent="0.2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23" x14ac:dyDescent="0.25">
      <c r="A12" s="1" t="s">
        <v>164</v>
      </c>
      <c r="B12" s="51">
        <v>122166</v>
      </c>
      <c r="C12" s="51">
        <v>62402</v>
      </c>
      <c r="D12" s="51">
        <v>59764</v>
      </c>
      <c r="E12" s="51"/>
      <c r="F12" s="51">
        <v>0</v>
      </c>
      <c r="G12" s="51">
        <v>0</v>
      </c>
      <c r="H12" s="51"/>
      <c r="I12" s="51">
        <v>0</v>
      </c>
      <c r="J12" s="51">
        <v>0</v>
      </c>
      <c r="K12" s="51"/>
      <c r="L12" s="51">
        <v>0</v>
      </c>
      <c r="M12" s="51">
        <v>0</v>
      </c>
      <c r="N12" s="51"/>
      <c r="O12" s="51">
        <v>60257</v>
      </c>
      <c r="P12" s="51">
        <v>30749</v>
      </c>
      <c r="Q12" s="51"/>
      <c r="R12" s="51">
        <v>61909</v>
      </c>
      <c r="S12" s="51">
        <v>31653</v>
      </c>
    </row>
    <row r="13" spans="1:23" x14ac:dyDescent="0.25">
      <c r="A13" s="1" t="s">
        <v>165</v>
      </c>
      <c r="B13" s="51">
        <v>20947</v>
      </c>
      <c r="C13" s="51">
        <v>10779</v>
      </c>
      <c r="D13" s="51">
        <v>10168</v>
      </c>
      <c r="E13" s="51"/>
      <c r="F13" s="51">
        <v>914</v>
      </c>
      <c r="G13" s="51">
        <v>473</v>
      </c>
      <c r="H13" s="51"/>
      <c r="I13" s="51">
        <v>1762</v>
      </c>
      <c r="J13" s="51">
        <v>894</v>
      </c>
      <c r="K13" s="51"/>
      <c r="L13" s="51">
        <v>3624</v>
      </c>
      <c r="M13" s="51">
        <v>1833</v>
      </c>
      <c r="N13" s="51"/>
      <c r="O13" s="51">
        <v>7335</v>
      </c>
      <c r="P13" s="51">
        <v>3828</v>
      </c>
      <c r="Q13" s="51"/>
      <c r="R13" s="51">
        <v>7312</v>
      </c>
      <c r="S13" s="51">
        <v>3751</v>
      </c>
    </row>
    <row r="14" spans="1:23" x14ac:dyDescent="0.25">
      <c r="A14" s="1" t="s">
        <v>547</v>
      </c>
      <c r="B14" s="51">
        <v>1338</v>
      </c>
      <c r="C14" s="51">
        <v>619</v>
      </c>
      <c r="D14" s="51">
        <v>719</v>
      </c>
      <c r="E14" s="51"/>
      <c r="F14" s="51">
        <v>0</v>
      </c>
      <c r="G14" s="51">
        <v>0</v>
      </c>
      <c r="H14" s="51"/>
      <c r="I14" s="51">
        <v>4</v>
      </c>
      <c r="J14" s="51">
        <v>3</v>
      </c>
      <c r="K14" s="51"/>
      <c r="L14" s="51">
        <v>107</v>
      </c>
      <c r="M14" s="51">
        <v>42</v>
      </c>
      <c r="N14" s="51"/>
      <c r="O14" s="51">
        <v>531</v>
      </c>
      <c r="P14" s="51">
        <v>248</v>
      </c>
      <c r="Q14" s="51"/>
      <c r="R14" s="51">
        <v>696</v>
      </c>
      <c r="S14" s="51">
        <v>326</v>
      </c>
    </row>
    <row r="15" spans="1:23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3" x14ac:dyDescent="0.25">
      <c r="A16" s="238" t="s">
        <v>166</v>
      </c>
      <c r="B16" s="51">
        <v>103079</v>
      </c>
      <c r="C16" s="51">
        <v>52567</v>
      </c>
      <c r="D16" s="51">
        <v>50512</v>
      </c>
      <c r="E16" s="51"/>
      <c r="F16" s="51">
        <v>855</v>
      </c>
      <c r="G16" s="51">
        <v>442</v>
      </c>
      <c r="H16" s="51"/>
      <c r="I16" s="51">
        <v>1672</v>
      </c>
      <c r="J16" s="51">
        <v>854</v>
      </c>
      <c r="K16" s="51"/>
      <c r="L16" s="51">
        <v>3575</v>
      </c>
      <c r="M16" s="51">
        <v>1789</v>
      </c>
      <c r="N16" s="51"/>
      <c r="O16" s="51">
        <v>47869</v>
      </c>
      <c r="P16" s="51">
        <v>24481</v>
      </c>
      <c r="Q16" s="51"/>
      <c r="R16" s="51">
        <v>49108</v>
      </c>
      <c r="S16" s="51">
        <v>25001</v>
      </c>
    </row>
    <row r="17" spans="1:20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20" x14ac:dyDescent="0.25">
      <c r="A18" s="1" t="s">
        <v>164</v>
      </c>
      <c r="B18" s="239">
        <v>81820</v>
      </c>
      <c r="C18" s="239">
        <v>41685</v>
      </c>
      <c r="D18" s="239">
        <v>40135</v>
      </c>
      <c r="E18" s="239"/>
      <c r="F18" s="239">
        <v>0</v>
      </c>
      <c r="G18" s="239">
        <v>0</v>
      </c>
      <c r="H18" s="239"/>
      <c r="I18" s="239">
        <v>0</v>
      </c>
      <c r="J18" s="239">
        <v>0</v>
      </c>
      <c r="K18" s="239"/>
      <c r="L18" s="239">
        <v>0</v>
      </c>
      <c r="M18" s="239">
        <v>0</v>
      </c>
      <c r="N18" s="239"/>
      <c r="O18" s="239">
        <v>40344</v>
      </c>
      <c r="P18" s="239">
        <v>20569</v>
      </c>
      <c r="Q18" s="239"/>
      <c r="R18" s="239">
        <v>41476</v>
      </c>
      <c r="S18" s="239">
        <v>21116</v>
      </c>
    </row>
    <row r="19" spans="1:20" x14ac:dyDescent="0.25">
      <c r="A19" s="1" t="s">
        <v>165</v>
      </c>
      <c r="B19" s="239">
        <v>19921</v>
      </c>
      <c r="C19" s="239">
        <v>10263</v>
      </c>
      <c r="D19" s="239">
        <v>9658</v>
      </c>
      <c r="E19" s="239"/>
      <c r="F19" s="239">
        <v>855</v>
      </c>
      <c r="G19" s="239">
        <v>442</v>
      </c>
      <c r="H19" s="239"/>
      <c r="I19" s="239">
        <v>1668</v>
      </c>
      <c r="J19" s="239">
        <v>851</v>
      </c>
      <c r="K19" s="239"/>
      <c r="L19" s="239">
        <v>3468</v>
      </c>
      <c r="M19" s="239">
        <v>1747</v>
      </c>
      <c r="N19" s="239"/>
      <c r="O19" s="239">
        <v>6994</v>
      </c>
      <c r="P19" s="239">
        <v>3664</v>
      </c>
      <c r="Q19" s="239"/>
      <c r="R19" s="239">
        <v>6936</v>
      </c>
      <c r="S19" s="239">
        <v>3559</v>
      </c>
    </row>
    <row r="20" spans="1:20" x14ac:dyDescent="0.25">
      <c r="A20" s="1" t="s">
        <v>547</v>
      </c>
      <c r="B20" s="239">
        <v>1338</v>
      </c>
      <c r="C20" s="239">
        <v>619</v>
      </c>
      <c r="D20" s="239">
        <v>719</v>
      </c>
      <c r="E20" s="239"/>
      <c r="F20" s="239">
        <v>0</v>
      </c>
      <c r="G20" s="239">
        <v>0</v>
      </c>
      <c r="H20" s="239"/>
      <c r="I20" s="239">
        <v>4</v>
      </c>
      <c r="J20" s="239">
        <v>3</v>
      </c>
      <c r="K20" s="239"/>
      <c r="L20" s="239">
        <v>107</v>
      </c>
      <c r="M20" s="239">
        <v>42</v>
      </c>
      <c r="N20" s="239"/>
      <c r="O20" s="239">
        <v>531</v>
      </c>
      <c r="P20" s="239">
        <v>248</v>
      </c>
      <c r="Q20" s="239"/>
      <c r="R20" s="239">
        <v>696</v>
      </c>
      <c r="S20" s="239">
        <v>326</v>
      </c>
    </row>
    <row r="21" spans="1:20" x14ac:dyDescent="0.25"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</row>
    <row r="22" spans="1:20" x14ac:dyDescent="0.25">
      <c r="A22" s="240" t="s">
        <v>167</v>
      </c>
      <c r="B22" s="51">
        <v>41372</v>
      </c>
      <c r="C22" s="51">
        <v>21233</v>
      </c>
      <c r="D22" s="51">
        <v>20139</v>
      </c>
      <c r="E22" s="51"/>
      <c r="F22" s="51">
        <v>59</v>
      </c>
      <c r="G22" s="51">
        <v>31</v>
      </c>
      <c r="H22" s="51"/>
      <c r="I22" s="51">
        <v>94</v>
      </c>
      <c r="J22" s="51">
        <v>43</v>
      </c>
      <c r="K22" s="51"/>
      <c r="L22" s="51">
        <v>156</v>
      </c>
      <c r="M22" s="51">
        <v>86</v>
      </c>
      <c r="N22" s="51"/>
      <c r="O22" s="51">
        <v>20254</v>
      </c>
      <c r="P22" s="51">
        <v>10344</v>
      </c>
      <c r="Q22" s="51"/>
      <c r="R22" s="51">
        <v>20809</v>
      </c>
      <c r="S22" s="51">
        <v>10729</v>
      </c>
    </row>
    <row r="23" spans="1:20" x14ac:dyDescent="0.25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</row>
    <row r="24" spans="1:20" x14ac:dyDescent="0.25">
      <c r="A24" s="1" t="s">
        <v>164</v>
      </c>
      <c r="B24" s="239">
        <v>40346</v>
      </c>
      <c r="C24" s="239">
        <v>20717</v>
      </c>
      <c r="D24" s="239">
        <v>19629</v>
      </c>
      <c r="E24" s="239"/>
      <c r="F24" s="239">
        <v>0</v>
      </c>
      <c r="G24" s="239">
        <v>0</v>
      </c>
      <c r="H24" s="239"/>
      <c r="I24" s="239">
        <v>0</v>
      </c>
      <c r="J24" s="239">
        <v>0</v>
      </c>
      <c r="K24" s="239"/>
      <c r="L24" s="239">
        <v>0</v>
      </c>
      <c r="M24" s="239">
        <v>0</v>
      </c>
      <c r="N24" s="239"/>
      <c r="O24" s="239">
        <v>19913</v>
      </c>
      <c r="P24" s="239">
        <v>10180</v>
      </c>
      <c r="Q24" s="239"/>
      <c r="R24" s="239">
        <v>20433</v>
      </c>
      <c r="S24" s="239">
        <v>10537</v>
      </c>
    </row>
    <row r="25" spans="1:20" x14ac:dyDescent="0.25">
      <c r="A25" s="236" t="s">
        <v>165</v>
      </c>
      <c r="B25" s="239">
        <v>1026</v>
      </c>
      <c r="C25" s="239">
        <v>516</v>
      </c>
      <c r="D25" s="239">
        <v>510</v>
      </c>
      <c r="E25" s="239"/>
      <c r="F25" s="239">
        <v>59</v>
      </c>
      <c r="G25" s="239">
        <v>31</v>
      </c>
      <c r="H25" s="239"/>
      <c r="I25" s="239">
        <v>94</v>
      </c>
      <c r="J25" s="239">
        <v>43</v>
      </c>
      <c r="K25" s="239"/>
      <c r="L25" s="239">
        <v>156</v>
      </c>
      <c r="M25" s="239">
        <v>86</v>
      </c>
      <c r="N25" s="239"/>
      <c r="O25" s="239">
        <v>341</v>
      </c>
      <c r="P25" s="239">
        <v>164</v>
      </c>
      <c r="Q25" s="239"/>
      <c r="R25" s="239">
        <v>376</v>
      </c>
      <c r="S25" s="239">
        <v>192</v>
      </c>
      <c r="T25" s="92"/>
    </row>
    <row r="26" spans="1:20" ht="14.25" thickBot="1" x14ac:dyDescent="0.3">
      <c r="A26" s="241" t="s">
        <v>547</v>
      </c>
      <c r="B26" s="242">
        <v>0</v>
      </c>
      <c r="C26" s="242">
        <v>0</v>
      </c>
      <c r="D26" s="242">
        <v>0</v>
      </c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</row>
    <row r="29" spans="1:20" x14ac:dyDescent="0.25">
      <c r="F29" s="76"/>
      <c r="G29" s="76"/>
      <c r="H29" s="76"/>
      <c r="I29" s="76"/>
      <c r="J29" s="76"/>
      <c r="L29" s="76"/>
      <c r="M29" s="76"/>
      <c r="O29" s="76"/>
      <c r="P29" s="76"/>
      <c r="R29" s="76"/>
      <c r="S29" s="76"/>
    </row>
    <row r="31" spans="1:20" x14ac:dyDescent="0.25">
      <c r="F31" s="76"/>
      <c r="G31" s="76"/>
      <c r="H31" s="76"/>
      <c r="I31" s="76"/>
      <c r="J31" s="76"/>
      <c r="L31" s="76"/>
      <c r="M31" s="76"/>
      <c r="O31" s="76"/>
      <c r="P31" s="76"/>
      <c r="R31" s="76"/>
      <c r="S31" s="76"/>
    </row>
  </sheetData>
  <mergeCells count="11">
    <mergeCell ref="U1:V2"/>
    <mergeCell ref="B7:D7"/>
    <mergeCell ref="F7:G7"/>
    <mergeCell ref="I7:J7"/>
    <mergeCell ref="A1:S1"/>
    <mergeCell ref="A2:S2"/>
    <mergeCell ref="A3:S3"/>
    <mergeCell ref="A4:S4"/>
    <mergeCell ref="A5:S5"/>
    <mergeCell ref="F6:P6"/>
    <mergeCell ref="R6:S6"/>
  </mergeCells>
  <hyperlinks>
    <hyperlink ref="U1" r:id="rId1" location="INDICE!A1"/>
    <hyperlink ref="U1:V2" location="INDICE!A3" display="INDICE"/>
  </hyperlinks>
  <printOptions horizontalCentered="1"/>
  <pageMargins left="0.59055118110236227" right="0.59055118110236227" top="0.94488188976377963" bottom="0.98425196850393704" header="0" footer="0"/>
  <pageSetup scale="90" orientation="portrait" horizontalDpi="300" verticalDpi="300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1"/>
  <sheetViews>
    <sheetView zoomScaleNormal="100" workbookViewId="0">
      <selection activeCell="T3" sqref="T3"/>
    </sheetView>
  </sheetViews>
  <sheetFormatPr baseColWidth="10" defaultColWidth="11" defaultRowHeight="12" x14ac:dyDescent="0.2"/>
  <cols>
    <col min="1" max="1" width="13.625" style="29" bestFit="1" customWidth="1"/>
    <col min="2" max="4" width="5.5" style="29" customWidth="1"/>
    <col min="5" max="5" width="0.875" style="29" customWidth="1"/>
    <col min="6" max="7" width="5.125" style="29" customWidth="1"/>
    <col min="8" max="8" width="0.75" style="29" customWidth="1"/>
    <col min="9" max="10" width="4.875" style="29" customWidth="1"/>
    <col min="11" max="11" width="1.25" style="29" customWidth="1"/>
    <col min="12" max="13" width="5" style="29" customWidth="1"/>
    <col min="14" max="14" width="1.5" style="29" customWidth="1"/>
    <col min="15" max="16" width="4.75" style="29" customWidth="1"/>
    <col min="17" max="17" width="1.125" style="29" customWidth="1"/>
    <col min="18" max="19" width="5.5" style="29" bestFit="1" customWidth="1"/>
    <col min="20" max="16384" width="11" style="90"/>
  </cols>
  <sheetData>
    <row r="1" spans="1:23" ht="15" x14ac:dyDescent="0.2">
      <c r="A1" s="753" t="s">
        <v>774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200"/>
      <c r="U1" s="747" t="s">
        <v>650</v>
      </c>
      <c r="V1" s="747"/>
      <c r="W1" s="200"/>
    </row>
    <row r="2" spans="1:23" ht="15" x14ac:dyDescent="0.2">
      <c r="A2" s="754" t="s">
        <v>112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200"/>
      <c r="U2" s="747"/>
      <c r="V2" s="747"/>
      <c r="W2"/>
    </row>
    <row r="3" spans="1:23" ht="14.25" x14ac:dyDescent="0.2">
      <c r="A3" s="754" t="s">
        <v>113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</row>
    <row r="4" spans="1:23" ht="14.25" x14ac:dyDescent="0.2">
      <c r="A4" s="753" t="s">
        <v>114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</row>
    <row r="5" spans="1:23" ht="14.25" x14ac:dyDescent="0.2">
      <c r="A5" s="754" t="s">
        <v>545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  <c r="S5" s="754"/>
    </row>
    <row r="6" spans="1:23" ht="15" thickBot="1" x14ac:dyDescent="0.25">
      <c r="A6" s="755" t="s">
        <v>1063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</row>
    <row r="7" spans="1:23" ht="14.25" x14ac:dyDescent="0.3">
      <c r="A7" s="244"/>
      <c r="B7" s="245"/>
      <c r="C7" s="245"/>
      <c r="D7" s="245"/>
      <c r="E7" s="245"/>
      <c r="F7" s="759" t="s">
        <v>115</v>
      </c>
      <c r="G7" s="760"/>
      <c r="H7" s="760"/>
      <c r="I7" s="760"/>
      <c r="J7" s="760"/>
      <c r="K7" s="760"/>
      <c r="L7" s="760"/>
      <c r="M7" s="760"/>
      <c r="N7" s="760"/>
      <c r="O7" s="760"/>
      <c r="P7" s="760"/>
      <c r="Q7" s="245"/>
      <c r="R7" s="761" t="s">
        <v>116</v>
      </c>
      <c r="S7" s="761"/>
    </row>
    <row r="8" spans="1:23" s="91" customFormat="1" ht="14.25" x14ac:dyDescent="0.3">
      <c r="A8" s="246" t="s">
        <v>117</v>
      </c>
      <c r="B8" s="759" t="s">
        <v>5</v>
      </c>
      <c r="C8" s="759"/>
      <c r="D8" s="759"/>
      <c r="E8" s="247"/>
      <c r="F8" s="762" t="s">
        <v>118</v>
      </c>
      <c r="G8" s="762"/>
      <c r="H8" s="247"/>
      <c r="I8" s="762" t="s">
        <v>119</v>
      </c>
      <c r="J8" s="762"/>
      <c r="K8" s="247"/>
      <c r="L8" s="762" t="s">
        <v>120</v>
      </c>
      <c r="M8" s="762"/>
      <c r="N8" s="247"/>
      <c r="O8" s="762" t="s">
        <v>121</v>
      </c>
      <c r="P8" s="762"/>
      <c r="Q8" s="247"/>
      <c r="R8" s="248" t="s">
        <v>122</v>
      </c>
      <c r="S8" s="248"/>
    </row>
    <row r="9" spans="1:23" s="91" customFormat="1" ht="28.5" customHeight="1" thickBot="1" x14ac:dyDescent="0.25">
      <c r="A9" s="249" t="s">
        <v>123</v>
      </c>
      <c r="B9" s="250" t="s">
        <v>5</v>
      </c>
      <c r="C9" s="251" t="s">
        <v>124</v>
      </c>
      <c r="D9" s="251" t="s">
        <v>125</v>
      </c>
      <c r="E9" s="250"/>
      <c r="F9" s="250" t="s">
        <v>5</v>
      </c>
      <c r="G9" s="251" t="s">
        <v>124</v>
      </c>
      <c r="H9" s="250"/>
      <c r="I9" s="250" t="s">
        <v>5</v>
      </c>
      <c r="J9" s="251" t="s">
        <v>124</v>
      </c>
      <c r="K9" s="250"/>
      <c r="L9" s="250" t="s">
        <v>5</v>
      </c>
      <c r="M9" s="251" t="s">
        <v>124</v>
      </c>
      <c r="N9" s="250"/>
      <c r="O9" s="250" t="s">
        <v>5</v>
      </c>
      <c r="P9" s="251" t="s">
        <v>124</v>
      </c>
      <c r="Q9" s="250"/>
      <c r="R9" s="250" t="s">
        <v>5</v>
      </c>
      <c r="S9" s="251" t="s">
        <v>124</v>
      </c>
    </row>
    <row r="10" spans="1:23" x14ac:dyDescent="0.2">
      <c r="A10" s="252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</row>
    <row r="11" spans="1:23" ht="15" x14ac:dyDescent="0.25">
      <c r="A11" s="237" t="s">
        <v>126</v>
      </c>
      <c r="B11" s="51">
        <v>144451</v>
      </c>
      <c r="C11" s="51">
        <v>73800</v>
      </c>
      <c r="D11" s="51">
        <v>70651</v>
      </c>
      <c r="E11" s="51"/>
      <c r="F11" s="51">
        <v>914</v>
      </c>
      <c r="G11" s="51">
        <v>473</v>
      </c>
      <c r="H11" s="51"/>
      <c r="I11" s="51">
        <v>1766</v>
      </c>
      <c r="J11" s="51">
        <v>897</v>
      </c>
      <c r="K11" s="51"/>
      <c r="L11" s="51">
        <v>3731</v>
      </c>
      <c r="M11" s="51">
        <v>1875</v>
      </c>
      <c r="N11" s="51"/>
      <c r="O11" s="51">
        <v>68123</v>
      </c>
      <c r="P11" s="51">
        <v>34825</v>
      </c>
      <c r="Q11" s="51"/>
      <c r="R11" s="51">
        <v>69917</v>
      </c>
      <c r="S11" s="51">
        <v>35730</v>
      </c>
    </row>
    <row r="12" spans="1:23" x14ac:dyDescent="0.2">
      <c r="A12" s="37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23" ht="12.75" x14ac:dyDescent="0.2">
      <c r="A13" s="1" t="s">
        <v>127</v>
      </c>
      <c r="B13" s="239">
        <v>9250</v>
      </c>
      <c r="C13" s="239">
        <v>4659</v>
      </c>
      <c r="D13" s="239">
        <v>4591</v>
      </c>
      <c r="E13" s="239"/>
      <c r="F13" s="239">
        <v>123</v>
      </c>
      <c r="G13" s="239">
        <v>58</v>
      </c>
      <c r="H13" s="239"/>
      <c r="I13" s="239">
        <v>246</v>
      </c>
      <c r="J13" s="239">
        <v>135</v>
      </c>
      <c r="K13" s="239"/>
      <c r="L13" s="239">
        <v>533</v>
      </c>
      <c r="M13" s="239">
        <v>252</v>
      </c>
      <c r="N13" s="239"/>
      <c r="O13" s="239">
        <v>4073</v>
      </c>
      <c r="P13" s="239">
        <v>2040</v>
      </c>
      <c r="Q13" s="239"/>
      <c r="R13" s="239">
        <v>4275</v>
      </c>
      <c r="S13" s="239">
        <v>2174</v>
      </c>
    </row>
    <row r="14" spans="1:23" ht="12.75" x14ac:dyDescent="0.2">
      <c r="A14" s="1" t="s">
        <v>128</v>
      </c>
      <c r="B14" s="239">
        <v>9766</v>
      </c>
      <c r="C14" s="239">
        <v>4945</v>
      </c>
      <c r="D14" s="239">
        <v>4821</v>
      </c>
      <c r="E14" s="239"/>
      <c r="F14" s="239">
        <v>210</v>
      </c>
      <c r="G14" s="239">
        <v>113</v>
      </c>
      <c r="H14" s="239"/>
      <c r="I14" s="239">
        <v>314</v>
      </c>
      <c r="J14" s="239">
        <v>164</v>
      </c>
      <c r="K14" s="239"/>
      <c r="L14" s="239">
        <v>755</v>
      </c>
      <c r="M14" s="239">
        <v>377</v>
      </c>
      <c r="N14" s="239"/>
      <c r="O14" s="239">
        <v>4256</v>
      </c>
      <c r="P14" s="239">
        <v>2204</v>
      </c>
      <c r="Q14" s="239"/>
      <c r="R14" s="239">
        <v>4231</v>
      </c>
      <c r="S14" s="239">
        <v>2087</v>
      </c>
    </row>
    <row r="15" spans="1:23" ht="12.75" x14ac:dyDescent="0.2">
      <c r="A15" s="1" t="s">
        <v>129</v>
      </c>
      <c r="B15" s="239">
        <v>8491</v>
      </c>
      <c r="C15" s="239">
        <v>4342</v>
      </c>
      <c r="D15" s="239">
        <v>4149</v>
      </c>
      <c r="E15" s="239"/>
      <c r="F15" s="239">
        <v>139</v>
      </c>
      <c r="G15" s="239">
        <v>72</v>
      </c>
      <c r="H15" s="239"/>
      <c r="I15" s="239">
        <v>230</v>
      </c>
      <c r="J15" s="239">
        <v>115</v>
      </c>
      <c r="K15" s="239"/>
      <c r="L15" s="239">
        <v>518</v>
      </c>
      <c r="M15" s="239">
        <v>264</v>
      </c>
      <c r="N15" s="239"/>
      <c r="O15" s="239">
        <v>3680</v>
      </c>
      <c r="P15" s="239">
        <v>1862</v>
      </c>
      <c r="Q15" s="239"/>
      <c r="R15" s="239">
        <v>3924</v>
      </c>
      <c r="S15" s="239">
        <v>2029</v>
      </c>
    </row>
    <row r="16" spans="1:23" ht="12.75" x14ac:dyDescent="0.2">
      <c r="A16" s="1" t="s">
        <v>130</v>
      </c>
      <c r="B16" s="239">
        <v>8169</v>
      </c>
      <c r="C16" s="239">
        <v>4169</v>
      </c>
      <c r="D16" s="239">
        <v>4000</v>
      </c>
      <c r="E16" s="239"/>
      <c r="F16" s="239">
        <v>6</v>
      </c>
      <c r="G16" s="239">
        <v>4</v>
      </c>
      <c r="H16" s="239"/>
      <c r="I16" s="239">
        <v>47</v>
      </c>
      <c r="J16" s="239">
        <v>26</v>
      </c>
      <c r="K16" s="239"/>
      <c r="L16" s="239">
        <v>127</v>
      </c>
      <c r="M16" s="239">
        <v>55</v>
      </c>
      <c r="N16" s="239"/>
      <c r="O16" s="239">
        <v>3859</v>
      </c>
      <c r="P16" s="239">
        <v>1990</v>
      </c>
      <c r="Q16" s="239"/>
      <c r="R16" s="239">
        <v>4130</v>
      </c>
      <c r="S16" s="239">
        <v>2094</v>
      </c>
    </row>
    <row r="17" spans="1:19" ht="12.75" x14ac:dyDescent="0.2">
      <c r="A17" s="1" t="s">
        <v>131</v>
      </c>
      <c r="B17" s="239">
        <v>1891</v>
      </c>
      <c r="C17" s="239">
        <v>990</v>
      </c>
      <c r="D17" s="239">
        <v>901</v>
      </c>
      <c r="E17" s="239"/>
      <c r="F17" s="239">
        <v>22</v>
      </c>
      <c r="G17" s="239">
        <v>11</v>
      </c>
      <c r="H17" s="239"/>
      <c r="I17" s="239">
        <v>4</v>
      </c>
      <c r="J17" s="239">
        <v>4</v>
      </c>
      <c r="K17" s="239"/>
      <c r="L17" s="239">
        <v>21</v>
      </c>
      <c r="M17" s="239">
        <v>14</v>
      </c>
      <c r="N17" s="239"/>
      <c r="O17" s="239">
        <v>909</v>
      </c>
      <c r="P17" s="239">
        <v>478</v>
      </c>
      <c r="Q17" s="239"/>
      <c r="R17" s="239">
        <v>935</v>
      </c>
      <c r="S17" s="239">
        <v>483</v>
      </c>
    </row>
    <row r="18" spans="1:19" ht="12.75" x14ac:dyDescent="0.2">
      <c r="A18" s="1" t="s">
        <v>132</v>
      </c>
      <c r="B18" s="239">
        <v>4560</v>
      </c>
      <c r="C18" s="239">
        <v>2281</v>
      </c>
      <c r="D18" s="239">
        <v>2279</v>
      </c>
      <c r="E18" s="239"/>
      <c r="F18" s="239">
        <v>4</v>
      </c>
      <c r="G18" s="239">
        <v>1</v>
      </c>
      <c r="H18" s="239"/>
      <c r="I18" s="239">
        <v>5</v>
      </c>
      <c r="J18" s="239">
        <v>4</v>
      </c>
      <c r="K18" s="239"/>
      <c r="L18" s="239">
        <v>13</v>
      </c>
      <c r="M18" s="239">
        <v>9</v>
      </c>
      <c r="N18" s="239"/>
      <c r="O18" s="239">
        <v>2184</v>
      </c>
      <c r="P18" s="239">
        <v>1083</v>
      </c>
      <c r="Q18" s="239"/>
      <c r="R18" s="239">
        <v>2354</v>
      </c>
      <c r="S18" s="239">
        <v>1184</v>
      </c>
    </row>
    <row r="19" spans="1:19" ht="12.75" x14ac:dyDescent="0.2">
      <c r="A19" s="1" t="s">
        <v>133</v>
      </c>
      <c r="B19" s="239">
        <v>1060</v>
      </c>
      <c r="C19" s="239">
        <v>548</v>
      </c>
      <c r="D19" s="239">
        <v>512</v>
      </c>
      <c r="E19" s="239"/>
      <c r="F19" s="239">
        <v>0</v>
      </c>
      <c r="G19" s="239">
        <v>0</v>
      </c>
      <c r="H19" s="239"/>
      <c r="I19" s="239">
        <v>0</v>
      </c>
      <c r="J19" s="239">
        <v>0</v>
      </c>
      <c r="K19" s="239"/>
      <c r="L19" s="239">
        <v>0</v>
      </c>
      <c r="M19" s="239">
        <v>0</v>
      </c>
      <c r="N19" s="239"/>
      <c r="O19" s="239">
        <v>529</v>
      </c>
      <c r="P19" s="239">
        <v>266</v>
      </c>
      <c r="Q19" s="239"/>
      <c r="R19" s="239">
        <v>531</v>
      </c>
      <c r="S19" s="239">
        <v>282</v>
      </c>
    </row>
    <row r="20" spans="1:19" ht="12.75" x14ac:dyDescent="0.2">
      <c r="A20" s="1" t="s">
        <v>134</v>
      </c>
      <c r="B20" s="239">
        <v>13383</v>
      </c>
      <c r="C20" s="239">
        <v>6828</v>
      </c>
      <c r="D20" s="239">
        <v>6555</v>
      </c>
      <c r="E20" s="239"/>
      <c r="F20" s="239">
        <v>84</v>
      </c>
      <c r="G20" s="239">
        <v>44</v>
      </c>
      <c r="H20" s="239"/>
      <c r="I20" s="239">
        <v>202</v>
      </c>
      <c r="J20" s="239">
        <v>98</v>
      </c>
      <c r="K20" s="239"/>
      <c r="L20" s="239">
        <v>393</v>
      </c>
      <c r="M20" s="239">
        <v>192</v>
      </c>
      <c r="N20" s="239"/>
      <c r="O20" s="239">
        <v>6412</v>
      </c>
      <c r="P20" s="239">
        <v>3283</v>
      </c>
      <c r="Q20" s="239"/>
      <c r="R20" s="239">
        <v>6292</v>
      </c>
      <c r="S20" s="239">
        <v>3211</v>
      </c>
    </row>
    <row r="21" spans="1:19" ht="12.75" x14ac:dyDescent="0.2">
      <c r="A21" s="1" t="s">
        <v>135</v>
      </c>
      <c r="B21" s="239">
        <v>5915</v>
      </c>
      <c r="C21" s="239">
        <v>2990</v>
      </c>
      <c r="D21" s="239">
        <v>2925</v>
      </c>
      <c r="E21" s="239"/>
      <c r="F21" s="239">
        <v>31</v>
      </c>
      <c r="G21" s="239">
        <v>18</v>
      </c>
      <c r="H21" s="239"/>
      <c r="I21" s="239">
        <v>93</v>
      </c>
      <c r="J21" s="239">
        <v>48</v>
      </c>
      <c r="K21" s="239"/>
      <c r="L21" s="239">
        <v>127</v>
      </c>
      <c r="M21" s="239">
        <v>64</v>
      </c>
      <c r="N21" s="239"/>
      <c r="O21" s="239">
        <v>2793</v>
      </c>
      <c r="P21" s="239">
        <v>1400</v>
      </c>
      <c r="Q21" s="239"/>
      <c r="R21" s="239">
        <v>2871</v>
      </c>
      <c r="S21" s="239">
        <v>1460</v>
      </c>
    </row>
    <row r="22" spans="1:19" ht="12.75" x14ac:dyDescent="0.2">
      <c r="A22" s="1" t="s">
        <v>136</v>
      </c>
      <c r="B22" s="239">
        <v>8340</v>
      </c>
      <c r="C22" s="239">
        <v>4227</v>
      </c>
      <c r="D22" s="239">
        <v>4113</v>
      </c>
      <c r="E22" s="239"/>
      <c r="F22" s="239">
        <v>7</v>
      </c>
      <c r="G22" s="239">
        <v>7</v>
      </c>
      <c r="H22" s="239"/>
      <c r="I22" s="239">
        <v>26</v>
      </c>
      <c r="J22" s="239">
        <v>13</v>
      </c>
      <c r="K22" s="239"/>
      <c r="L22" s="239">
        <v>69</v>
      </c>
      <c r="M22" s="239">
        <v>34</v>
      </c>
      <c r="N22" s="239"/>
      <c r="O22" s="239">
        <v>4017</v>
      </c>
      <c r="P22" s="239">
        <v>2022</v>
      </c>
      <c r="Q22" s="239"/>
      <c r="R22" s="239">
        <v>4221</v>
      </c>
      <c r="S22" s="239">
        <v>2151</v>
      </c>
    </row>
    <row r="23" spans="1:19" ht="12.75" x14ac:dyDescent="0.2">
      <c r="A23" s="1" t="s">
        <v>137</v>
      </c>
      <c r="B23" s="239">
        <v>2866</v>
      </c>
      <c r="C23" s="239">
        <v>1499</v>
      </c>
      <c r="D23" s="239">
        <v>1367</v>
      </c>
      <c r="E23" s="239"/>
      <c r="F23" s="239">
        <v>0</v>
      </c>
      <c r="G23" s="239">
        <v>0</v>
      </c>
      <c r="H23" s="239"/>
      <c r="I23" s="239">
        <v>0</v>
      </c>
      <c r="J23" s="239">
        <v>0</v>
      </c>
      <c r="K23" s="239"/>
      <c r="L23" s="239">
        <v>0</v>
      </c>
      <c r="M23" s="239">
        <v>0</v>
      </c>
      <c r="N23" s="239"/>
      <c r="O23" s="239">
        <v>1401</v>
      </c>
      <c r="P23" s="239">
        <v>748</v>
      </c>
      <c r="Q23" s="239"/>
      <c r="R23" s="239">
        <v>1465</v>
      </c>
      <c r="S23" s="239">
        <v>751</v>
      </c>
    </row>
    <row r="24" spans="1:19" ht="12.75" x14ac:dyDescent="0.2">
      <c r="A24" s="254" t="s">
        <v>138</v>
      </c>
      <c r="B24" s="239">
        <v>11365</v>
      </c>
      <c r="C24" s="239">
        <v>5802</v>
      </c>
      <c r="D24" s="239">
        <v>5563</v>
      </c>
      <c r="E24" s="239"/>
      <c r="F24" s="239">
        <v>68</v>
      </c>
      <c r="G24" s="239">
        <v>30</v>
      </c>
      <c r="H24" s="239"/>
      <c r="I24" s="239">
        <v>137</v>
      </c>
      <c r="J24" s="239">
        <v>64</v>
      </c>
      <c r="K24" s="239"/>
      <c r="L24" s="239">
        <v>274</v>
      </c>
      <c r="M24" s="239">
        <v>154</v>
      </c>
      <c r="N24" s="239"/>
      <c r="O24" s="239">
        <v>5370</v>
      </c>
      <c r="P24" s="239">
        <v>2719</v>
      </c>
      <c r="Q24" s="239"/>
      <c r="R24" s="239">
        <v>5516</v>
      </c>
      <c r="S24" s="239">
        <v>2835</v>
      </c>
    </row>
    <row r="25" spans="1:19" ht="12.75" x14ac:dyDescent="0.2">
      <c r="A25" s="1" t="s">
        <v>139</v>
      </c>
      <c r="B25" s="239">
        <v>2862</v>
      </c>
      <c r="C25" s="239">
        <v>1461</v>
      </c>
      <c r="D25" s="239">
        <v>1401</v>
      </c>
      <c r="E25" s="239"/>
      <c r="F25" s="239">
        <v>0</v>
      </c>
      <c r="G25" s="239">
        <v>0</v>
      </c>
      <c r="H25" s="239"/>
      <c r="I25" s="239">
        <v>4</v>
      </c>
      <c r="J25" s="239">
        <v>1</v>
      </c>
      <c r="K25" s="239"/>
      <c r="L25" s="239">
        <v>19</v>
      </c>
      <c r="M25" s="239">
        <v>6</v>
      </c>
      <c r="N25" s="239"/>
      <c r="O25" s="239">
        <v>1406</v>
      </c>
      <c r="P25" s="239">
        <v>712</v>
      </c>
      <c r="Q25" s="239"/>
      <c r="R25" s="239">
        <v>1433</v>
      </c>
      <c r="S25" s="239">
        <v>742</v>
      </c>
    </row>
    <row r="26" spans="1:19" ht="12.75" x14ac:dyDescent="0.2">
      <c r="A26" s="1" t="s">
        <v>140</v>
      </c>
      <c r="B26" s="239">
        <v>11346</v>
      </c>
      <c r="C26" s="239">
        <v>5817</v>
      </c>
      <c r="D26" s="239">
        <v>5529</v>
      </c>
      <c r="E26" s="239"/>
      <c r="F26" s="239">
        <v>130</v>
      </c>
      <c r="G26" s="239">
        <v>64</v>
      </c>
      <c r="H26" s="239"/>
      <c r="I26" s="239">
        <v>321</v>
      </c>
      <c r="J26" s="239">
        <v>165</v>
      </c>
      <c r="K26" s="239"/>
      <c r="L26" s="239">
        <v>536</v>
      </c>
      <c r="M26" s="239">
        <v>272</v>
      </c>
      <c r="N26" s="239"/>
      <c r="O26" s="239">
        <v>5121</v>
      </c>
      <c r="P26" s="239">
        <v>2651</v>
      </c>
      <c r="Q26" s="239"/>
      <c r="R26" s="239">
        <v>5238</v>
      </c>
      <c r="S26" s="239">
        <v>2665</v>
      </c>
    </row>
    <row r="27" spans="1:19" ht="12.75" x14ac:dyDescent="0.2">
      <c r="A27" s="1" t="s">
        <v>141</v>
      </c>
      <c r="B27" s="239">
        <v>2569</v>
      </c>
      <c r="C27" s="239">
        <v>1347</v>
      </c>
      <c r="D27" s="239">
        <v>1222</v>
      </c>
      <c r="E27" s="239"/>
      <c r="F27" s="239">
        <v>0</v>
      </c>
      <c r="G27" s="239">
        <v>0</v>
      </c>
      <c r="H27" s="239"/>
      <c r="I27" s="239">
        <v>2</v>
      </c>
      <c r="J27" s="239">
        <v>0</v>
      </c>
      <c r="K27" s="239"/>
      <c r="L27" s="239">
        <v>6</v>
      </c>
      <c r="M27" s="239">
        <v>2</v>
      </c>
      <c r="N27" s="239"/>
      <c r="O27" s="239">
        <v>1312</v>
      </c>
      <c r="P27" s="239">
        <v>679</v>
      </c>
      <c r="Q27" s="239"/>
      <c r="R27" s="239">
        <v>1249</v>
      </c>
      <c r="S27" s="239">
        <v>666</v>
      </c>
    </row>
    <row r="28" spans="1:19" ht="12.75" x14ac:dyDescent="0.2">
      <c r="A28" s="1" t="s">
        <v>142</v>
      </c>
      <c r="B28" s="239">
        <v>4036</v>
      </c>
      <c r="C28" s="239">
        <v>2055</v>
      </c>
      <c r="D28" s="239">
        <v>1981</v>
      </c>
      <c r="E28" s="239"/>
      <c r="F28" s="239">
        <v>24</v>
      </c>
      <c r="G28" s="239">
        <v>14</v>
      </c>
      <c r="H28" s="239"/>
      <c r="I28" s="239">
        <v>30</v>
      </c>
      <c r="J28" s="239">
        <v>15</v>
      </c>
      <c r="K28" s="239"/>
      <c r="L28" s="239">
        <v>52</v>
      </c>
      <c r="M28" s="239">
        <v>29</v>
      </c>
      <c r="N28" s="239"/>
      <c r="O28" s="239">
        <v>1893</v>
      </c>
      <c r="P28" s="239">
        <v>973</v>
      </c>
      <c r="Q28" s="239"/>
      <c r="R28" s="239">
        <v>2037</v>
      </c>
      <c r="S28" s="239">
        <v>1024</v>
      </c>
    </row>
    <row r="29" spans="1:19" ht="12.75" x14ac:dyDescent="0.2">
      <c r="A29" s="1" t="s">
        <v>143</v>
      </c>
      <c r="B29" s="239">
        <v>2300</v>
      </c>
      <c r="C29" s="239">
        <v>1186</v>
      </c>
      <c r="D29" s="239">
        <v>1114</v>
      </c>
      <c r="E29" s="239"/>
      <c r="F29" s="239">
        <v>21</v>
      </c>
      <c r="G29" s="239">
        <v>11</v>
      </c>
      <c r="H29" s="239"/>
      <c r="I29" s="239">
        <v>19</v>
      </c>
      <c r="J29" s="239">
        <v>8</v>
      </c>
      <c r="K29" s="239"/>
      <c r="L29" s="239">
        <v>48</v>
      </c>
      <c r="M29" s="239">
        <v>25</v>
      </c>
      <c r="N29" s="239"/>
      <c r="O29" s="239">
        <v>1081</v>
      </c>
      <c r="P29" s="239">
        <v>562</v>
      </c>
      <c r="Q29" s="239"/>
      <c r="R29" s="239">
        <v>1131</v>
      </c>
      <c r="S29" s="239">
        <v>580</v>
      </c>
    </row>
    <row r="30" spans="1:19" ht="12.75" x14ac:dyDescent="0.2">
      <c r="A30" s="1" t="s">
        <v>144</v>
      </c>
      <c r="B30" s="239">
        <v>3635</v>
      </c>
      <c r="C30" s="239">
        <v>1870</v>
      </c>
      <c r="D30" s="239">
        <v>1765</v>
      </c>
      <c r="E30" s="239"/>
      <c r="F30" s="239">
        <v>2</v>
      </c>
      <c r="G30" s="239">
        <v>0</v>
      </c>
      <c r="H30" s="239"/>
      <c r="I30" s="239">
        <v>13</v>
      </c>
      <c r="J30" s="239">
        <v>5</v>
      </c>
      <c r="K30" s="239"/>
      <c r="L30" s="239">
        <v>41</v>
      </c>
      <c r="M30" s="239">
        <v>23</v>
      </c>
      <c r="N30" s="239"/>
      <c r="O30" s="239">
        <v>1801</v>
      </c>
      <c r="P30" s="239">
        <v>928</v>
      </c>
      <c r="Q30" s="239"/>
      <c r="R30" s="239">
        <v>1778</v>
      </c>
      <c r="S30" s="239">
        <v>914</v>
      </c>
    </row>
    <row r="31" spans="1:19" ht="12.75" x14ac:dyDescent="0.2">
      <c r="A31" s="1" t="s">
        <v>145</v>
      </c>
      <c r="B31" s="239">
        <v>2123</v>
      </c>
      <c r="C31" s="239">
        <v>1059</v>
      </c>
      <c r="D31" s="239">
        <v>1064</v>
      </c>
      <c r="E31" s="239"/>
      <c r="F31" s="239">
        <v>0</v>
      </c>
      <c r="G31" s="239">
        <v>0</v>
      </c>
      <c r="H31" s="239"/>
      <c r="I31" s="239">
        <v>1</v>
      </c>
      <c r="J31" s="239">
        <v>0</v>
      </c>
      <c r="K31" s="239"/>
      <c r="L31" s="239">
        <v>10</v>
      </c>
      <c r="M31" s="239">
        <v>3</v>
      </c>
      <c r="N31" s="239"/>
      <c r="O31" s="239">
        <v>1029</v>
      </c>
      <c r="P31" s="239">
        <v>518</v>
      </c>
      <c r="Q31" s="239"/>
      <c r="R31" s="239">
        <v>1083</v>
      </c>
      <c r="S31" s="239">
        <v>538</v>
      </c>
    </row>
    <row r="32" spans="1:19" ht="12.75" x14ac:dyDescent="0.2">
      <c r="A32" s="1" t="s">
        <v>146</v>
      </c>
      <c r="B32" s="239">
        <v>4550</v>
      </c>
      <c r="C32" s="239">
        <v>2399</v>
      </c>
      <c r="D32" s="239">
        <v>2151</v>
      </c>
      <c r="E32" s="239"/>
      <c r="F32" s="239">
        <v>14</v>
      </c>
      <c r="G32" s="239">
        <v>9</v>
      </c>
      <c r="H32" s="239"/>
      <c r="I32" s="239">
        <v>12</v>
      </c>
      <c r="J32" s="239">
        <v>5</v>
      </c>
      <c r="K32" s="239"/>
      <c r="L32" s="239">
        <v>18</v>
      </c>
      <c r="M32" s="239">
        <v>8</v>
      </c>
      <c r="N32" s="239"/>
      <c r="O32" s="239">
        <v>2258</v>
      </c>
      <c r="P32" s="239">
        <v>1191</v>
      </c>
      <c r="Q32" s="239"/>
      <c r="R32" s="239">
        <v>2248</v>
      </c>
      <c r="S32" s="239">
        <v>1186</v>
      </c>
    </row>
    <row r="33" spans="1:23" ht="12.75" x14ac:dyDescent="0.2">
      <c r="A33" s="1" t="s">
        <v>147</v>
      </c>
      <c r="B33" s="239">
        <v>4168</v>
      </c>
      <c r="C33" s="239">
        <v>2119</v>
      </c>
      <c r="D33" s="239">
        <v>2049</v>
      </c>
      <c r="E33" s="239"/>
      <c r="F33" s="239">
        <v>0</v>
      </c>
      <c r="G33" s="239">
        <v>0</v>
      </c>
      <c r="H33" s="239"/>
      <c r="I33" s="239">
        <v>0</v>
      </c>
      <c r="J33" s="239">
        <v>0</v>
      </c>
      <c r="K33" s="239"/>
      <c r="L33" s="239">
        <v>0</v>
      </c>
      <c r="M33" s="239">
        <v>0</v>
      </c>
      <c r="N33" s="239"/>
      <c r="O33" s="239">
        <v>2037</v>
      </c>
      <c r="P33" s="239">
        <v>1018</v>
      </c>
      <c r="Q33" s="239"/>
      <c r="R33" s="239">
        <v>2131</v>
      </c>
      <c r="S33" s="239">
        <v>1101</v>
      </c>
    </row>
    <row r="34" spans="1:23" ht="12.75" x14ac:dyDescent="0.2">
      <c r="A34" s="1" t="s">
        <v>148</v>
      </c>
      <c r="B34" s="239">
        <v>2489</v>
      </c>
      <c r="C34" s="239">
        <v>1275</v>
      </c>
      <c r="D34" s="239">
        <v>1214</v>
      </c>
      <c r="E34" s="239"/>
      <c r="F34" s="239">
        <v>8</v>
      </c>
      <c r="G34" s="239">
        <v>5</v>
      </c>
      <c r="H34" s="239"/>
      <c r="I34" s="239">
        <v>19</v>
      </c>
      <c r="J34" s="239">
        <v>8</v>
      </c>
      <c r="K34" s="239"/>
      <c r="L34" s="239">
        <v>53</v>
      </c>
      <c r="M34" s="239">
        <v>29</v>
      </c>
      <c r="N34" s="239"/>
      <c r="O34" s="239">
        <v>1172</v>
      </c>
      <c r="P34" s="239">
        <v>593</v>
      </c>
      <c r="Q34" s="239"/>
      <c r="R34" s="239">
        <v>1237</v>
      </c>
      <c r="S34" s="239">
        <v>640</v>
      </c>
    </row>
    <row r="35" spans="1:23" ht="12.75" x14ac:dyDescent="0.2">
      <c r="A35" s="1" t="s">
        <v>149</v>
      </c>
      <c r="B35" s="239">
        <v>2586</v>
      </c>
      <c r="C35" s="239">
        <v>1343</v>
      </c>
      <c r="D35" s="239">
        <v>1243</v>
      </c>
      <c r="E35" s="239"/>
      <c r="F35" s="239">
        <v>19</v>
      </c>
      <c r="G35" s="239">
        <v>12</v>
      </c>
      <c r="H35" s="239"/>
      <c r="I35" s="239">
        <v>0</v>
      </c>
      <c r="J35" s="239">
        <v>0</v>
      </c>
      <c r="K35" s="239"/>
      <c r="L35" s="239">
        <v>6</v>
      </c>
      <c r="M35" s="239">
        <v>4</v>
      </c>
      <c r="N35" s="239"/>
      <c r="O35" s="239">
        <v>1269</v>
      </c>
      <c r="P35" s="239">
        <v>673</v>
      </c>
      <c r="Q35" s="239"/>
      <c r="R35" s="239">
        <v>1292</v>
      </c>
      <c r="S35" s="239">
        <v>654</v>
      </c>
    </row>
    <row r="36" spans="1:23" ht="12.75" x14ac:dyDescent="0.2">
      <c r="A36" s="1" t="s">
        <v>150</v>
      </c>
      <c r="B36" s="239">
        <v>879</v>
      </c>
      <c r="C36" s="239">
        <v>463</v>
      </c>
      <c r="D36" s="239">
        <v>416</v>
      </c>
      <c r="E36" s="239"/>
      <c r="F36" s="239">
        <v>0</v>
      </c>
      <c r="G36" s="239">
        <v>0</v>
      </c>
      <c r="H36" s="239"/>
      <c r="I36" s="239">
        <v>0</v>
      </c>
      <c r="J36" s="239">
        <v>0</v>
      </c>
      <c r="K36" s="239"/>
      <c r="L36" s="239">
        <v>0</v>
      </c>
      <c r="M36" s="239">
        <v>0</v>
      </c>
      <c r="N36" s="239"/>
      <c r="O36" s="239">
        <v>434</v>
      </c>
      <c r="P36" s="239">
        <v>226</v>
      </c>
      <c r="Q36" s="239"/>
      <c r="R36" s="239">
        <v>445</v>
      </c>
      <c r="S36" s="239">
        <v>237</v>
      </c>
    </row>
    <row r="37" spans="1:23" ht="12.75" x14ac:dyDescent="0.2">
      <c r="A37" s="1" t="s">
        <v>151</v>
      </c>
      <c r="B37" s="239">
        <v>8203</v>
      </c>
      <c r="C37" s="239">
        <v>4247</v>
      </c>
      <c r="D37" s="239">
        <v>3956</v>
      </c>
      <c r="E37" s="239"/>
      <c r="F37" s="239">
        <v>2</v>
      </c>
      <c r="G37" s="239">
        <v>0</v>
      </c>
      <c r="H37" s="239"/>
      <c r="I37" s="239">
        <v>14</v>
      </c>
      <c r="J37" s="239">
        <v>7</v>
      </c>
      <c r="K37" s="239"/>
      <c r="L37" s="239">
        <v>48</v>
      </c>
      <c r="M37" s="239">
        <v>23</v>
      </c>
      <c r="N37" s="239"/>
      <c r="O37" s="239">
        <v>4044</v>
      </c>
      <c r="P37" s="239">
        <v>2075</v>
      </c>
      <c r="Q37" s="239"/>
      <c r="R37" s="239">
        <v>4095</v>
      </c>
      <c r="S37" s="239">
        <v>2142</v>
      </c>
    </row>
    <row r="38" spans="1:23" x14ac:dyDescent="0.2">
      <c r="A38" s="37" t="s">
        <v>152</v>
      </c>
      <c r="B38" s="239">
        <v>6574</v>
      </c>
      <c r="C38" s="239">
        <v>3346</v>
      </c>
      <c r="D38" s="239">
        <v>3228</v>
      </c>
      <c r="E38" s="239"/>
      <c r="F38" s="239">
        <v>0</v>
      </c>
      <c r="G38" s="239">
        <v>0</v>
      </c>
      <c r="H38" s="239"/>
      <c r="I38" s="239">
        <v>27</v>
      </c>
      <c r="J38" s="239">
        <v>12</v>
      </c>
      <c r="K38" s="239"/>
      <c r="L38" s="239">
        <v>64</v>
      </c>
      <c r="M38" s="239">
        <v>36</v>
      </c>
      <c r="N38" s="239"/>
      <c r="O38" s="239">
        <v>3221</v>
      </c>
      <c r="P38" s="239">
        <v>1652</v>
      </c>
      <c r="Q38" s="239"/>
      <c r="R38" s="239">
        <v>3262</v>
      </c>
      <c r="S38" s="239">
        <v>1646</v>
      </c>
    </row>
    <row r="39" spans="1:23" ht="13.5" thickBot="1" x14ac:dyDescent="0.25">
      <c r="A39" s="241" t="s">
        <v>153</v>
      </c>
      <c r="B39" s="242">
        <v>1075</v>
      </c>
      <c r="C39" s="242">
        <v>533</v>
      </c>
      <c r="D39" s="242">
        <v>542</v>
      </c>
      <c r="E39" s="242"/>
      <c r="F39" s="242">
        <v>0</v>
      </c>
      <c r="G39" s="242">
        <v>0</v>
      </c>
      <c r="H39" s="242"/>
      <c r="I39" s="242">
        <v>0</v>
      </c>
      <c r="J39" s="242">
        <v>0</v>
      </c>
      <c r="K39" s="242"/>
      <c r="L39" s="242">
        <v>0</v>
      </c>
      <c r="M39" s="242">
        <v>0</v>
      </c>
      <c r="N39" s="242"/>
      <c r="O39" s="242">
        <v>562</v>
      </c>
      <c r="P39" s="242">
        <v>279</v>
      </c>
      <c r="Q39" s="242"/>
      <c r="R39" s="242">
        <v>513</v>
      </c>
      <c r="S39" s="242">
        <v>254</v>
      </c>
    </row>
    <row r="40" spans="1:23" x14ac:dyDescent="0.2">
      <c r="A40" s="252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</row>
    <row r="41" spans="1:23" x14ac:dyDescent="0.2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</row>
    <row r="42" spans="1:23" x14ac:dyDescent="0.2">
      <c r="A42" s="252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</row>
    <row r="43" spans="1:23" x14ac:dyDescent="0.2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</row>
    <row r="44" spans="1:23" ht="15" x14ac:dyDescent="0.2">
      <c r="A44" s="252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U44" s="747" t="s">
        <v>650</v>
      </c>
      <c r="V44" s="747"/>
      <c r="W44" s="200"/>
    </row>
    <row r="45" spans="1:23" ht="12.75" x14ac:dyDescent="0.2">
      <c r="A45" s="25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U45" s="747"/>
      <c r="V45" s="747"/>
      <c r="W45"/>
    </row>
    <row r="46" spans="1:23" ht="14.25" x14ac:dyDescent="0.2">
      <c r="A46" s="753" t="s">
        <v>775</v>
      </c>
      <c r="B46" s="753"/>
      <c r="C46" s="753"/>
      <c r="D46" s="753"/>
      <c r="E46" s="753"/>
      <c r="F46" s="753"/>
      <c r="G46" s="753"/>
      <c r="H46" s="753"/>
      <c r="I46" s="753"/>
      <c r="J46" s="753"/>
      <c r="K46" s="753"/>
      <c r="L46" s="753"/>
      <c r="M46" s="753"/>
      <c r="N46" s="753"/>
      <c r="O46" s="753"/>
      <c r="P46" s="753"/>
      <c r="Q46" s="753"/>
      <c r="R46" s="753"/>
      <c r="S46" s="753"/>
    </row>
    <row r="47" spans="1:23" ht="14.25" x14ac:dyDescent="0.2">
      <c r="A47" s="754" t="s">
        <v>112</v>
      </c>
      <c r="B47" s="754"/>
      <c r="C47" s="754"/>
      <c r="D47" s="754"/>
      <c r="E47" s="754"/>
      <c r="F47" s="754"/>
      <c r="G47" s="754"/>
      <c r="H47" s="754"/>
      <c r="I47" s="754"/>
      <c r="J47" s="754"/>
      <c r="K47" s="754"/>
      <c r="L47" s="754"/>
      <c r="M47" s="754"/>
      <c r="N47" s="754"/>
      <c r="O47" s="754"/>
      <c r="P47" s="754"/>
      <c r="Q47" s="754"/>
      <c r="R47" s="754"/>
      <c r="S47" s="754"/>
    </row>
    <row r="48" spans="1:23" ht="14.25" x14ac:dyDescent="0.2">
      <c r="A48" s="754" t="s">
        <v>113</v>
      </c>
      <c r="B48" s="754"/>
      <c r="C48" s="754"/>
      <c r="D48" s="754"/>
      <c r="E48" s="754"/>
      <c r="F48" s="754"/>
      <c r="G48" s="754"/>
      <c r="H48" s="754"/>
      <c r="I48" s="754"/>
      <c r="J48" s="754"/>
      <c r="K48" s="754"/>
      <c r="L48" s="754"/>
      <c r="M48" s="754"/>
      <c r="N48" s="754"/>
      <c r="O48" s="754"/>
      <c r="P48" s="754"/>
      <c r="Q48" s="754"/>
      <c r="R48" s="754"/>
      <c r="S48" s="754"/>
    </row>
    <row r="49" spans="1:19" ht="14.25" x14ac:dyDescent="0.2">
      <c r="A49" s="753" t="s">
        <v>114</v>
      </c>
      <c r="B49" s="753"/>
      <c r="C49" s="753"/>
      <c r="D49" s="753"/>
      <c r="E49" s="753"/>
      <c r="F49" s="753"/>
      <c r="G49" s="753"/>
      <c r="H49" s="753"/>
      <c r="I49" s="753"/>
      <c r="J49" s="753"/>
      <c r="K49" s="753"/>
      <c r="L49" s="753"/>
      <c r="M49" s="753"/>
      <c r="N49" s="753"/>
      <c r="O49" s="753"/>
      <c r="P49" s="753"/>
      <c r="Q49" s="753"/>
      <c r="R49" s="753"/>
      <c r="S49" s="753"/>
    </row>
    <row r="50" spans="1:19" ht="14.25" x14ac:dyDescent="0.2">
      <c r="A50" s="754" t="s">
        <v>107</v>
      </c>
      <c r="B50" s="754"/>
      <c r="C50" s="754"/>
      <c r="D50" s="754"/>
      <c r="E50" s="754"/>
      <c r="F50" s="754"/>
      <c r="G50" s="754"/>
      <c r="H50" s="754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</row>
    <row r="51" spans="1:19" ht="15" thickBot="1" x14ac:dyDescent="0.25">
      <c r="A51" s="755" t="s">
        <v>1063</v>
      </c>
      <c r="B51" s="755"/>
      <c r="C51" s="755"/>
      <c r="D51" s="755"/>
      <c r="E51" s="755"/>
      <c r="F51" s="755"/>
      <c r="G51" s="755"/>
      <c r="H51" s="755"/>
      <c r="I51" s="755"/>
      <c r="J51" s="755"/>
      <c r="K51" s="755"/>
      <c r="L51" s="755"/>
      <c r="M51" s="755"/>
      <c r="N51" s="755"/>
      <c r="O51" s="755"/>
      <c r="P51" s="755"/>
      <c r="Q51" s="755"/>
      <c r="R51" s="755"/>
      <c r="S51" s="755"/>
    </row>
    <row r="52" spans="1:19" ht="15.75" x14ac:dyDescent="0.3">
      <c r="A52" s="659"/>
      <c r="B52" s="245"/>
      <c r="C52" s="245"/>
      <c r="D52" s="245"/>
      <c r="E52" s="245"/>
      <c r="F52" s="759" t="s">
        <v>115</v>
      </c>
      <c r="G52" s="760"/>
      <c r="H52" s="760"/>
      <c r="I52" s="760"/>
      <c r="J52" s="760"/>
      <c r="K52" s="760"/>
      <c r="L52" s="760"/>
      <c r="M52" s="760"/>
      <c r="N52" s="760"/>
      <c r="O52" s="760"/>
      <c r="P52" s="760"/>
      <c r="Q52" s="245"/>
      <c r="R52" s="761" t="s">
        <v>116</v>
      </c>
      <c r="S52" s="761"/>
    </row>
    <row r="53" spans="1:19" ht="15.75" x14ac:dyDescent="0.3">
      <c r="A53" s="656" t="s">
        <v>117</v>
      </c>
      <c r="B53" s="759" t="s">
        <v>5</v>
      </c>
      <c r="C53" s="759"/>
      <c r="D53" s="759"/>
      <c r="E53" s="247"/>
      <c r="F53" s="762" t="s">
        <v>118</v>
      </c>
      <c r="G53" s="762"/>
      <c r="H53" s="247"/>
      <c r="I53" s="762" t="s">
        <v>119</v>
      </c>
      <c r="J53" s="762"/>
      <c r="K53" s="247"/>
      <c r="L53" s="762" t="s">
        <v>120</v>
      </c>
      <c r="M53" s="762"/>
      <c r="N53" s="247"/>
      <c r="O53" s="762" t="s">
        <v>121</v>
      </c>
      <c r="P53" s="762"/>
      <c r="Q53" s="247"/>
      <c r="R53" s="248" t="s">
        <v>122</v>
      </c>
      <c r="S53" s="248"/>
    </row>
    <row r="54" spans="1:19" ht="24.75" thickBot="1" x14ac:dyDescent="0.25">
      <c r="A54" s="255" t="s">
        <v>123</v>
      </c>
      <c r="B54" s="250" t="s">
        <v>5</v>
      </c>
      <c r="C54" s="251" t="s">
        <v>124</v>
      </c>
      <c r="D54" s="251" t="s">
        <v>125</v>
      </c>
      <c r="E54" s="250"/>
      <c r="F54" s="250" t="s">
        <v>5</v>
      </c>
      <c r="G54" s="251" t="s">
        <v>124</v>
      </c>
      <c r="H54" s="250"/>
      <c r="I54" s="250" t="s">
        <v>5</v>
      </c>
      <c r="J54" s="251" t="s">
        <v>124</v>
      </c>
      <c r="K54" s="250"/>
      <c r="L54" s="250" t="s">
        <v>5</v>
      </c>
      <c r="M54" s="251" t="s">
        <v>124</v>
      </c>
      <c r="N54" s="250"/>
      <c r="O54" s="250" t="s">
        <v>5</v>
      </c>
      <c r="P54" s="251" t="s">
        <v>124</v>
      </c>
      <c r="Q54" s="250"/>
      <c r="R54" s="250" t="s">
        <v>5</v>
      </c>
      <c r="S54" s="251" t="s">
        <v>124</v>
      </c>
    </row>
    <row r="55" spans="1:19" x14ac:dyDescent="0.2">
      <c r="A55" s="252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</row>
    <row r="56" spans="1:19" ht="15" x14ac:dyDescent="0.25">
      <c r="A56" s="237" t="s">
        <v>126</v>
      </c>
      <c r="B56" s="51">
        <v>122166</v>
      </c>
      <c r="C56" s="51">
        <v>62402</v>
      </c>
      <c r="D56" s="51">
        <v>59764</v>
      </c>
      <c r="E56" s="51"/>
      <c r="F56" s="51">
        <v>0</v>
      </c>
      <c r="G56" s="51">
        <v>0</v>
      </c>
      <c r="H56" s="51"/>
      <c r="I56" s="51">
        <v>0</v>
      </c>
      <c r="J56" s="51">
        <v>0</v>
      </c>
      <c r="K56" s="51"/>
      <c r="L56" s="51">
        <v>0</v>
      </c>
      <c r="M56" s="51">
        <v>0</v>
      </c>
      <c r="N56" s="51"/>
      <c r="O56" s="51">
        <v>60257</v>
      </c>
      <c r="P56" s="51">
        <v>30749</v>
      </c>
      <c r="Q56" s="51"/>
      <c r="R56" s="51">
        <v>61909</v>
      </c>
      <c r="S56" s="51">
        <v>31653</v>
      </c>
    </row>
    <row r="57" spans="1:19" x14ac:dyDescent="0.2">
      <c r="A57" s="37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2.75" x14ac:dyDescent="0.2">
      <c r="A58" s="1" t="s">
        <v>127</v>
      </c>
      <c r="B58" s="239">
        <v>6447</v>
      </c>
      <c r="C58" s="239">
        <v>3262</v>
      </c>
      <c r="D58" s="239">
        <v>3185</v>
      </c>
      <c r="E58" s="239"/>
      <c r="F58" s="239">
        <v>0</v>
      </c>
      <c r="G58" s="239">
        <v>0</v>
      </c>
      <c r="H58" s="239"/>
      <c r="I58" s="239">
        <v>0</v>
      </c>
      <c r="J58" s="239">
        <v>0</v>
      </c>
      <c r="K58" s="239"/>
      <c r="L58" s="239">
        <v>0</v>
      </c>
      <c r="M58" s="239">
        <v>0</v>
      </c>
      <c r="N58" s="239"/>
      <c r="O58" s="239">
        <v>3111</v>
      </c>
      <c r="P58" s="239">
        <v>1563</v>
      </c>
      <c r="Q58" s="239"/>
      <c r="R58" s="239">
        <v>3336</v>
      </c>
      <c r="S58" s="239">
        <v>1699</v>
      </c>
    </row>
    <row r="59" spans="1:19" ht="12.75" x14ac:dyDescent="0.2">
      <c r="A59" s="1" t="s">
        <v>128</v>
      </c>
      <c r="B59" s="239">
        <v>5774</v>
      </c>
      <c r="C59" s="239">
        <v>2921</v>
      </c>
      <c r="D59" s="239">
        <v>2853</v>
      </c>
      <c r="E59" s="239"/>
      <c r="F59" s="239">
        <v>0</v>
      </c>
      <c r="G59" s="239">
        <v>0</v>
      </c>
      <c r="H59" s="239"/>
      <c r="I59" s="239">
        <v>0</v>
      </c>
      <c r="J59" s="239">
        <v>0</v>
      </c>
      <c r="K59" s="239"/>
      <c r="L59" s="239">
        <v>0</v>
      </c>
      <c r="M59" s="239">
        <v>0</v>
      </c>
      <c r="N59" s="239"/>
      <c r="O59" s="239">
        <v>2899</v>
      </c>
      <c r="P59" s="239">
        <v>1495</v>
      </c>
      <c r="Q59" s="239"/>
      <c r="R59" s="239">
        <v>2875</v>
      </c>
      <c r="S59" s="239">
        <v>1426</v>
      </c>
    </row>
    <row r="60" spans="1:19" ht="12.75" x14ac:dyDescent="0.2">
      <c r="A60" s="1" t="s">
        <v>129</v>
      </c>
      <c r="B60" s="239">
        <v>5723</v>
      </c>
      <c r="C60" s="239">
        <v>2937</v>
      </c>
      <c r="D60" s="239">
        <v>2786</v>
      </c>
      <c r="E60" s="239"/>
      <c r="F60" s="239">
        <v>0</v>
      </c>
      <c r="G60" s="239">
        <v>0</v>
      </c>
      <c r="H60" s="239"/>
      <c r="I60" s="239">
        <v>0</v>
      </c>
      <c r="J60" s="239">
        <v>0</v>
      </c>
      <c r="K60" s="239"/>
      <c r="L60" s="239">
        <v>0</v>
      </c>
      <c r="M60" s="239">
        <v>0</v>
      </c>
      <c r="N60" s="239"/>
      <c r="O60" s="239">
        <v>2797</v>
      </c>
      <c r="P60" s="239">
        <v>1416</v>
      </c>
      <c r="Q60" s="239"/>
      <c r="R60" s="239">
        <v>2926</v>
      </c>
      <c r="S60" s="239">
        <v>1521</v>
      </c>
    </row>
    <row r="61" spans="1:19" ht="12.75" x14ac:dyDescent="0.2">
      <c r="A61" s="1" t="s">
        <v>130</v>
      </c>
      <c r="B61" s="239">
        <v>7284</v>
      </c>
      <c r="C61" s="239">
        <v>3701</v>
      </c>
      <c r="D61" s="239">
        <v>3583</v>
      </c>
      <c r="E61" s="239"/>
      <c r="F61" s="239">
        <v>0</v>
      </c>
      <c r="G61" s="239">
        <v>0</v>
      </c>
      <c r="H61" s="239"/>
      <c r="I61" s="239">
        <v>0</v>
      </c>
      <c r="J61" s="239">
        <v>0</v>
      </c>
      <c r="K61" s="239"/>
      <c r="L61" s="239">
        <v>0</v>
      </c>
      <c r="M61" s="239">
        <v>0</v>
      </c>
      <c r="N61" s="239"/>
      <c r="O61" s="239">
        <v>3519</v>
      </c>
      <c r="P61" s="239">
        <v>1806</v>
      </c>
      <c r="Q61" s="239"/>
      <c r="R61" s="239">
        <v>3765</v>
      </c>
      <c r="S61" s="239">
        <v>1895</v>
      </c>
    </row>
    <row r="62" spans="1:19" ht="12.75" x14ac:dyDescent="0.2">
      <c r="A62" s="1" t="s">
        <v>131</v>
      </c>
      <c r="B62" s="239">
        <v>1721</v>
      </c>
      <c r="C62" s="239">
        <v>910</v>
      </c>
      <c r="D62" s="239">
        <v>811</v>
      </c>
      <c r="E62" s="239"/>
      <c r="F62" s="239">
        <v>0</v>
      </c>
      <c r="G62" s="239">
        <v>0</v>
      </c>
      <c r="H62" s="239"/>
      <c r="I62" s="239">
        <v>0</v>
      </c>
      <c r="J62" s="239">
        <v>0</v>
      </c>
      <c r="K62" s="239"/>
      <c r="L62" s="239">
        <v>0</v>
      </c>
      <c r="M62" s="239">
        <v>0</v>
      </c>
      <c r="N62" s="239"/>
      <c r="O62" s="239">
        <v>845</v>
      </c>
      <c r="P62" s="239">
        <v>454</v>
      </c>
      <c r="Q62" s="239"/>
      <c r="R62" s="239">
        <v>876</v>
      </c>
      <c r="S62" s="239">
        <v>456</v>
      </c>
    </row>
    <row r="63" spans="1:19" ht="12.75" x14ac:dyDescent="0.2">
      <c r="A63" s="1" t="s">
        <v>132</v>
      </c>
      <c r="B63" s="239">
        <v>4342</v>
      </c>
      <c r="C63" s="239">
        <v>2154</v>
      </c>
      <c r="D63" s="239">
        <v>2188</v>
      </c>
      <c r="E63" s="239"/>
      <c r="F63" s="239">
        <v>0</v>
      </c>
      <c r="G63" s="239">
        <v>0</v>
      </c>
      <c r="H63" s="239"/>
      <c r="I63" s="239">
        <v>0</v>
      </c>
      <c r="J63" s="239">
        <v>0</v>
      </c>
      <c r="K63" s="239"/>
      <c r="L63" s="239">
        <v>0</v>
      </c>
      <c r="M63" s="239">
        <v>0</v>
      </c>
      <c r="N63" s="239"/>
      <c r="O63" s="239">
        <v>2101</v>
      </c>
      <c r="P63" s="239">
        <v>1034</v>
      </c>
      <c r="Q63" s="239"/>
      <c r="R63" s="239">
        <v>2241</v>
      </c>
      <c r="S63" s="239">
        <v>1120</v>
      </c>
    </row>
    <row r="64" spans="1:19" ht="12.75" x14ac:dyDescent="0.2">
      <c r="A64" s="1" t="s">
        <v>133</v>
      </c>
      <c r="B64" s="239">
        <v>1060</v>
      </c>
      <c r="C64" s="239">
        <v>548</v>
      </c>
      <c r="D64" s="239">
        <v>512</v>
      </c>
      <c r="E64" s="239"/>
      <c r="F64" s="239">
        <v>0</v>
      </c>
      <c r="G64" s="239">
        <v>0</v>
      </c>
      <c r="H64" s="239"/>
      <c r="I64" s="239">
        <v>0</v>
      </c>
      <c r="J64" s="239">
        <v>0</v>
      </c>
      <c r="K64" s="239"/>
      <c r="L64" s="239">
        <v>0</v>
      </c>
      <c r="M64" s="239">
        <v>0</v>
      </c>
      <c r="N64" s="239"/>
      <c r="O64" s="239">
        <v>529</v>
      </c>
      <c r="P64" s="239">
        <v>266</v>
      </c>
      <c r="Q64" s="239"/>
      <c r="R64" s="239">
        <v>531</v>
      </c>
      <c r="S64" s="239">
        <v>282</v>
      </c>
    </row>
    <row r="65" spans="1:32" ht="12.75" x14ac:dyDescent="0.2">
      <c r="A65" s="1" t="s">
        <v>134</v>
      </c>
      <c r="B65" s="239">
        <v>10940</v>
      </c>
      <c r="C65" s="239">
        <v>5567</v>
      </c>
      <c r="D65" s="239">
        <v>5373</v>
      </c>
      <c r="E65" s="239"/>
      <c r="F65" s="239">
        <v>0</v>
      </c>
      <c r="G65" s="239">
        <v>0</v>
      </c>
      <c r="H65" s="239"/>
      <c r="I65" s="239">
        <v>0</v>
      </c>
      <c r="J65" s="239">
        <v>0</v>
      </c>
      <c r="K65" s="239"/>
      <c r="L65" s="239">
        <v>0</v>
      </c>
      <c r="M65" s="239">
        <v>0</v>
      </c>
      <c r="N65" s="239"/>
      <c r="O65" s="239">
        <v>5506</v>
      </c>
      <c r="P65" s="239">
        <v>2816</v>
      </c>
      <c r="Q65" s="239"/>
      <c r="R65" s="239">
        <v>5434</v>
      </c>
      <c r="S65" s="239">
        <v>2751</v>
      </c>
    </row>
    <row r="66" spans="1:32" ht="12.75" x14ac:dyDescent="0.2">
      <c r="A66" s="1" t="s">
        <v>135</v>
      </c>
      <c r="B66" s="239">
        <v>5163</v>
      </c>
      <c r="C66" s="239">
        <v>2624</v>
      </c>
      <c r="D66" s="239">
        <v>2539</v>
      </c>
      <c r="E66" s="239"/>
      <c r="F66" s="239">
        <v>0</v>
      </c>
      <c r="G66" s="239">
        <v>0</v>
      </c>
      <c r="H66" s="239"/>
      <c r="I66" s="239">
        <v>0</v>
      </c>
      <c r="J66" s="239">
        <v>0</v>
      </c>
      <c r="K66" s="239"/>
      <c r="L66" s="239">
        <v>0</v>
      </c>
      <c r="M66" s="239">
        <v>0</v>
      </c>
      <c r="N66" s="239"/>
      <c r="O66" s="239">
        <v>2543</v>
      </c>
      <c r="P66" s="239">
        <v>1275</v>
      </c>
      <c r="Q66" s="239"/>
      <c r="R66" s="239">
        <v>2620</v>
      </c>
      <c r="S66" s="239">
        <v>1349</v>
      </c>
    </row>
    <row r="67" spans="1:32" ht="15" x14ac:dyDescent="0.2">
      <c r="A67" s="1" t="s">
        <v>136</v>
      </c>
      <c r="B67" s="239">
        <v>7887</v>
      </c>
      <c r="C67" s="239">
        <v>4006</v>
      </c>
      <c r="D67" s="239">
        <v>3881</v>
      </c>
      <c r="E67" s="239"/>
      <c r="F67" s="239">
        <v>0</v>
      </c>
      <c r="G67" s="239">
        <v>0</v>
      </c>
      <c r="H67" s="239"/>
      <c r="I67" s="239">
        <v>0</v>
      </c>
      <c r="J67" s="239">
        <v>0</v>
      </c>
      <c r="K67" s="239"/>
      <c r="L67" s="239">
        <v>0</v>
      </c>
      <c r="M67" s="239">
        <v>0</v>
      </c>
      <c r="N67" s="239"/>
      <c r="O67" s="239">
        <v>3835</v>
      </c>
      <c r="P67" s="239">
        <v>1944</v>
      </c>
      <c r="Q67" s="239"/>
      <c r="R67" s="239">
        <v>4052</v>
      </c>
      <c r="S67" s="239">
        <v>2062</v>
      </c>
      <c r="T67" s="200"/>
    </row>
    <row r="68" spans="1:32" ht="12.75" x14ac:dyDescent="0.2">
      <c r="A68" s="1" t="s">
        <v>137</v>
      </c>
      <c r="B68" s="239">
        <v>2866</v>
      </c>
      <c r="C68" s="239">
        <v>1499</v>
      </c>
      <c r="D68" s="239">
        <v>1367</v>
      </c>
      <c r="E68" s="239"/>
      <c r="F68" s="239">
        <v>0</v>
      </c>
      <c r="G68" s="239">
        <v>0</v>
      </c>
      <c r="H68" s="239"/>
      <c r="I68" s="239">
        <v>0</v>
      </c>
      <c r="J68" s="239">
        <v>0</v>
      </c>
      <c r="K68" s="239"/>
      <c r="L68" s="239">
        <v>0</v>
      </c>
      <c r="M68" s="239">
        <v>0</v>
      </c>
      <c r="N68" s="239"/>
      <c r="O68" s="239">
        <v>1401</v>
      </c>
      <c r="P68" s="239">
        <v>748</v>
      </c>
      <c r="Q68" s="239"/>
      <c r="R68" s="239">
        <v>1465</v>
      </c>
      <c r="S68" s="239">
        <v>751</v>
      </c>
    </row>
    <row r="69" spans="1:32" ht="12.75" x14ac:dyDescent="0.2">
      <c r="A69" s="254" t="s">
        <v>138</v>
      </c>
      <c r="B69" s="239">
        <v>9736</v>
      </c>
      <c r="C69" s="239">
        <v>4963</v>
      </c>
      <c r="D69" s="239">
        <v>4773</v>
      </c>
      <c r="E69" s="239"/>
      <c r="F69" s="239">
        <v>0</v>
      </c>
      <c r="G69" s="239">
        <v>0</v>
      </c>
      <c r="H69" s="239"/>
      <c r="I69" s="239">
        <v>0</v>
      </c>
      <c r="J69" s="239">
        <v>0</v>
      </c>
      <c r="K69" s="239"/>
      <c r="L69" s="239">
        <v>0</v>
      </c>
      <c r="M69" s="239">
        <v>0</v>
      </c>
      <c r="N69" s="239"/>
      <c r="O69" s="239">
        <v>4779</v>
      </c>
      <c r="P69" s="239">
        <v>2423</v>
      </c>
      <c r="Q69" s="239"/>
      <c r="R69" s="239">
        <v>4957</v>
      </c>
      <c r="S69" s="239">
        <v>2540</v>
      </c>
    </row>
    <row r="70" spans="1:32" ht="12.75" x14ac:dyDescent="0.2">
      <c r="A70" s="1" t="s">
        <v>139</v>
      </c>
      <c r="B70" s="239">
        <v>2686</v>
      </c>
      <c r="C70" s="239">
        <v>1376</v>
      </c>
      <c r="D70" s="239">
        <v>1310</v>
      </c>
      <c r="E70" s="239"/>
      <c r="F70" s="239">
        <v>0</v>
      </c>
      <c r="G70" s="239">
        <v>0</v>
      </c>
      <c r="H70" s="239"/>
      <c r="I70" s="239">
        <v>0</v>
      </c>
      <c r="J70" s="239">
        <v>0</v>
      </c>
      <c r="K70" s="239"/>
      <c r="L70" s="239">
        <v>0</v>
      </c>
      <c r="M70" s="239">
        <v>0</v>
      </c>
      <c r="N70" s="239"/>
      <c r="O70" s="239">
        <v>1331</v>
      </c>
      <c r="P70" s="239">
        <v>675</v>
      </c>
      <c r="Q70" s="239"/>
      <c r="R70" s="239">
        <v>1355</v>
      </c>
      <c r="S70" s="239">
        <v>701</v>
      </c>
    </row>
    <row r="71" spans="1:32" ht="12.75" x14ac:dyDescent="0.2">
      <c r="A71" s="1" t="s">
        <v>140</v>
      </c>
      <c r="B71" s="239">
        <v>8090</v>
      </c>
      <c r="C71" s="239">
        <v>4119</v>
      </c>
      <c r="D71" s="239">
        <v>3971</v>
      </c>
      <c r="E71" s="239"/>
      <c r="F71" s="239">
        <v>0</v>
      </c>
      <c r="G71" s="239">
        <v>0</v>
      </c>
      <c r="H71" s="239"/>
      <c r="I71" s="239">
        <v>0</v>
      </c>
      <c r="J71" s="239">
        <v>0</v>
      </c>
      <c r="K71" s="239"/>
      <c r="L71" s="239">
        <v>0</v>
      </c>
      <c r="M71" s="239">
        <v>0</v>
      </c>
      <c r="N71" s="239"/>
      <c r="O71" s="239">
        <v>4000</v>
      </c>
      <c r="P71" s="239">
        <v>2033</v>
      </c>
      <c r="Q71" s="239"/>
      <c r="R71" s="239">
        <v>4090</v>
      </c>
      <c r="S71" s="239">
        <v>2086</v>
      </c>
    </row>
    <row r="72" spans="1:32" ht="12.75" x14ac:dyDescent="0.2">
      <c r="A72" s="1" t="s">
        <v>141</v>
      </c>
      <c r="B72" s="239">
        <v>2553</v>
      </c>
      <c r="C72" s="239">
        <v>1339</v>
      </c>
      <c r="D72" s="239">
        <v>1214</v>
      </c>
      <c r="E72" s="239"/>
      <c r="F72" s="239">
        <v>0</v>
      </c>
      <c r="G72" s="239">
        <v>0</v>
      </c>
      <c r="H72" s="239"/>
      <c r="I72" s="239">
        <v>0</v>
      </c>
      <c r="J72" s="239">
        <v>0</v>
      </c>
      <c r="K72" s="239"/>
      <c r="L72" s="239">
        <v>0</v>
      </c>
      <c r="M72" s="239">
        <v>0</v>
      </c>
      <c r="N72" s="239"/>
      <c r="O72" s="239">
        <v>1307</v>
      </c>
      <c r="P72" s="239">
        <v>675</v>
      </c>
      <c r="Q72" s="239"/>
      <c r="R72" s="239">
        <v>1246</v>
      </c>
      <c r="S72" s="239">
        <v>664</v>
      </c>
    </row>
    <row r="73" spans="1:32" ht="12.75" x14ac:dyDescent="0.2">
      <c r="A73" s="1" t="s">
        <v>142</v>
      </c>
      <c r="B73" s="239">
        <v>3640</v>
      </c>
      <c r="C73" s="239">
        <v>1851</v>
      </c>
      <c r="D73" s="239">
        <v>1789</v>
      </c>
      <c r="E73" s="239"/>
      <c r="F73" s="239">
        <v>0</v>
      </c>
      <c r="G73" s="239">
        <v>0</v>
      </c>
      <c r="H73" s="239"/>
      <c r="I73" s="239">
        <v>0</v>
      </c>
      <c r="J73" s="239">
        <v>0</v>
      </c>
      <c r="K73" s="239"/>
      <c r="L73" s="239">
        <v>0</v>
      </c>
      <c r="M73" s="239">
        <v>0</v>
      </c>
      <c r="N73" s="239"/>
      <c r="O73" s="239">
        <v>1755</v>
      </c>
      <c r="P73" s="239">
        <v>907</v>
      </c>
      <c r="Q73" s="239"/>
      <c r="R73" s="239">
        <v>1885</v>
      </c>
      <c r="S73" s="239">
        <v>944</v>
      </c>
    </row>
    <row r="74" spans="1:32" ht="12.75" x14ac:dyDescent="0.2">
      <c r="A74" s="1" t="s">
        <v>143</v>
      </c>
      <c r="B74" s="239">
        <v>2016</v>
      </c>
      <c r="C74" s="239">
        <v>1041</v>
      </c>
      <c r="D74" s="239">
        <v>975</v>
      </c>
      <c r="E74" s="239"/>
      <c r="F74" s="239">
        <v>0</v>
      </c>
      <c r="G74" s="239">
        <v>0</v>
      </c>
      <c r="H74" s="239"/>
      <c r="I74" s="239">
        <v>0</v>
      </c>
      <c r="J74" s="239">
        <v>0</v>
      </c>
      <c r="K74" s="239"/>
      <c r="L74" s="239">
        <v>0</v>
      </c>
      <c r="M74" s="239">
        <v>0</v>
      </c>
      <c r="N74" s="239"/>
      <c r="O74" s="239">
        <v>988</v>
      </c>
      <c r="P74" s="239">
        <v>514</v>
      </c>
      <c r="Q74" s="239"/>
      <c r="R74" s="239">
        <v>1028</v>
      </c>
      <c r="S74" s="239">
        <v>527</v>
      </c>
      <c r="Z74" s="95"/>
      <c r="AA74" s="95"/>
      <c r="AB74" s="95"/>
      <c r="AC74" s="95"/>
      <c r="AD74" s="95"/>
      <c r="AE74" s="95"/>
      <c r="AF74" s="95"/>
    </row>
    <row r="75" spans="1:32" ht="12.75" x14ac:dyDescent="0.2">
      <c r="A75" s="1" t="s">
        <v>144</v>
      </c>
      <c r="B75" s="239">
        <v>3203</v>
      </c>
      <c r="C75" s="239">
        <v>1654</v>
      </c>
      <c r="D75" s="239">
        <v>1549</v>
      </c>
      <c r="E75" s="239"/>
      <c r="F75" s="239">
        <v>0</v>
      </c>
      <c r="G75" s="239">
        <v>0</v>
      </c>
      <c r="H75" s="239"/>
      <c r="I75" s="239">
        <v>0</v>
      </c>
      <c r="J75" s="239">
        <v>0</v>
      </c>
      <c r="K75" s="239"/>
      <c r="L75" s="239">
        <v>0</v>
      </c>
      <c r="M75" s="239">
        <v>0</v>
      </c>
      <c r="N75" s="239"/>
      <c r="O75" s="239">
        <v>1615</v>
      </c>
      <c r="P75" s="239">
        <v>833</v>
      </c>
      <c r="Q75" s="239"/>
      <c r="R75" s="239">
        <v>1588</v>
      </c>
      <c r="S75" s="239">
        <v>821</v>
      </c>
      <c r="Z75" s="95"/>
      <c r="AA75" s="95"/>
      <c r="AB75" s="95"/>
      <c r="AC75" s="95"/>
      <c r="AD75" s="95"/>
      <c r="AE75" s="95"/>
      <c r="AF75" s="95"/>
    </row>
    <row r="76" spans="1:32" ht="12.75" x14ac:dyDescent="0.2">
      <c r="A76" s="1" t="s">
        <v>145</v>
      </c>
      <c r="B76" s="239">
        <v>2010</v>
      </c>
      <c r="C76" s="239">
        <v>1009</v>
      </c>
      <c r="D76" s="239">
        <v>1001</v>
      </c>
      <c r="E76" s="239"/>
      <c r="F76" s="239">
        <v>0</v>
      </c>
      <c r="G76" s="239">
        <v>0</v>
      </c>
      <c r="H76" s="239"/>
      <c r="I76" s="239">
        <v>0</v>
      </c>
      <c r="J76" s="239">
        <v>0</v>
      </c>
      <c r="K76" s="239"/>
      <c r="L76" s="239">
        <v>0</v>
      </c>
      <c r="M76" s="239">
        <v>0</v>
      </c>
      <c r="N76" s="239"/>
      <c r="O76" s="239">
        <v>973</v>
      </c>
      <c r="P76" s="239">
        <v>488</v>
      </c>
      <c r="Q76" s="239"/>
      <c r="R76" s="239">
        <v>1037</v>
      </c>
      <c r="S76" s="239">
        <v>521</v>
      </c>
      <c r="Z76" s="95"/>
      <c r="AA76" s="95"/>
      <c r="AB76" s="95"/>
      <c r="AC76" s="95"/>
      <c r="AD76" s="95"/>
      <c r="AE76" s="95"/>
      <c r="AF76" s="95"/>
    </row>
    <row r="77" spans="1:32" ht="12.75" x14ac:dyDescent="0.2">
      <c r="A77" s="1" t="s">
        <v>146</v>
      </c>
      <c r="B77" s="239">
        <v>4149</v>
      </c>
      <c r="C77" s="239">
        <v>2171</v>
      </c>
      <c r="D77" s="239">
        <v>1978</v>
      </c>
      <c r="E77" s="239"/>
      <c r="F77" s="239">
        <v>0</v>
      </c>
      <c r="G77" s="239">
        <v>0</v>
      </c>
      <c r="H77" s="239"/>
      <c r="I77" s="239">
        <v>0</v>
      </c>
      <c r="J77" s="239">
        <v>0</v>
      </c>
      <c r="K77" s="239"/>
      <c r="L77" s="239">
        <v>0</v>
      </c>
      <c r="M77" s="239">
        <v>0</v>
      </c>
      <c r="N77" s="239"/>
      <c r="O77" s="239">
        <v>2083</v>
      </c>
      <c r="P77" s="239">
        <v>1084</v>
      </c>
      <c r="Q77" s="239"/>
      <c r="R77" s="239">
        <v>2066</v>
      </c>
      <c r="S77" s="239">
        <v>1087</v>
      </c>
      <c r="Z77" s="95"/>
      <c r="AA77" s="95"/>
      <c r="AB77" s="95"/>
      <c r="AC77" s="95"/>
      <c r="AD77" s="95"/>
      <c r="AE77" s="95"/>
      <c r="AF77" s="95"/>
    </row>
    <row r="78" spans="1:32" ht="12.75" x14ac:dyDescent="0.2">
      <c r="A78" s="1" t="s">
        <v>147</v>
      </c>
      <c r="B78" s="239">
        <v>4143</v>
      </c>
      <c r="C78" s="239">
        <v>2106</v>
      </c>
      <c r="D78" s="239">
        <v>2037</v>
      </c>
      <c r="E78" s="239"/>
      <c r="F78" s="239">
        <v>0</v>
      </c>
      <c r="G78" s="239">
        <v>0</v>
      </c>
      <c r="H78" s="239"/>
      <c r="I78" s="239">
        <v>0</v>
      </c>
      <c r="J78" s="239">
        <v>0</v>
      </c>
      <c r="K78" s="239"/>
      <c r="L78" s="239">
        <v>0</v>
      </c>
      <c r="M78" s="239">
        <v>0</v>
      </c>
      <c r="N78" s="239"/>
      <c r="O78" s="239">
        <v>2024</v>
      </c>
      <c r="P78" s="239">
        <v>1011</v>
      </c>
      <c r="Q78" s="239"/>
      <c r="R78" s="239">
        <v>2119</v>
      </c>
      <c r="S78" s="239">
        <v>1095</v>
      </c>
      <c r="T78" s="125"/>
      <c r="U78" s="96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</row>
    <row r="79" spans="1:32" ht="12.75" x14ac:dyDescent="0.2">
      <c r="A79" s="1" t="s">
        <v>148</v>
      </c>
      <c r="B79" s="239">
        <v>2236</v>
      </c>
      <c r="C79" s="239">
        <v>1143</v>
      </c>
      <c r="D79" s="239">
        <v>1093</v>
      </c>
      <c r="E79" s="239"/>
      <c r="F79" s="239">
        <v>0</v>
      </c>
      <c r="G79" s="239">
        <v>0</v>
      </c>
      <c r="H79" s="239"/>
      <c r="I79" s="239">
        <v>0</v>
      </c>
      <c r="J79" s="239">
        <v>0</v>
      </c>
      <c r="K79" s="239"/>
      <c r="L79" s="239">
        <v>0</v>
      </c>
      <c r="M79" s="239">
        <v>0</v>
      </c>
      <c r="N79" s="239"/>
      <c r="O79" s="239">
        <v>1089</v>
      </c>
      <c r="P79" s="239">
        <v>545</v>
      </c>
      <c r="Q79" s="239"/>
      <c r="R79" s="239">
        <v>1147</v>
      </c>
      <c r="S79" s="239">
        <v>598</v>
      </c>
      <c r="T79" s="125"/>
      <c r="U79" s="96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</row>
    <row r="80" spans="1:32" ht="12.75" x14ac:dyDescent="0.2">
      <c r="A80" s="1" t="s">
        <v>149</v>
      </c>
      <c r="B80" s="239">
        <v>2515</v>
      </c>
      <c r="C80" s="239">
        <v>1307</v>
      </c>
      <c r="D80" s="239">
        <v>1208</v>
      </c>
      <c r="E80" s="239"/>
      <c r="F80" s="239">
        <v>0</v>
      </c>
      <c r="G80" s="239">
        <v>0</v>
      </c>
      <c r="H80" s="239"/>
      <c r="I80" s="239">
        <v>0</v>
      </c>
      <c r="J80" s="239">
        <v>0</v>
      </c>
      <c r="K80" s="239"/>
      <c r="L80" s="239">
        <v>0</v>
      </c>
      <c r="M80" s="239">
        <v>0</v>
      </c>
      <c r="N80" s="239"/>
      <c r="O80" s="239">
        <v>1247</v>
      </c>
      <c r="P80" s="239">
        <v>665</v>
      </c>
      <c r="Q80" s="239"/>
      <c r="R80" s="239">
        <v>1268</v>
      </c>
      <c r="S80" s="239">
        <v>642</v>
      </c>
      <c r="Z80" s="95"/>
      <c r="AA80" s="95"/>
      <c r="AB80" s="95"/>
      <c r="AC80" s="95"/>
      <c r="AD80" s="95"/>
      <c r="AE80" s="95"/>
      <c r="AF80" s="95"/>
    </row>
    <row r="81" spans="1:32" ht="12.75" x14ac:dyDescent="0.2">
      <c r="A81" s="1" t="s">
        <v>150</v>
      </c>
      <c r="B81" s="239">
        <v>844</v>
      </c>
      <c r="C81" s="239">
        <v>451</v>
      </c>
      <c r="D81" s="239">
        <v>393</v>
      </c>
      <c r="E81" s="239"/>
      <c r="F81" s="239">
        <v>0</v>
      </c>
      <c r="G81" s="239">
        <v>0</v>
      </c>
      <c r="H81" s="239"/>
      <c r="I81" s="239">
        <v>0</v>
      </c>
      <c r="J81" s="239">
        <v>0</v>
      </c>
      <c r="K81" s="239"/>
      <c r="L81" s="239">
        <v>0</v>
      </c>
      <c r="M81" s="239">
        <v>0</v>
      </c>
      <c r="N81" s="239"/>
      <c r="O81" s="239">
        <v>419</v>
      </c>
      <c r="P81" s="239">
        <v>221</v>
      </c>
      <c r="Q81" s="239"/>
      <c r="R81" s="239">
        <v>425</v>
      </c>
      <c r="S81" s="239">
        <v>230</v>
      </c>
      <c r="Z81" s="95"/>
      <c r="AA81" s="95"/>
      <c r="AB81" s="95"/>
      <c r="AC81" s="95"/>
      <c r="AD81" s="95"/>
      <c r="AE81" s="95"/>
      <c r="AF81" s="95"/>
    </row>
    <row r="82" spans="1:32" ht="12.75" x14ac:dyDescent="0.2">
      <c r="A82" s="1" t="s">
        <v>151</v>
      </c>
      <c r="B82" s="239">
        <v>7863</v>
      </c>
      <c r="C82" s="239">
        <v>4075</v>
      </c>
      <c r="D82" s="239">
        <v>3788</v>
      </c>
      <c r="E82" s="239"/>
      <c r="F82" s="239">
        <v>0</v>
      </c>
      <c r="G82" s="239">
        <v>0</v>
      </c>
      <c r="H82" s="239"/>
      <c r="I82" s="239">
        <v>0</v>
      </c>
      <c r="J82" s="239">
        <v>0</v>
      </c>
      <c r="K82" s="239"/>
      <c r="L82" s="239">
        <v>0</v>
      </c>
      <c r="M82" s="239">
        <v>0</v>
      </c>
      <c r="N82" s="239"/>
      <c r="O82" s="239">
        <v>3907</v>
      </c>
      <c r="P82" s="239">
        <v>2001</v>
      </c>
      <c r="Q82" s="239"/>
      <c r="R82" s="239">
        <v>3956</v>
      </c>
      <c r="S82" s="239">
        <v>2074</v>
      </c>
      <c r="Z82" s="95"/>
      <c r="AA82" s="95"/>
      <c r="AB82" s="95"/>
      <c r="AC82" s="95"/>
      <c r="AD82" s="95"/>
      <c r="AE82" s="95"/>
      <c r="AF82" s="95"/>
    </row>
    <row r="83" spans="1:32" ht="12.75" x14ac:dyDescent="0.2">
      <c r="A83" s="37" t="s">
        <v>152</v>
      </c>
      <c r="B83" s="239">
        <v>6200</v>
      </c>
      <c r="C83" s="239">
        <v>3135</v>
      </c>
      <c r="D83" s="239">
        <v>3065</v>
      </c>
      <c r="E83" s="239"/>
      <c r="F83" s="239">
        <v>0</v>
      </c>
      <c r="G83" s="239">
        <v>0</v>
      </c>
      <c r="H83" s="239"/>
      <c r="I83" s="239">
        <v>0</v>
      </c>
      <c r="J83" s="239">
        <v>0</v>
      </c>
      <c r="K83" s="239"/>
      <c r="L83" s="239">
        <v>0</v>
      </c>
      <c r="M83" s="239">
        <v>0</v>
      </c>
      <c r="N83" s="239"/>
      <c r="O83" s="239">
        <v>3092</v>
      </c>
      <c r="P83" s="239">
        <v>1578</v>
      </c>
      <c r="Q83" s="239"/>
      <c r="R83" s="239">
        <v>3108</v>
      </c>
      <c r="S83" s="239">
        <v>1557</v>
      </c>
      <c r="Z83" s="95"/>
      <c r="AA83" s="95"/>
      <c r="AB83" s="95"/>
      <c r="AC83" s="95"/>
      <c r="AD83" s="95"/>
      <c r="AE83" s="95"/>
      <c r="AF83" s="95"/>
    </row>
    <row r="84" spans="1:32" ht="13.5" thickBot="1" x14ac:dyDescent="0.25">
      <c r="A84" s="241" t="s">
        <v>153</v>
      </c>
      <c r="B84" s="242">
        <v>1075</v>
      </c>
      <c r="C84" s="242">
        <v>533</v>
      </c>
      <c r="D84" s="242">
        <v>542</v>
      </c>
      <c r="E84" s="242"/>
      <c r="F84" s="242">
        <v>0</v>
      </c>
      <c r="G84" s="242">
        <v>0</v>
      </c>
      <c r="H84" s="242"/>
      <c r="I84" s="242">
        <v>0</v>
      </c>
      <c r="J84" s="242">
        <v>0</v>
      </c>
      <c r="K84" s="242"/>
      <c r="L84" s="242">
        <v>0</v>
      </c>
      <c r="M84" s="242">
        <v>0</v>
      </c>
      <c r="N84" s="242"/>
      <c r="O84" s="242">
        <v>562</v>
      </c>
      <c r="P84" s="242">
        <v>279</v>
      </c>
      <c r="Q84" s="242"/>
      <c r="R84" s="242">
        <v>513</v>
      </c>
      <c r="S84" s="242">
        <v>254</v>
      </c>
      <c r="T84" s="125"/>
      <c r="Z84" s="95"/>
      <c r="AA84" s="95"/>
      <c r="AB84" s="95"/>
      <c r="AC84" s="95"/>
      <c r="AD84" s="95"/>
      <c r="AE84" s="95"/>
      <c r="AF84" s="95"/>
    </row>
    <row r="85" spans="1:32" ht="12.75" x14ac:dyDescent="0.2">
      <c r="T85" s="125"/>
      <c r="U85" s="96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</row>
    <row r="86" spans="1:32" ht="12.75" x14ac:dyDescent="0.2">
      <c r="U86" s="96"/>
    </row>
    <row r="95" spans="1:32" ht="15" x14ac:dyDescent="0.2">
      <c r="A95" s="753" t="s">
        <v>776</v>
      </c>
      <c r="B95" s="753"/>
      <c r="C95" s="753"/>
      <c r="D95" s="753"/>
      <c r="E95" s="753"/>
      <c r="F95" s="753"/>
      <c r="G95" s="753"/>
      <c r="H95" s="753"/>
      <c r="I95" s="753"/>
      <c r="J95" s="753"/>
      <c r="K95" s="753"/>
      <c r="L95" s="753"/>
      <c r="M95" s="753"/>
      <c r="N95" s="753"/>
      <c r="O95" s="753"/>
      <c r="P95" s="753"/>
      <c r="Q95" s="753"/>
      <c r="R95" s="753"/>
      <c r="S95" s="753"/>
      <c r="U95" s="747" t="s">
        <v>650</v>
      </c>
      <c r="V95" s="747"/>
      <c r="W95" s="200"/>
    </row>
    <row r="96" spans="1:32" ht="14.25" x14ac:dyDescent="0.2">
      <c r="A96" s="754" t="s">
        <v>112</v>
      </c>
      <c r="B96" s="754"/>
      <c r="C96" s="754"/>
      <c r="D96" s="754"/>
      <c r="E96" s="754"/>
      <c r="F96" s="754"/>
      <c r="G96" s="754"/>
      <c r="H96" s="754"/>
      <c r="I96" s="754"/>
      <c r="J96" s="754"/>
      <c r="K96" s="754"/>
      <c r="L96" s="754"/>
      <c r="M96" s="754"/>
      <c r="N96" s="754"/>
      <c r="O96" s="754"/>
      <c r="P96" s="754"/>
      <c r="Q96" s="754"/>
      <c r="R96" s="754"/>
      <c r="S96" s="754"/>
      <c r="U96" s="747"/>
      <c r="V96" s="747"/>
      <c r="W96"/>
    </row>
    <row r="97" spans="1:32" ht="14.25" x14ac:dyDescent="0.2">
      <c r="A97" s="754" t="s">
        <v>113</v>
      </c>
      <c r="B97" s="754"/>
      <c r="C97" s="754"/>
      <c r="D97" s="754"/>
      <c r="E97" s="754"/>
      <c r="F97" s="754"/>
      <c r="G97" s="754"/>
      <c r="H97" s="754"/>
      <c r="I97" s="754"/>
      <c r="J97" s="754"/>
      <c r="K97" s="754"/>
      <c r="L97" s="754"/>
      <c r="M97" s="754"/>
      <c r="N97" s="754"/>
      <c r="O97" s="754"/>
      <c r="P97" s="754"/>
      <c r="Q97" s="754"/>
      <c r="R97" s="754"/>
      <c r="S97" s="754"/>
    </row>
    <row r="98" spans="1:32" ht="14.25" x14ac:dyDescent="0.2">
      <c r="A98" s="753" t="s">
        <v>114</v>
      </c>
      <c r="B98" s="753"/>
      <c r="C98" s="753"/>
      <c r="D98" s="753"/>
      <c r="E98" s="753"/>
      <c r="F98" s="753"/>
      <c r="G98" s="753"/>
      <c r="H98" s="753"/>
      <c r="I98" s="753"/>
      <c r="J98" s="753"/>
      <c r="K98" s="753"/>
      <c r="L98" s="753"/>
      <c r="M98" s="753"/>
      <c r="N98" s="753"/>
      <c r="O98" s="753"/>
      <c r="P98" s="753"/>
      <c r="Q98" s="753"/>
      <c r="R98" s="753"/>
      <c r="S98" s="753"/>
      <c r="W98"/>
    </row>
    <row r="99" spans="1:32" ht="14.25" x14ac:dyDescent="0.2">
      <c r="A99" s="754" t="s">
        <v>105</v>
      </c>
      <c r="B99" s="754"/>
      <c r="C99" s="754"/>
      <c r="D99" s="754"/>
      <c r="E99" s="754"/>
      <c r="F99" s="754"/>
      <c r="G99" s="754"/>
      <c r="H99" s="754"/>
      <c r="I99" s="754"/>
      <c r="J99" s="754"/>
      <c r="K99" s="754"/>
      <c r="L99" s="754"/>
      <c r="M99" s="754"/>
      <c r="N99" s="754"/>
      <c r="O99" s="754"/>
      <c r="P99" s="754"/>
      <c r="Q99" s="754"/>
      <c r="R99" s="754"/>
      <c r="S99" s="754"/>
    </row>
    <row r="100" spans="1:32" ht="15" thickBot="1" x14ac:dyDescent="0.25">
      <c r="A100" s="755" t="s">
        <v>1063</v>
      </c>
      <c r="B100" s="755"/>
      <c r="C100" s="755"/>
      <c r="D100" s="755"/>
      <c r="E100" s="755"/>
      <c r="F100" s="755"/>
      <c r="G100" s="755"/>
      <c r="H100" s="755"/>
      <c r="I100" s="755"/>
      <c r="J100" s="755"/>
      <c r="K100" s="755"/>
      <c r="L100" s="755"/>
      <c r="M100" s="755"/>
      <c r="N100" s="755"/>
      <c r="O100" s="755"/>
      <c r="P100" s="755"/>
      <c r="Q100" s="755"/>
      <c r="R100" s="755"/>
      <c r="S100" s="755"/>
      <c r="T100" s="124"/>
    </row>
    <row r="101" spans="1:32" ht="15.75" x14ac:dyDescent="0.3">
      <c r="A101" s="659"/>
      <c r="B101" s="245"/>
      <c r="C101" s="245"/>
      <c r="D101" s="245"/>
      <c r="E101" s="245"/>
      <c r="F101" s="759" t="s">
        <v>115</v>
      </c>
      <c r="G101" s="760"/>
      <c r="H101" s="760"/>
      <c r="I101" s="760"/>
      <c r="J101" s="760"/>
      <c r="K101" s="760"/>
      <c r="L101" s="760"/>
      <c r="M101" s="760"/>
      <c r="N101" s="760"/>
      <c r="O101" s="760"/>
      <c r="P101" s="760"/>
      <c r="Q101" s="245"/>
      <c r="R101" s="761" t="s">
        <v>116</v>
      </c>
      <c r="S101" s="761"/>
      <c r="T101" s="124"/>
    </row>
    <row r="102" spans="1:32" ht="15.75" x14ac:dyDescent="0.3">
      <c r="A102" s="656" t="s">
        <v>117</v>
      </c>
      <c r="B102" s="759" t="s">
        <v>5</v>
      </c>
      <c r="C102" s="759"/>
      <c r="D102" s="759"/>
      <c r="E102" s="247"/>
      <c r="F102" s="762" t="s">
        <v>118</v>
      </c>
      <c r="G102" s="762"/>
      <c r="H102" s="247"/>
      <c r="I102" s="762" t="s">
        <v>119</v>
      </c>
      <c r="J102" s="762"/>
      <c r="K102" s="247"/>
      <c r="L102" s="762" t="s">
        <v>120</v>
      </c>
      <c r="M102" s="762"/>
      <c r="N102" s="247"/>
      <c r="O102" s="762" t="s">
        <v>121</v>
      </c>
      <c r="P102" s="762"/>
      <c r="Q102" s="247"/>
      <c r="R102" s="248" t="s">
        <v>122</v>
      </c>
      <c r="S102" s="248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</row>
    <row r="103" spans="1:32" ht="24.75" thickBot="1" x14ac:dyDescent="0.25">
      <c r="A103" s="255" t="s">
        <v>123</v>
      </c>
      <c r="B103" s="250" t="s">
        <v>5</v>
      </c>
      <c r="C103" s="251" t="s">
        <v>124</v>
      </c>
      <c r="D103" s="251" t="s">
        <v>125</v>
      </c>
      <c r="E103" s="250"/>
      <c r="F103" s="250" t="s">
        <v>5</v>
      </c>
      <c r="G103" s="251" t="s">
        <v>124</v>
      </c>
      <c r="H103" s="250"/>
      <c r="I103" s="250" t="s">
        <v>5</v>
      </c>
      <c r="J103" s="251" t="s">
        <v>124</v>
      </c>
      <c r="K103" s="250"/>
      <c r="L103" s="250" t="s">
        <v>5</v>
      </c>
      <c r="M103" s="251" t="s">
        <v>124</v>
      </c>
      <c r="N103" s="250"/>
      <c r="O103" s="250" t="s">
        <v>5</v>
      </c>
      <c r="P103" s="251" t="s">
        <v>124</v>
      </c>
      <c r="Q103" s="250"/>
      <c r="R103" s="250" t="s">
        <v>5</v>
      </c>
      <c r="S103" s="251" t="s">
        <v>124</v>
      </c>
    </row>
    <row r="104" spans="1:32" x14ac:dyDescent="0.2">
      <c r="A104" s="252"/>
      <c r="B104" s="253"/>
      <c r="C104" s="253"/>
      <c r="D104" s="253"/>
      <c r="E104" s="253"/>
      <c r="F104" s="253"/>
      <c r="G104" s="253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</row>
    <row r="105" spans="1:32" ht="15" x14ac:dyDescent="0.25">
      <c r="A105" s="237" t="s">
        <v>126</v>
      </c>
      <c r="B105" s="51">
        <v>20947</v>
      </c>
      <c r="C105" s="51">
        <v>10779</v>
      </c>
      <c r="D105" s="51">
        <v>10168</v>
      </c>
      <c r="E105" s="51"/>
      <c r="F105" s="51">
        <v>914</v>
      </c>
      <c r="G105" s="51">
        <v>473</v>
      </c>
      <c r="H105" s="51"/>
      <c r="I105" s="51">
        <v>1762</v>
      </c>
      <c r="J105" s="51">
        <v>894</v>
      </c>
      <c r="K105" s="51"/>
      <c r="L105" s="51">
        <v>3624</v>
      </c>
      <c r="M105" s="51">
        <v>1833</v>
      </c>
      <c r="N105" s="51"/>
      <c r="O105" s="51">
        <v>7335</v>
      </c>
      <c r="P105" s="51">
        <v>3828</v>
      </c>
      <c r="Q105" s="51"/>
      <c r="R105" s="51">
        <v>7312</v>
      </c>
      <c r="S105" s="51">
        <v>3751</v>
      </c>
    </row>
    <row r="106" spans="1:32" x14ac:dyDescent="0.2">
      <c r="A106" s="37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32" ht="12.75" x14ac:dyDescent="0.2">
      <c r="A107" s="1" t="s">
        <v>127</v>
      </c>
      <c r="B107" s="239">
        <v>2455</v>
      </c>
      <c r="C107" s="239">
        <v>1247</v>
      </c>
      <c r="D107" s="239">
        <v>1208</v>
      </c>
      <c r="E107" s="239"/>
      <c r="F107" s="239">
        <v>123</v>
      </c>
      <c r="G107" s="239">
        <v>58</v>
      </c>
      <c r="H107" s="239"/>
      <c r="I107" s="239">
        <v>246</v>
      </c>
      <c r="J107" s="239">
        <v>135</v>
      </c>
      <c r="K107" s="239"/>
      <c r="L107" s="239">
        <v>462</v>
      </c>
      <c r="M107" s="239">
        <v>228</v>
      </c>
      <c r="N107" s="239"/>
      <c r="O107" s="239">
        <v>841</v>
      </c>
      <c r="P107" s="239">
        <v>425</v>
      </c>
      <c r="Q107" s="239"/>
      <c r="R107" s="239">
        <v>783</v>
      </c>
      <c r="S107" s="239">
        <v>401</v>
      </c>
    </row>
    <row r="108" spans="1:32" ht="12.75" x14ac:dyDescent="0.2">
      <c r="A108" s="1" t="s">
        <v>128</v>
      </c>
      <c r="B108" s="239">
        <v>3748</v>
      </c>
      <c r="C108" s="239">
        <v>1932</v>
      </c>
      <c r="D108" s="239">
        <v>1816</v>
      </c>
      <c r="E108" s="239"/>
      <c r="F108" s="239">
        <v>210</v>
      </c>
      <c r="G108" s="239">
        <v>113</v>
      </c>
      <c r="H108" s="239"/>
      <c r="I108" s="239">
        <v>314</v>
      </c>
      <c r="J108" s="239">
        <v>164</v>
      </c>
      <c r="K108" s="239"/>
      <c r="L108" s="239">
        <v>736</v>
      </c>
      <c r="M108" s="239">
        <v>368</v>
      </c>
      <c r="N108" s="239"/>
      <c r="O108" s="239">
        <v>1282</v>
      </c>
      <c r="P108" s="239">
        <v>680</v>
      </c>
      <c r="Q108" s="239"/>
      <c r="R108" s="239">
        <v>1206</v>
      </c>
      <c r="S108" s="239">
        <v>607</v>
      </c>
    </row>
    <row r="109" spans="1:32" ht="12.75" x14ac:dyDescent="0.2">
      <c r="A109" s="1" t="s">
        <v>129</v>
      </c>
      <c r="B109" s="239">
        <v>2660</v>
      </c>
      <c r="C109" s="239">
        <v>1360</v>
      </c>
      <c r="D109" s="239">
        <v>1300</v>
      </c>
      <c r="E109" s="239"/>
      <c r="F109" s="239">
        <v>139</v>
      </c>
      <c r="G109" s="239">
        <v>72</v>
      </c>
      <c r="H109" s="239"/>
      <c r="I109" s="239">
        <v>230</v>
      </c>
      <c r="J109" s="239">
        <v>115</v>
      </c>
      <c r="K109" s="239"/>
      <c r="L109" s="239">
        <v>518</v>
      </c>
      <c r="M109" s="239">
        <v>264</v>
      </c>
      <c r="N109" s="239"/>
      <c r="O109" s="239">
        <v>835</v>
      </c>
      <c r="P109" s="239">
        <v>428</v>
      </c>
      <c r="Q109" s="239"/>
      <c r="R109" s="239">
        <v>938</v>
      </c>
      <c r="S109" s="239">
        <v>481</v>
      </c>
    </row>
    <row r="110" spans="1:32" ht="12.75" x14ac:dyDescent="0.2">
      <c r="A110" s="1" t="s">
        <v>130</v>
      </c>
      <c r="B110" s="239">
        <v>885</v>
      </c>
      <c r="C110" s="239">
        <v>468</v>
      </c>
      <c r="D110" s="239">
        <v>417</v>
      </c>
      <c r="E110" s="239"/>
      <c r="F110" s="239">
        <v>6</v>
      </c>
      <c r="G110" s="239">
        <v>4</v>
      </c>
      <c r="H110" s="239"/>
      <c r="I110" s="239">
        <v>47</v>
      </c>
      <c r="J110" s="239">
        <v>26</v>
      </c>
      <c r="K110" s="239"/>
      <c r="L110" s="239">
        <v>127</v>
      </c>
      <c r="M110" s="239">
        <v>55</v>
      </c>
      <c r="N110" s="239"/>
      <c r="O110" s="239">
        <v>340</v>
      </c>
      <c r="P110" s="239">
        <v>184</v>
      </c>
      <c r="Q110" s="239"/>
      <c r="R110" s="239">
        <v>365</v>
      </c>
      <c r="S110" s="239">
        <v>199</v>
      </c>
    </row>
    <row r="111" spans="1:32" ht="12.75" x14ac:dyDescent="0.2">
      <c r="A111" s="1" t="s">
        <v>131</v>
      </c>
      <c r="B111" s="239">
        <v>170</v>
      </c>
      <c r="C111" s="239">
        <v>80</v>
      </c>
      <c r="D111" s="239">
        <v>90</v>
      </c>
      <c r="E111" s="239"/>
      <c r="F111" s="239">
        <v>22</v>
      </c>
      <c r="G111" s="239">
        <v>11</v>
      </c>
      <c r="H111" s="239"/>
      <c r="I111" s="239">
        <v>4</v>
      </c>
      <c r="J111" s="239">
        <v>4</v>
      </c>
      <c r="K111" s="239"/>
      <c r="L111" s="239">
        <v>21</v>
      </c>
      <c r="M111" s="239">
        <v>14</v>
      </c>
      <c r="N111" s="239"/>
      <c r="O111" s="239">
        <v>64</v>
      </c>
      <c r="P111" s="239">
        <v>24</v>
      </c>
      <c r="Q111" s="239"/>
      <c r="R111" s="239">
        <v>59</v>
      </c>
      <c r="S111" s="239">
        <v>27</v>
      </c>
    </row>
    <row r="112" spans="1:32" ht="12.75" x14ac:dyDescent="0.2">
      <c r="A112" s="1" t="s">
        <v>132</v>
      </c>
      <c r="B112" s="239">
        <v>149</v>
      </c>
      <c r="C112" s="239">
        <v>88</v>
      </c>
      <c r="D112" s="239">
        <v>61</v>
      </c>
      <c r="E112" s="239"/>
      <c r="F112" s="239">
        <v>4</v>
      </c>
      <c r="G112" s="239">
        <v>1</v>
      </c>
      <c r="H112" s="239"/>
      <c r="I112" s="239">
        <v>5</v>
      </c>
      <c r="J112" s="239">
        <v>4</v>
      </c>
      <c r="K112" s="239"/>
      <c r="L112" s="239">
        <v>13</v>
      </c>
      <c r="M112" s="239">
        <v>9</v>
      </c>
      <c r="N112" s="239"/>
      <c r="O112" s="239">
        <v>46</v>
      </c>
      <c r="P112" s="239">
        <v>29</v>
      </c>
      <c r="Q112" s="239"/>
      <c r="R112" s="239">
        <v>81</v>
      </c>
      <c r="S112" s="239">
        <v>45</v>
      </c>
    </row>
    <row r="113" spans="1:20" ht="12.75" x14ac:dyDescent="0.2">
      <c r="A113" s="1" t="s">
        <v>134</v>
      </c>
      <c r="B113" s="239">
        <v>2305</v>
      </c>
      <c r="C113" s="239">
        <v>1185</v>
      </c>
      <c r="D113" s="239">
        <v>1120</v>
      </c>
      <c r="E113" s="239"/>
      <c r="F113" s="239">
        <v>84</v>
      </c>
      <c r="G113" s="239">
        <v>44</v>
      </c>
      <c r="H113" s="239"/>
      <c r="I113" s="239">
        <v>201</v>
      </c>
      <c r="J113" s="239">
        <v>97</v>
      </c>
      <c r="K113" s="239"/>
      <c r="L113" s="239">
        <v>386</v>
      </c>
      <c r="M113" s="239">
        <v>189</v>
      </c>
      <c r="N113" s="239"/>
      <c r="O113" s="239">
        <v>844</v>
      </c>
      <c r="P113" s="239">
        <v>430</v>
      </c>
      <c r="Q113" s="239"/>
      <c r="R113" s="239">
        <v>790</v>
      </c>
      <c r="S113" s="239">
        <v>425</v>
      </c>
    </row>
    <row r="114" spans="1:20" ht="12.75" x14ac:dyDescent="0.2">
      <c r="A114" s="1" t="s">
        <v>135</v>
      </c>
      <c r="B114" s="239">
        <v>677</v>
      </c>
      <c r="C114" s="239">
        <v>325</v>
      </c>
      <c r="D114" s="239">
        <v>352</v>
      </c>
      <c r="E114" s="239"/>
      <c r="F114" s="239">
        <v>31</v>
      </c>
      <c r="G114" s="239">
        <v>18</v>
      </c>
      <c r="H114" s="239"/>
      <c r="I114" s="239">
        <v>93</v>
      </c>
      <c r="J114" s="239">
        <v>48</v>
      </c>
      <c r="K114" s="239"/>
      <c r="L114" s="239">
        <v>127</v>
      </c>
      <c r="M114" s="239">
        <v>64</v>
      </c>
      <c r="N114" s="239"/>
      <c r="O114" s="239">
        <v>217</v>
      </c>
      <c r="P114" s="239">
        <v>104</v>
      </c>
      <c r="Q114" s="239"/>
      <c r="R114" s="239">
        <v>209</v>
      </c>
      <c r="S114" s="239">
        <v>91</v>
      </c>
    </row>
    <row r="115" spans="1:20" ht="12.75" x14ac:dyDescent="0.2">
      <c r="A115" s="1" t="s">
        <v>136</v>
      </c>
      <c r="B115" s="239">
        <v>400</v>
      </c>
      <c r="C115" s="239">
        <v>204</v>
      </c>
      <c r="D115" s="239">
        <v>196</v>
      </c>
      <c r="E115" s="239"/>
      <c r="F115" s="239">
        <v>7</v>
      </c>
      <c r="G115" s="239">
        <v>7</v>
      </c>
      <c r="H115" s="239"/>
      <c r="I115" s="239">
        <v>26</v>
      </c>
      <c r="J115" s="239">
        <v>13</v>
      </c>
      <c r="K115" s="239"/>
      <c r="L115" s="239">
        <v>69</v>
      </c>
      <c r="M115" s="239">
        <v>34</v>
      </c>
      <c r="N115" s="239"/>
      <c r="O115" s="239">
        <v>155</v>
      </c>
      <c r="P115" s="239">
        <v>70</v>
      </c>
      <c r="Q115" s="239"/>
      <c r="R115" s="239">
        <v>143</v>
      </c>
      <c r="S115" s="239">
        <v>80</v>
      </c>
    </row>
    <row r="116" spans="1:20" ht="12.75" x14ac:dyDescent="0.2">
      <c r="A116" s="254" t="s">
        <v>138</v>
      </c>
      <c r="B116" s="239">
        <v>1597</v>
      </c>
      <c r="C116" s="239">
        <v>823</v>
      </c>
      <c r="D116" s="239">
        <v>774</v>
      </c>
      <c r="E116" s="239"/>
      <c r="F116" s="239">
        <v>68</v>
      </c>
      <c r="G116" s="239">
        <v>30</v>
      </c>
      <c r="H116" s="239"/>
      <c r="I116" s="239">
        <v>137</v>
      </c>
      <c r="J116" s="239">
        <v>64</v>
      </c>
      <c r="K116" s="239"/>
      <c r="L116" s="239">
        <v>274</v>
      </c>
      <c r="M116" s="239">
        <v>154</v>
      </c>
      <c r="N116" s="239"/>
      <c r="O116" s="239">
        <v>581</v>
      </c>
      <c r="P116" s="239">
        <v>294</v>
      </c>
      <c r="Q116" s="239"/>
      <c r="R116" s="239">
        <v>537</v>
      </c>
      <c r="S116" s="239">
        <v>281</v>
      </c>
    </row>
    <row r="117" spans="1:20" ht="12.75" x14ac:dyDescent="0.2">
      <c r="A117" s="1" t="s">
        <v>139</v>
      </c>
      <c r="B117" s="239">
        <v>117</v>
      </c>
      <c r="C117" s="239">
        <v>57</v>
      </c>
      <c r="D117" s="239">
        <v>60</v>
      </c>
      <c r="E117" s="239"/>
      <c r="F117" s="239">
        <v>0</v>
      </c>
      <c r="G117" s="239">
        <v>0</v>
      </c>
      <c r="H117" s="239"/>
      <c r="I117" s="239">
        <v>4</v>
      </c>
      <c r="J117" s="239">
        <v>1</v>
      </c>
      <c r="K117" s="239"/>
      <c r="L117" s="239">
        <v>19</v>
      </c>
      <c r="M117" s="239">
        <v>6</v>
      </c>
      <c r="N117" s="239"/>
      <c r="O117" s="239">
        <v>49</v>
      </c>
      <c r="P117" s="239">
        <v>25</v>
      </c>
      <c r="Q117" s="239"/>
      <c r="R117" s="239">
        <v>45</v>
      </c>
      <c r="S117" s="239">
        <v>25</v>
      </c>
    </row>
    <row r="118" spans="1:20" ht="12.75" x14ac:dyDescent="0.2">
      <c r="A118" s="1" t="s">
        <v>140</v>
      </c>
      <c r="B118" s="239">
        <v>3205</v>
      </c>
      <c r="C118" s="239">
        <v>1667</v>
      </c>
      <c r="D118" s="239">
        <v>1538</v>
      </c>
      <c r="E118" s="239"/>
      <c r="F118" s="239">
        <v>130</v>
      </c>
      <c r="G118" s="239">
        <v>64</v>
      </c>
      <c r="H118" s="239"/>
      <c r="I118" s="239">
        <v>318</v>
      </c>
      <c r="J118" s="239">
        <v>163</v>
      </c>
      <c r="K118" s="239"/>
      <c r="L118" s="239">
        <v>532</v>
      </c>
      <c r="M118" s="239">
        <v>270</v>
      </c>
      <c r="N118" s="239"/>
      <c r="O118" s="239">
        <v>1100</v>
      </c>
      <c r="P118" s="239">
        <v>606</v>
      </c>
      <c r="Q118" s="239"/>
      <c r="R118" s="239">
        <v>1125</v>
      </c>
      <c r="S118" s="239">
        <v>564</v>
      </c>
    </row>
    <row r="119" spans="1:20" ht="12.75" x14ac:dyDescent="0.2">
      <c r="A119" s="1" t="s">
        <v>141</v>
      </c>
      <c r="B119" s="239">
        <v>16</v>
      </c>
      <c r="C119" s="239">
        <v>8</v>
      </c>
      <c r="D119" s="239">
        <v>8</v>
      </c>
      <c r="E119" s="239"/>
      <c r="F119" s="239">
        <v>0</v>
      </c>
      <c r="G119" s="239">
        <v>0</v>
      </c>
      <c r="H119" s="239"/>
      <c r="I119" s="239">
        <v>2</v>
      </c>
      <c r="J119" s="239">
        <v>0</v>
      </c>
      <c r="K119" s="239"/>
      <c r="L119" s="239">
        <v>6</v>
      </c>
      <c r="M119" s="239">
        <v>2</v>
      </c>
      <c r="N119" s="239"/>
      <c r="O119" s="239">
        <v>5</v>
      </c>
      <c r="P119" s="239">
        <v>4</v>
      </c>
      <c r="Q119" s="239"/>
      <c r="R119" s="239">
        <v>3</v>
      </c>
      <c r="S119" s="239">
        <v>2</v>
      </c>
    </row>
    <row r="120" spans="1:20" ht="12.75" x14ac:dyDescent="0.2">
      <c r="A120" s="1" t="s">
        <v>142</v>
      </c>
      <c r="B120" s="239">
        <v>396</v>
      </c>
      <c r="C120" s="239">
        <v>204</v>
      </c>
      <c r="D120" s="239">
        <v>192</v>
      </c>
      <c r="E120" s="239"/>
      <c r="F120" s="239">
        <v>24</v>
      </c>
      <c r="G120" s="239">
        <v>14</v>
      </c>
      <c r="H120" s="239"/>
      <c r="I120" s="239">
        <v>30</v>
      </c>
      <c r="J120" s="239">
        <v>15</v>
      </c>
      <c r="K120" s="239"/>
      <c r="L120" s="239">
        <v>52</v>
      </c>
      <c r="M120" s="239">
        <v>29</v>
      </c>
      <c r="N120" s="239"/>
      <c r="O120" s="239">
        <v>138</v>
      </c>
      <c r="P120" s="239">
        <v>66</v>
      </c>
      <c r="Q120" s="239"/>
      <c r="R120" s="239">
        <v>152</v>
      </c>
      <c r="S120" s="239">
        <v>80</v>
      </c>
    </row>
    <row r="121" spans="1:20" ht="12.75" x14ac:dyDescent="0.2">
      <c r="A121" s="1" t="s">
        <v>143</v>
      </c>
      <c r="B121" s="239">
        <v>241</v>
      </c>
      <c r="C121" s="239">
        <v>123</v>
      </c>
      <c r="D121" s="239">
        <v>118</v>
      </c>
      <c r="E121" s="239"/>
      <c r="F121" s="239">
        <v>21</v>
      </c>
      <c r="G121" s="239">
        <v>11</v>
      </c>
      <c r="H121" s="239"/>
      <c r="I121" s="239">
        <v>19</v>
      </c>
      <c r="J121" s="239">
        <v>8</v>
      </c>
      <c r="K121" s="239"/>
      <c r="L121" s="239">
        <v>42</v>
      </c>
      <c r="M121" s="239">
        <v>21</v>
      </c>
      <c r="N121" s="239"/>
      <c r="O121" s="239">
        <v>75</v>
      </c>
      <c r="P121" s="239">
        <v>39</v>
      </c>
      <c r="Q121" s="239"/>
      <c r="R121" s="239">
        <v>84</v>
      </c>
      <c r="S121" s="239">
        <v>44</v>
      </c>
    </row>
    <row r="122" spans="1:20" ht="12.75" x14ac:dyDescent="0.2">
      <c r="A122" s="1" t="s">
        <v>144</v>
      </c>
      <c r="B122" s="239">
        <v>386</v>
      </c>
      <c r="C122" s="239">
        <v>192</v>
      </c>
      <c r="D122" s="239">
        <v>194</v>
      </c>
      <c r="E122" s="239"/>
      <c r="F122" s="239">
        <v>2</v>
      </c>
      <c r="G122" s="239">
        <v>0</v>
      </c>
      <c r="H122" s="239"/>
      <c r="I122" s="239">
        <v>13</v>
      </c>
      <c r="J122" s="239">
        <v>5</v>
      </c>
      <c r="K122" s="239"/>
      <c r="L122" s="239">
        <v>41</v>
      </c>
      <c r="M122" s="239">
        <v>23</v>
      </c>
      <c r="N122" s="239"/>
      <c r="O122" s="239">
        <v>165</v>
      </c>
      <c r="P122" s="239">
        <v>85</v>
      </c>
      <c r="Q122" s="239"/>
      <c r="R122" s="239">
        <v>165</v>
      </c>
      <c r="S122" s="239">
        <v>79</v>
      </c>
    </row>
    <row r="123" spans="1:20" ht="12.75" x14ac:dyDescent="0.2">
      <c r="A123" s="1" t="s">
        <v>145</v>
      </c>
      <c r="B123" s="239">
        <v>113</v>
      </c>
      <c r="C123" s="239">
        <v>50</v>
      </c>
      <c r="D123" s="239">
        <v>63</v>
      </c>
      <c r="E123" s="239"/>
      <c r="F123" s="239">
        <v>0</v>
      </c>
      <c r="G123" s="239">
        <v>0</v>
      </c>
      <c r="H123" s="239"/>
      <c r="I123" s="239">
        <v>1</v>
      </c>
      <c r="J123" s="239">
        <v>0</v>
      </c>
      <c r="K123" s="239"/>
      <c r="L123" s="239">
        <v>10</v>
      </c>
      <c r="M123" s="239">
        <v>3</v>
      </c>
      <c r="N123" s="239"/>
      <c r="O123" s="239">
        <v>56</v>
      </c>
      <c r="P123" s="239">
        <v>30</v>
      </c>
      <c r="Q123" s="239"/>
      <c r="R123" s="239">
        <v>46</v>
      </c>
      <c r="S123" s="239">
        <v>17</v>
      </c>
    </row>
    <row r="124" spans="1:20" ht="12.75" x14ac:dyDescent="0.2">
      <c r="A124" s="1" t="s">
        <v>146</v>
      </c>
      <c r="B124" s="239">
        <v>329</v>
      </c>
      <c r="C124" s="239">
        <v>190</v>
      </c>
      <c r="D124" s="239">
        <v>139</v>
      </c>
      <c r="E124" s="239"/>
      <c r="F124" s="239">
        <v>14</v>
      </c>
      <c r="G124" s="239">
        <v>9</v>
      </c>
      <c r="H124" s="239"/>
      <c r="I124" s="239">
        <v>12</v>
      </c>
      <c r="J124" s="239">
        <v>5</v>
      </c>
      <c r="K124" s="239"/>
      <c r="L124" s="239">
        <v>18</v>
      </c>
      <c r="M124" s="239">
        <v>8</v>
      </c>
      <c r="N124" s="239"/>
      <c r="O124" s="239">
        <v>143</v>
      </c>
      <c r="P124" s="239">
        <v>89</v>
      </c>
      <c r="Q124" s="239"/>
      <c r="R124" s="239">
        <v>142</v>
      </c>
      <c r="S124" s="239">
        <v>79</v>
      </c>
    </row>
    <row r="125" spans="1:20" ht="12.75" x14ac:dyDescent="0.2">
      <c r="A125" s="1" t="s">
        <v>147</v>
      </c>
      <c r="B125" s="239">
        <v>25</v>
      </c>
      <c r="C125" s="239">
        <v>13</v>
      </c>
      <c r="D125" s="239">
        <v>12</v>
      </c>
      <c r="E125" s="239"/>
      <c r="F125" s="239">
        <v>0</v>
      </c>
      <c r="G125" s="239">
        <v>0</v>
      </c>
      <c r="H125" s="239"/>
      <c r="I125" s="239">
        <v>0</v>
      </c>
      <c r="J125" s="239">
        <v>0</v>
      </c>
      <c r="K125" s="239"/>
      <c r="L125" s="239">
        <v>0</v>
      </c>
      <c r="M125" s="239">
        <v>0</v>
      </c>
      <c r="N125" s="239"/>
      <c r="O125" s="239">
        <v>13</v>
      </c>
      <c r="P125" s="239">
        <v>7</v>
      </c>
      <c r="Q125" s="239"/>
      <c r="R125" s="239">
        <v>12</v>
      </c>
      <c r="S125" s="239">
        <v>6</v>
      </c>
    </row>
    <row r="126" spans="1:20" ht="12.75" x14ac:dyDescent="0.2">
      <c r="A126" s="1" t="s">
        <v>148</v>
      </c>
      <c r="B126" s="239">
        <v>253</v>
      </c>
      <c r="C126" s="239">
        <v>132</v>
      </c>
      <c r="D126" s="239">
        <v>121</v>
      </c>
      <c r="E126" s="239"/>
      <c r="F126" s="239">
        <v>8</v>
      </c>
      <c r="G126" s="239">
        <v>5</v>
      </c>
      <c r="H126" s="239"/>
      <c r="I126" s="239">
        <v>19</v>
      </c>
      <c r="J126" s="239">
        <v>8</v>
      </c>
      <c r="K126" s="239"/>
      <c r="L126" s="239">
        <v>53</v>
      </c>
      <c r="M126" s="239">
        <v>29</v>
      </c>
      <c r="N126" s="239"/>
      <c r="O126" s="239">
        <v>83</v>
      </c>
      <c r="P126" s="239">
        <v>48</v>
      </c>
      <c r="Q126" s="239"/>
      <c r="R126" s="239">
        <v>90</v>
      </c>
      <c r="S126" s="239">
        <v>42</v>
      </c>
      <c r="T126" s="124"/>
    </row>
    <row r="127" spans="1:20" x14ac:dyDescent="0.2">
      <c r="A127" s="37" t="s">
        <v>149</v>
      </c>
      <c r="B127" s="239">
        <v>71</v>
      </c>
      <c r="C127" s="239">
        <v>36</v>
      </c>
      <c r="D127" s="239">
        <v>35</v>
      </c>
      <c r="E127" s="239"/>
      <c r="F127" s="239">
        <v>19</v>
      </c>
      <c r="G127" s="239">
        <v>12</v>
      </c>
      <c r="H127" s="239"/>
      <c r="I127" s="239">
        <v>0</v>
      </c>
      <c r="J127" s="239">
        <v>0</v>
      </c>
      <c r="K127" s="239"/>
      <c r="L127" s="239">
        <v>6</v>
      </c>
      <c r="M127" s="239">
        <v>4</v>
      </c>
      <c r="N127" s="239"/>
      <c r="O127" s="239">
        <v>22</v>
      </c>
      <c r="P127" s="239">
        <v>8</v>
      </c>
      <c r="Q127" s="239"/>
      <c r="R127" s="239">
        <v>24</v>
      </c>
      <c r="S127" s="239">
        <v>12</v>
      </c>
      <c r="T127" s="124"/>
    </row>
    <row r="128" spans="1:20" ht="12.75" x14ac:dyDescent="0.2">
      <c r="A128" s="1" t="s">
        <v>150</v>
      </c>
      <c r="B128" s="239">
        <v>35</v>
      </c>
      <c r="C128" s="239">
        <v>12</v>
      </c>
      <c r="D128" s="239">
        <v>23</v>
      </c>
      <c r="E128" s="239"/>
      <c r="F128" s="239">
        <v>0</v>
      </c>
      <c r="G128" s="239">
        <v>0</v>
      </c>
      <c r="H128" s="239"/>
      <c r="I128" s="239">
        <v>0</v>
      </c>
      <c r="J128" s="239">
        <v>0</v>
      </c>
      <c r="K128" s="239"/>
      <c r="L128" s="239">
        <v>0</v>
      </c>
      <c r="M128" s="239">
        <v>0</v>
      </c>
      <c r="N128" s="239"/>
      <c r="O128" s="239">
        <v>15</v>
      </c>
      <c r="P128" s="239">
        <v>5</v>
      </c>
      <c r="Q128" s="239"/>
      <c r="R128" s="239">
        <v>20</v>
      </c>
      <c r="S128" s="239">
        <v>7</v>
      </c>
    </row>
    <row r="129" spans="1:22" ht="12.75" x14ac:dyDescent="0.2">
      <c r="A129" s="1" t="s">
        <v>151</v>
      </c>
      <c r="B129" s="239">
        <v>340</v>
      </c>
      <c r="C129" s="239">
        <v>172</v>
      </c>
      <c r="D129" s="239">
        <v>168</v>
      </c>
      <c r="E129" s="256"/>
      <c r="F129" s="256">
        <v>2</v>
      </c>
      <c r="G129" s="256">
        <v>0</v>
      </c>
      <c r="H129" s="256"/>
      <c r="I129" s="256">
        <v>14</v>
      </c>
      <c r="J129" s="256">
        <v>7</v>
      </c>
      <c r="K129" s="256"/>
      <c r="L129" s="256">
        <v>48</v>
      </c>
      <c r="M129" s="256">
        <v>23</v>
      </c>
      <c r="N129" s="256"/>
      <c r="O129" s="256">
        <v>137</v>
      </c>
      <c r="P129" s="256">
        <v>74</v>
      </c>
      <c r="Q129" s="256"/>
      <c r="R129" s="256">
        <v>139</v>
      </c>
      <c r="S129" s="256">
        <v>68</v>
      </c>
    </row>
    <row r="130" spans="1:22" ht="12.75" thickBot="1" x14ac:dyDescent="0.25">
      <c r="A130" s="257" t="s">
        <v>152</v>
      </c>
      <c r="B130" s="242">
        <v>374</v>
      </c>
      <c r="C130" s="242">
        <v>211</v>
      </c>
      <c r="D130" s="242">
        <v>163</v>
      </c>
      <c r="E130" s="258"/>
      <c r="F130" s="242">
        <v>0</v>
      </c>
      <c r="G130" s="242">
        <v>0</v>
      </c>
      <c r="H130" s="242"/>
      <c r="I130" s="242">
        <v>27</v>
      </c>
      <c r="J130" s="242">
        <v>12</v>
      </c>
      <c r="K130" s="242"/>
      <c r="L130" s="242">
        <v>64</v>
      </c>
      <c r="M130" s="242">
        <v>36</v>
      </c>
      <c r="N130" s="242"/>
      <c r="O130" s="242">
        <v>129</v>
      </c>
      <c r="P130" s="242">
        <v>74</v>
      </c>
      <c r="Q130" s="242"/>
      <c r="R130" s="242">
        <v>154</v>
      </c>
      <c r="S130" s="242">
        <v>89</v>
      </c>
    </row>
    <row r="137" spans="1:22" ht="14.25" x14ac:dyDescent="0.2">
      <c r="A137" s="753" t="s">
        <v>777</v>
      </c>
      <c r="B137" s="753"/>
      <c r="C137" s="753"/>
      <c r="D137" s="753"/>
      <c r="E137" s="753"/>
      <c r="F137" s="753"/>
      <c r="G137" s="753"/>
      <c r="H137" s="753"/>
      <c r="I137" s="753"/>
      <c r="J137" s="753"/>
      <c r="K137" s="753"/>
      <c r="L137" s="753"/>
      <c r="M137" s="753"/>
      <c r="N137" s="753"/>
      <c r="O137" s="753"/>
      <c r="P137" s="753"/>
      <c r="Q137" s="753"/>
      <c r="R137" s="753"/>
      <c r="S137" s="753"/>
      <c r="U137" s="747" t="s">
        <v>650</v>
      </c>
      <c r="V137" s="747"/>
    </row>
    <row r="138" spans="1:22" ht="14.25" x14ac:dyDescent="0.2">
      <c r="A138" s="754" t="s">
        <v>112</v>
      </c>
      <c r="B138" s="754"/>
      <c r="C138" s="754"/>
      <c r="D138" s="754"/>
      <c r="E138" s="754"/>
      <c r="F138" s="754"/>
      <c r="G138" s="754"/>
      <c r="H138" s="754"/>
      <c r="I138" s="754"/>
      <c r="J138" s="754"/>
      <c r="K138" s="754"/>
      <c r="L138" s="754"/>
      <c r="M138" s="754"/>
      <c r="N138" s="754"/>
      <c r="O138" s="754"/>
      <c r="P138" s="754"/>
      <c r="Q138" s="754"/>
      <c r="R138" s="754"/>
      <c r="S138" s="754"/>
      <c r="U138" s="747"/>
      <c r="V138" s="747"/>
    </row>
    <row r="139" spans="1:22" ht="14.25" x14ac:dyDescent="0.2">
      <c r="A139" s="754" t="s">
        <v>113</v>
      </c>
      <c r="B139" s="754"/>
      <c r="C139" s="754"/>
      <c r="D139" s="754"/>
      <c r="E139" s="754"/>
      <c r="F139" s="754"/>
      <c r="G139" s="754"/>
      <c r="H139" s="754"/>
      <c r="I139" s="754"/>
      <c r="J139" s="754"/>
      <c r="K139" s="754"/>
      <c r="L139" s="754"/>
      <c r="M139" s="754"/>
      <c r="N139" s="754"/>
      <c r="O139" s="754"/>
      <c r="P139" s="754"/>
      <c r="Q139" s="754"/>
      <c r="R139" s="754"/>
      <c r="S139" s="754"/>
    </row>
    <row r="140" spans="1:22" ht="14.25" x14ac:dyDescent="0.2">
      <c r="A140" s="753" t="s">
        <v>114</v>
      </c>
      <c r="B140" s="753"/>
      <c r="C140" s="753"/>
      <c r="D140" s="753"/>
      <c r="E140" s="753"/>
      <c r="F140" s="753"/>
      <c r="G140" s="753"/>
      <c r="H140" s="753"/>
      <c r="I140" s="753"/>
      <c r="J140" s="753"/>
      <c r="K140" s="753"/>
      <c r="L140" s="753"/>
      <c r="M140" s="753"/>
      <c r="N140" s="753"/>
      <c r="O140" s="753"/>
      <c r="P140" s="753"/>
      <c r="Q140" s="753"/>
      <c r="R140" s="753"/>
      <c r="S140" s="753"/>
    </row>
    <row r="141" spans="1:22" ht="14.25" x14ac:dyDescent="0.2">
      <c r="A141" s="754" t="s">
        <v>157</v>
      </c>
      <c r="B141" s="754"/>
      <c r="C141" s="754"/>
      <c r="D141" s="754"/>
      <c r="E141" s="754"/>
      <c r="F141" s="754"/>
      <c r="G141" s="754"/>
      <c r="H141" s="754"/>
      <c r="I141" s="754"/>
      <c r="J141" s="754"/>
      <c r="K141" s="754"/>
      <c r="L141" s="754"/>
      <c r="M141" s="754"/>
      <c r="N141" s="754"/>
      <c r="O141" s="754"/>
      <c r="P141" s="754"/>
      <c r="Q141" s="754"/>
      <c r="R141" s="754"/>
      <c r="S141" s="754"/>
    </row>
    <row r="142" spans="1:22" ht="15" thickBot="1" x14ac:dyDescent="0.25">
      <c r="A142" s="755" t="s">
        <v>1063</v>
      </c>
      <c r="B142" s="755"/>
      <c r="C142" s="755"/>
      <c r="D142" s="755"/>
      <c r="E142" s="755"/>
      <c r="F142" s="755"/>
      <c r="G142" s="755"/>
      <c r="H142" s="755"/>
      <c r="I142" s="755"/>
      <c r="J142" s="755"/>
      <c r="K142" s="755"/>
      <c r="L142" s="755"/>
      <c r="M142" s="755"/>
      <c r="N142" s="755"/>
      <c r="O142" s="755"/>
      <c r="P142" s="755"/>
      <c r="Q142" s="755"/>
      <c r="R142" s="755"/>
      <c r="S142" s="755"/>
    </row>
    <row r="143" spans="1:22" ht="15.75" x14ac:dyDescent="0.3">
      <c r="A143" s="659"/>
      <c r="B143" s="245"/>
      <c r="C143" s="245"/>
      <c r="D143" s="245"/>
      <c r="E143" s="245"/>
      <c r="F143" s="759" t="s">
        <v>115</v>
      </c>
      <c r="G143" s="760"/>
      <c r="H143" s="760"/>
      <c r="I143" s="760"/>
      <c r="J143" s="760"/>
      <c r="K143" s="760"/>
      <c r="L143" s="760"/>
      <c r="M143" s="760"/>
      <c r="N143" s="760"/>
      <c r="O143" s="760"/>
      <c r="P143" s="760"/>
      <c r="Q143" s="245"/>
      <c r="R143" s="761" t="s">
        <v>116</v>
      </c>
      <c r="S143" s="761"/>
    </row>
    <row r="144" spans="1:22" ht="15.75" x14ac:dyDescent="0.3">
      <c r="A144" s="656" t="s">
        <v>117</v>
      </c>
      <c r="B144" s="759" t="s">
        <v>5</v>
      </c>
      <c r="C144" s="759"/>
      <c r="D144" s="759"/>
      <c r="E144" s="247"/>
      <c r="F144" s="762" t="s">
        <v>118</v>
      </c>
      <c r="G144" s="762"/>
      <c r="H144" s="247"/>
      <c r="I144" s="762" t="s">
        <v>119</v>
      </c>
      <c r="J144" s="762"/>
      <c r="K144" s="247"/>
      <c r="L144" s="762" t="s">
        <v>120</v>
      </c>
      <c r="M144" s="762"/>
      <c r="N144" s="247"/>
      <c r="O144" s="762" t="s">
        <v>121</v>
      </c>
      <c r="P144" s="762"/>
      <c r="Q144" s="247"/>
      <c r="R144" s="248" t="s">
        <v>122</v>
      </c>
      <c r="S144" s="248"/>
    </row>
    <row r="145" spans="1:19" ht="24.75" thickBot="1" x14ac:dyDescent="0.25">
      <c r="A145" s="255" t="s">
        <v>123</v>
      </c>
      <c r="B145" s="250" t="s">
        <v>5</v>
      </c>
      <c r="C145" s="251" t="s">
        <v>124</v>
      </c>
      <c r="D145" s="251" t="s">
        <v>125</v>
      </c>
      <c r="E145" s="250"/>
      <c r="F145" s="250" t="s">
        <v>5</v>
      </c>
      <c r="G145" s="251" t="s">
        <v>124</v>
      </c>
      <c r="H145" s="250"/>
      <c r="I145" s="250" t="s">
        <v>5</v>
      </c>
      <c r="J145" s="251" t="s">
        <v>124</v>
      </c>
      <c r="K145" s="250"/>
      <c r="L145" s="250" t="s">
        <v>5</v>
      </c>
      <c r="M145" s="251" t="s">
        <v>124</v>
      </c>
      <c r="N145" s="250"/>
      <c r="O145" s="250" t="s">
        <v>5</v>
      </c>
      <c r="P145" s="251" t="s">
        <v>124</v>
      </c>
      <c r="Q145" s="250"/>
      <c r="R145" s="250" t="s">
        <v>5</v>
      </c>
      <c r="S145" s="251" t="s">
        <v>124</v>
      </c>
    </row>
    <row r="146" spans="1:19" x14ac:dyDescent="0.2">
      <c r="A146" s="252"/>
      <c r="B146" s="253"/>
      <c r="C146" s="253"/>
      <c r="D146" s="253"/>
      <c r="E146" s="253"/>
      <c r="F146" s="253"/>
      <c r="G146" s="253"/>
      <c r="H146" s="253"/>
      <c r="I146" s="253"/>
      <c r="J146" s="253"/>
      <c r="K146" s="253"/>
      <c r="L146" s="253"/>
      <c r="M146" s="253"/>
      <c r="N146" s="253"/>
      <c r="O146" s="253"/>
      <c r="P146" s="253"/>
      <c r="Q146" s="253"/>
      <c r="R146" s="253"/>
      <c r="S146" s="253"/>
    </row>
    <row r="147" spans="1:19" ht="15" x14ac:dyDescent="0.25">
      <c r="A147" s="237" t="s">
        <v>126</v>
      </c>
      <c r="B147" s="51">
        <v>1338</v>
      </c>
      <c r="C147" s="51">
        <v>619</v>
      </c>
      <c r="D147" s="51">
        <v>719</v>
      </c>
      <c r="E147" s="51"/>
      <c r="F147" s="51">
        <v>0</v>
      </c>
      <c r="G147" s="51">
        <v>0</v>
      </c>
      <c r="H147" s="51"/>
      <c r="I147" s="51">
        <v>4</v>
      </c>
      <c r="J147" s="51">
        <v>3</v>
      </c>
      <c r="K147" s="51"/>
      <c r="L147" s="51">
        <v>107</v>
      </c>
      <c r="M147" s="51">
        <v>42</v>
      </c>
      <c r="N147" s="51"/>
      <c r="O147" s="51">
        <v>531</v>
      </c>
      <c r="P147" s="51">
        <v>248</v>
      </c>
      <c r="Q147" s="51"/>
      <c r="R147" s="51">
        <v>696</v>
      </c>
      <c r="S147" s="51">
        <v>326</v>
      </c>
    </row>
    <row r="148" spans="1:19" x14ac:dyDescent="0.2">
      <c r="A148" s="37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</row>
    <row r="149" spans="1:19" ht="12.75" x14ac:dyDescent="0.2">
      <c r="A149" s="1" t="s">
        <v>127</v>
      </c>
      <c r="B149" s="239">
        <v>348</v>
      </c>
      <c r="C149" s="239">
        <v>150</v>
      </c>
      <c r="D149" s="239">
        <v>198</v>
      </c>
      <c r="E149" s="239"/>
      <c r="F149" s="239">
        <v>0</v>
      </c>
      <c r="G149" s="239">
        <v>0</v>
      </c>
      <c r="H149" s="239"/>
      <c r="I149" s="239">
        <v>0</v>
      </c>
      <c r="J149" s="239">
        <v>0</v>
      </c>
      <c r="K149" s="239"/>
      <c r="L149" s="239">
        <v>71</v>
      </c>
      <c r="M149" s="239">
        <v>24</v>
      </c>
      <c r="N149" s="239"/>
      <c r="O149" s="239">
        <v>121</v>
      </c>
      <c r="P149" s="239">
        <v>52</v>
      </c>
      <c r="Q149" s="239"/>
      <c r="R149" s="239">
        <v>156</v>
      </c>
      <c r="S149" s="239">
        <v>74</v>
      </c>
    </row>
    <row r="150" spans="1:19" ht="12.75" x14ac:dyDescent="0.2">
      <c r="A150" s="1" t="s">
        <v>128</v>
      </c>
      <c r="B150" s="239">
        <v>244</v>
      </c>
      <c r="C150" s="239">
        <v>92</v>
      </c>
      <c r="D150" s="239">
        <v>152</v>
      </c>
      <c r="E150" s="239"/>
      <c r="F150" s="239">
        <v>0</v>
      </c>
      <c r="G150" s="239">
        <v>0</v>
      </c>
      <c r="H150" s="239"/>
      <c r="I150" s="239">
        <v>0</v>
      </c>
      <c r="J150" s="239">
        <v>0</v>
      </c>
      <c r="K150" s="239"/>
      <c r="L150" s="239">
        <v>19</v>
      </c>
      <c r="M150" s="239">
        <v>9</v>
      </c>
      <c r="N150" s="239"/>
      <c r="O150" s="239">
        <v>75</v>
      </c>
      <c r="P150" s="239">
        <v>29</v>
      </c>
      <c r="Q150" s="239"/>
      <c r="R150" s="239">
        <v>150</v>
      </c>
      <c r="S150" s="239">
        <v>54</v>
      </c>
    </row>
    <row r="151" spans="1:19" ht="12.75" x14ac:dyDescent="0.2">
      <c r="A151" s="1" t="s">
        <v>129</v>
      </c>
      <c r="B151" s="239">
        <v>108</v>
      </c>
      <c r="C151" s="239">
        <v>45</v>
      </c>
      <c r="D151" s="239">
        <v>63</v>
      </c>
      <c r="E151" s="239"/>
      <c r="F151" s="239">
        <v>0</v>
      </c>
      <c r="G151" s="239">
        <v>0</v>
      </c>
      <c r="H151" s="239"/>
      <c r="I151" s="239">
        <v>0</v>
      </c>
      <c r="J151" s="239">
        <v>0</v>
      </c>
      <c r="K151" s="239"/>
      <c r="L151" s="239">
        <v>0</v>
      </c>
      <c r="M151" s="239">
        <v>0</v>
      </c>
      <c r="N151" s="239"/>
      <c r="O151" s="239">
        <v>48</v>
      </c>
      <c r="P151" s="239">
        <v>18</v>
      </c>
      <c r="Q151" s="239"/>
      <c r="R151" s="239">
        <v>60</v>
      </c>
      <c r="S151" s="239">
        <v>27</v>
      </c>
    </row>
    <row r="152" spans="1:19" ht="12.75" x14ac:dyDescent="0.2">
      <c r="A152" s="1" t="s">
        <v>132</v>
      </c>
      <c r="B152" s="239">
        <v>69</v>
      </c>
      <c r="C152" s="239">
        <v>39</v>
      </c>
      <c r="D152" s="239">
        <v>30</v>
      </c>
      <c r="E152" s="239"/>
      <c r="F152" s="239">
        <v>0</v>
      </c>
      <c r="G152" s="239">
        <v>0</v>
      </c>
      <c r="H152" s="239"/>
      <c r="I152" s="239">
        <v>0</v>
      </c>
      <c r="J152" s="239">
        <v>0</v>
      </c>
      <c r="K152" s="239"/>
      <c r="L152" s="239">
        <v>0</v>
      </c>
      <c r="M152" s="239">
        <v>0</v>
      </c>
      <c r="N152" s="239"/>
      <c r="O152" s="239">
        <v>37</v>
      </c>
      <c r="P152" s="239">
        <v>20</v>
      </c>
      <c r="Q152" s="239"/>
      <c r="R152" s="239">
        <v>32</v>
      </c>
      <c r="S152" s="239">
        <v>19</v>
      </c>
    </row>
    <row r="153" spans="1:19" ht="12.75" x14ac:dyDescent="0.2">
      <c r="A153" s="1" t="s">
        <v>134</v>
      </c>
      <c r="B153" s="239">
        <v>138</v>
      </c>
      <c r="C153" s="239">
        <v>76</v>
      </c>
      <c r="D153" s="239">
        <v>62</v>
      </c>
      <c r="E153" s="239"/>
      <c r="F153" s="239">
        <v>0</v>
      </c>
      <c r="G153" s="239">
        <v>0</v>
      </c>
      <c r="H153" s="239"/>
      <c r="I153" s="239">
        <v>1</v>
      </c>
      <c r="J153" s="239">
        <v>1</v>
      </c>
      <c r="K153" s="239"/>
      <c r="L153" s="239">
        <v>7</v>
      </c>
      <c r="M153" s="239">
        <v>3</v>
      </c>
      <c r="N153" s="239"/>
      <c r="O153" s="239">
        <v>62</v>
      </c>
      <c r="P153" s="239">
        <v>37</v>
      </c>
      <c r="Q153" s="239"/>
      <c r="R153" s="239">
        <v>68</v>
      </c>
      <c r="S153" s="239">
        <v>35</v>
      </c>
    </row>
    <row r="154" spans="1:19" ht="12.75" x14ac:dyDescent="0.2">
      <c r="A154" s="1" t="s">
        <v>135</v>
      </c>
      <c r="B154" s="239">
        <v>75</v>
      </c>
      <c r="C154" s="239">
        <v>41</v>
      </c>
      <c r="D154" s="239">
        <v>34</v>
      </c>
      <c r="E154" s="239"/>
      <c r="F154" s="239">
        <v>0</v>
      </c>
      <c r="G154" s="239">
        <v>0</v>
      </c>
      <c r="H154" s="239"/>
      <c r="I154" s="239">
        <v>0</v>
      </c>
      <c r="J154" s="239">
        <v>0</v>
      </c>
      <c r="K154" s="239"/>
      <c r="L154" s="239">
        <v>0</v>
      </c>
      <c r="M154" s="239">
        <v>0</v>
      </c>
      <c r="N154" s="239"/>
      <c r="O154" s="239">
        <v>33</v>
      </c>
      <c r="P154" s="239">
        <v>21</v>
      </c>
      <c r="Q154" s="239"/>
      <c r="R154" s="239">
        <v>42</v>
      </c>
      <c r="S154" s="239">
        <v>20</v>
      </c>
    </row>
    <row r="155" spans="1:19" ht="12.75" x14ac:dyDescent="0.2">
      <c r="A155" s="1" t="s">
        <v>136</v>
      </c>
      <c r="B155" s="239">
        <v>53</v>
      </c>
      <c r="C155" s="239">
        <v>17</v>
      </c>
      <c r="D155" s="239">
        <v>36</v>
      </c>
      <c r="E155" s="239"/>
      <c r="F155" s="239">
        <v>0</v>
      </c>
      <c r="G155" s="239">
        <v>0</v>
      </c>
      <c r="H155" s="239"/>
      <c r="I155" s="239">
        <v>0</v>
      </c>
      <c r="J155" s="239">
        <v>0</v>
      </c>
      <c r="K155" s="239"/>
      <c r="L155" s="239">
        <v>0</v>
      </c>
      <c r="M155" s="239">
        <v>0</v>
      </c>
      <c r="N155" s="239"/>
      <c r="O155" s="239">
        <v>27</v>
      </c>
      <c r="P155" s="239">
        <v>8</v>
      </c>
      <c r="Q155" s="239"/>
      <c r="R155" s="239">
        <v>26</v>
      </c>
      <c r="S155" s="239">
        <v>9</v>
      </c>
    </row>
    <row r="156" spans="1:19" ht="12.75" x14ac:dyDescent="0.2">
      <c r="A156" s="254" t="s">
        <v>138</v>
      </c>
      <c r="B156" s="239">
        <v>32</v>
      </c>
      <c r="C156" s="239">
        <v>16</v>
      </c>
      <c r="D156" s="239">
        <v>16</v>
      </c>
      <c r="E156" s="239"/>
      <c r="F156" s="239">
        <v>0</v>
      </c>
      <c r="G156" s="239">
        <v>0</v>
      </c>
      <c r="H156" s="239"/>
      <c r="I156" s="239">
        <v>0</v>
      </c>
      <c r="J156" s="239">
        <v>0</v>
      </c>
      <c r="K156" s="239"/>
      <c r="L156" s="239">
        <v>0</v>
      </c>
      <c r="M156" s="239">
        <v>0</v>
      </c>
      <c r="N156" s="239"/>
      <c r="O156" s="239">
        <v>10</v>
      </c>
      <c r="P156" s="239">
        <v>2</v>
      </c>
      <c r="Q156" s="239"/>
      <c r="R156" s="239">
        <v>22</v>
      </c>
      <c r="S156" s="239">
        <v>14</v>
      </c>
    </row>
    <row r="157" spans="1:19" ht="12.75" x14ac:dyDescent="0.2">
      <c r="A157" s="1" t="s">
        <v>139</v>
      </c>
      <c r="B157" s="239">
        <v>59</v>
      </c>
      <c r="C157" s="239">
        <v>28</v>
      </c>
      <c r="D157" s="239">
        <v>31</v>
      </c>
      <c r="E157" s="239"/>
      <c r="F157" s="239">
        <v>0</v>
      </c>
      <c r="G157" s="239">
        <v>0</v>
      </c>
      <c r="H157" s="239"/>
      <c r="I157" s="239">
        <v>0</v>
      </c>
      <c r="J157" s="239">
        <v>0</v>
      </c>
      <c r="K157" s="239"/>
      <c r="L157" s="239">
        <v>0</v>
      </c>
      <c r="M157" s="239">
        <v>0</v>
      </c>
      <c r="N157" s="239"/>
      <c r="O157" s="239">
        <v>26</v>
      </c>
      <c r="P157" s="239">
        <v>12</v>
      </c>
      <c r="Q157" s="239"/>
      <c r="R157" s="239">
        <v>33</v>
      </c>
      <c r="S157" s="239">
        <v>16</v>
      </c>
    </row>
    <row r="158" spans="1:19" ht="12.75" x14ac:dyDescent="0.2">
      <c r="A158" s="1" t="s">
        <v>140</v>
      </c>
      <c r="B158" s="239">
        <v>51</v>
      </c>
      <c r="C158" s="239">
        <v>31</v>
      </c>
      <c r="D158" s="239">
        <v>20</v>
      </c>
      <c r="E158" s="239"/>
      <c r="F158" s="239">
        <v>0</v>
      </c>
      <c r="G158" s="239">
        <v>0</v>
      </c>
      <c r="H158" s="239"/>
      <c r="I158" s="239">
        <v>3</v>
      </c>
      <c r="J158" s="239">
        <v>2</v>
      </c>
      <c r="K158" s="239"/>
      <c r="L158" s="239">
        <v>4</v>
      </c>
      <c r="M158" s="239">
        <v>2</v>
      </c>
      <c r="N158" s="239"/>
      <c r="O158" s="239">
        <v>21</v>
      </c>
      <c r="P158" s="239">
        <v>12</v>
      </c>
      <c r="Q158" s="239"/>
      <c r="R158" s="239">
        <v>23</v>
      </c>
      <c r="S158" s="239">
        <v>15</v>
      </c>
    </row>
    <row r="159" spans="1:19" ht="12.75" x14ac:dyDescent="0.2">
      <c r="A159" s="1" t="s">
        <v>143</v>
      </c>
      <c r="B159" s="239">
        <v>43</v>
      </c>
      <c r="C159" s="239">
        <v>22</v>
      </c>
      <c r="D159" s="239">
        <v>21</v>
      </c>
      <c r="E159" s="239"/>
      <c r="F159" s="239">
        <v>0</v>
      </c>
      <c r="G159" s="239">
        <v>0</v>
      </c>
      <c r="H159" s="239"/>
      <c r="I159" s="239">
        <v>0</v>
      </c>
      <c r="J159" s="239">
        <v>0</v>
      </c>
      <c r="K159" s="239"/>
      <c r="L159" s="239">
        <v>6</v>
      </c>
      <c r="M159" s="239">
        <v>4</v>
      </c>
      <c r="N159" s="239"/>
      <c r="O159" s="239">
        <v>18</v>
      </c>
      <c r="P159" s="239">
        <v>9</v>
      </c>
      <c r="Q159" s="239"/>
      <c r="R159" s="239">
        <v>19</v>
      </c>
      <c r="S159" s="239">
        <v>9</v>
      </c>
    </row>
    <row r="160" spans="1:19" ht="12.75" x14ac:dyDescent="0.2">
      <c r="A160" s="1" t="s">
        <v>144</v>
      </c>
      <c r="B160" s="239">
        <v>46</v>
      </c>
      <c r="C160" s="239">
        <v>24</v>
      </c>
      <c r="D160" s="239">
        <v>22</v>
      </c>
      <c r="E160" s="239"/>
      <c r="F160" s="239">
        <v>0</v>
      </c>
      <c r="G160" s="239">
        <v>0</v>
      </c>
      <c r="H160" s="239"/>
      <c r="I160" s="239">
        <v>0</v>
      </c>
      <c r="J160" s="239">
        <v>0</v>
      </c>
      <c r="K160" s="239"/>
      <c r="L160" s="239">
        <v>0</v>
      </c>
      <c r="M160" s="239">
        <v>0</v>
      </c>
      <c r="N160" s="239"/>
      <c r="O160" s="239">
        <v>21</v>
      </c>
      <c r="P160" s="239">
        <v>10</v>
      </c>
      <c r="Q160" s="239"/>
      <c r="R160" s="239">
        <v>25</v>
      </c>
      <c r="S160" s="239">
        <v>14</v>
      </c>
    </row>
    <row r="161" spans="1:19" ht="13.5" thickBot="1" x14ac:dyDescent="0.25">
      <c r="A161" s="241" t="s">
        <v>146</v>
      </c>
      <c r="B161" s="242">
        <v>72</v>
      </c>
      <c r="C161" s="242">
        <v>38</v>
      </c>
      <c r="D161" s="242">
        <v>34</v>
      </c>
      <c r="E161" s="242"/>
      <c r="F161" s="242">
        <v>0</v>
      </c>
      <c r="G161" s="242">
        <v>0</v>
      </c>
      <c r="H161" s="242"/>
      <c r="I161" s="242">
        <v>0</v>
      </c>
      <c r="J161" s="242">
        <v>0</v>
      </c>
      <c r="K161" s="242"/>
      <c r="L161" s="242">
        <v>0</v>
      </c>
      <c r="M161" s="242">
        <v>0</v>
      </c>
      <c r="N161" s="242"/>
      <c r="O161" s="242">
        <v>32</v>
      </c>
      <c r="P161" s="242">
        <v>18</v>
      </c>
      <c r="Q161" s="242"/>
      <c r="R161" s="242">
        <v>40</v>
      </c>
      <c r="S161" s="242">
        <v>20</v>
      </c>
    </row>
  </sheetData>
  <mergeCells count="56">
    <mergeCell ref="I8:J8"/>
    <mergeCell ref="U1:V2"/>
    <mergeCell ref="U44:V45"/>
    <mergeCell ref="A46:S46"/>
    <mergeCell ref="A47:S47"/>
    <mergeCell ref="U95:V96"/>
    <mergeCell ref="U137:V138"/>
    <mergeCell ref="A1:S1"/>
    <mergeCell ref="A2:S2"/>
    <mergeCell ref="A3:S3"/>
    <mergeCell ref="A4:S4"/>
    <mergeCell ref="A5:S5"/>
    <mergeCell ref="A6:S6"/>
    <mergeCell ref="L8:M8"/>
    <mergeCell ref="O8:P8"/>
    <mergeCell ref="F7:P7"/>
    <mergeCell ref="R7:S7"/>
    <mergeCell ref="B8:D8"/>
    <mergeCell ref="F8:G8"/>
    <mergeCell ref="A48:S48"/>
    <mergeCell ref="A49:S49"/>
    <mergeCell ref="A50:S50"/>
    <mergeCell ref="A51:S51"/>
    <mergeCell ref="F52:P52"/>
    <mergeCell ref="R52:S52"/>
    <mergeCell ref="B53:D53"/>
    <mergeCell ref="F53:G53"/>
    <mergeCell ref="I53:J53"/>
    <mergeCell ref="L53:M53"/>
    <mergeCell ref="O53:P53"/>
    <mergeCell ref="A95:S95"/>
    <mergeCell ref="A96:S96"/>
    <mergeCell ref="A97:S97"/>
    <mergeCell ref="A98:S98"/>
    <mergeCell ref="A99:S99"/>
    <mergeCell ref="A100:S100"/>
    <mergeCell ref="F101:P101"/>
    <mergeCell ref="R101:S101"/>
    <mergeCell ref="B102:D102"/>
    <mergeCell ref="F102:G102"/>
    <mergeCell ref="I102:J102"/>
    <mergeCell ref="L102:M102"/>
    <mergeCell ref="O102:P102"/>
    <mergeCell ref="A137:S137"/>
    <mergeCell ref="A138:S138"/>
    <mergeCell ref="A139:S139"/>
    <mergeCell ref="A140:S140"/>
    <mergeCell ref="A141:S141"/>
    <mergeCell ref="A142:S142"/>
    <mergeCell ref="F143:P143"/>
    <mergeCell ref="R143:S143"/>
    <mergeCell ref="B144:D144"/>
    <mergeCell ref="F144:G144"/>
    <mergeCell ref="I144:J144"/>
    <mergeCell ref="L144:M144"/>
    <mergeCell ref="O144:P144"/>
  </mergeCells>
  <hyperlinks>
    <hyperlink ref="U1" r:id="rId1" location="INDICE!A1"/>
    <hyperlink ref="U1:V2" location="INDICE!A3" display="INDICE"/>
    <hyperlink ref="U44" r:id="rId2" location="INDICE!A1"/>
    <hyperlink ref="U44:V45" location="INDICE!A3" display="INDICE"/>
    <hyperlink ref="U95" r:id="rId3" location="INDICE!A1"/>
    <hyperlink ref="U95:V96" location="INDICE!A3" display="INDICE"/>
    <hyperlink ref="U137" r:id="rId4" location="INDICE!A1"/>
    <hyperlink ref="U137:V138" location="INDICE!A3" display="INDICE"/>
  </hyperlinks>
  <printOptions horizontalCentered="1"/>
  <pageMargins left="0.59055118110236227" right="0.59055118110236227" top="0.98425196850393704" bottom="0.98425196850393704" header="0" footer="0"/>
  <pageSetup scale="95" orientation="portrait" horizontalDpi="1200" verticalDpi="300" r:id="rId5"/>
  <headerFooter alignWithMargins="0"/>
  <rowBreaks count="1" manualBreakCount="1"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zoomScaleNormal="100" zoomScaleSheetLayoutView="100" workbookViewId="0">
      <selection activeCell="T4" sqref="T4"/>
    </sheetView>
  </sheetViews>
  <sheetFormatPr baseColWidth="10" defaultColWidth="11" defaultRowHeight="12" x14ac:dyDescent="0.2"/>
  <cols>
    <col min="1" max="1" width="11.125" style="29" customWidth="1"/>
    <col min="2" max="4" width="5.875" style="29" customWidth="1"/>
    <col min="5" max="5" width="1.5" style="29" customWidth="1"/>
    <col min="6" max="7" width="5.875" style="29" customWidth="1"/>
    <col min="8" max="8" width="1.5" style="29" customWidth="1"/>
    <col min="9" max="10" width="4.5" style="29" customWidth="1"/>
    <col min="11" max="11" width="1.5" style="29" customWidth="1"/>
    <col min="12" max="13" width="5.875" style="29" customWidth="1"/>
    <col min="14" max="14" width="1.5" style="29" customWidth="1"/>
    <col min="15" max="16" width="5.875" style="29" customWidth="1"/>
    <col min="17" max="17" width="1.5" style="29" customWidth="1"/>
    <col min="18" max="19" width="5.875" style="29" customWidth="1"/>
    <col min="20" max="16384" width="11" style="90"/>
  </cols>
  <sheetData>
    <row r="1" spans="1:23" ht="15" x14ac:dyDescent="0.2">
      <c r="A1" s="753" t="s">
        <v>111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200"/>
      <c r="U1" s="747" t="s">
        <v>650</v>
      </c>
      <c r="V1" s="747"/>
      <c r="W1" s="200"/>
    </row>
    <row r="2" spans="1:23" ht="15" x14ac:dyDescent="0.2">
      <c r="A2" s="754" t="s">
        <v>159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200"/>
      <c r="U2" s="747"/>
      <c r="V2" s="747"/>
      <c r="W2"/>
    </row>
    <row r="3" spans="1:23" ht="14.25" x14ac:dyDescent="0.2">
      <c r="A3" s="754" t="s">
        <v>206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</row>
    <row r="4" spans="1:23" ht="14.25" x14ac:dyDescent="0.2">
      <c r="A4" s="753" t="s">
        <v>207</v>
      </c>
      <c r="B4" s="753"/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</row>
    <row r="5" spans="1:23" ht="14.25" x14ac:dyDescent="0.2">
      <c r="A5" s="754" t="s">
        <v>48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  <c r="S5" s="754"/>
    </row>
    <row r="6" spans="1:23" ht="15" thickBot="1" x14ac:dyDescent="0.25">
      <c r="A6" s="755" t="s">
        <v>1063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</row>
    <row r="7" spans="1:23" ht="15" x14ac:dyDescent="0.25">
      <c r="A7" s="659"/>
      <c r="B7" s="259"/>
      <c r="C7" s="259"/>
      <c r="D7" s="259"/>
      <c r="E7" s="259"/>
      <c r="F7" s="763" t="s">
        <v>115</v>
      </c>
      <c r="G7" s="764"/>
      <c r="H7" s="764"/>
      <c r="I7" s="764"/>
      <c r="J7" s="764"/>
      <c r="K7" s="764"/>
      <c r="L7" s="764"/>
      <c r="M7" s="764"/>
      <c r="N7" s="764"/>
      <c r="O7" s="764"/>
      <c r="P7" s="764"/>
      <c r="Q7" s="259"/>
      <c r="R7" s="765" t="s">
        <v>116</v>
      </c>
      <c r="S7" s="765"/>
    </row>
    <row r="8" spans="1:23" s="91" customFormat="1" ht="15.75" x14ac:dyDescent="0.3">
      <c r="A8" s="656" t="s">
        <v>117</v>
      </c>
      <c r="B8" s="763" t="s">
        <v>5</v>
      </c>
      <c r="C8" s="763"/>
      <c r="D8" s="763"/>
      <c r="E8" s="260"/>
      <c r="F8" s="766" t="s">
        <v>118</v>
      </c>
      <c r="G8" s="766"/>
      <c r="H8" s="260"/>
      <c r="I8" s="766" t="s">
        <v>119</v>
      </c>
      <c r="J8" s="766"/>
      <c r="K8" s="260"/>
      <c r="L8" s="766" t="s">
        <v>120</v>
      </c>
      <c r="M8" s="766"/>
      <c r="N8" s="260"/>
      <c r="O8" s="766" t="s">
        <v>121</v>
      </c>
      <c r="P8" s="766"/>
      <c r="Q8" s="260"/>
      <c r="R8" s="763" t="s">
        <v>122</v>
      </c>
      <c r="S8" s="763"/>
    </row>
    <row r="9" spans="1:23" s="91" customFormat="1" ht="26.25" thickBot="1" x14ac:dyDescent="0.25">
      <c r="A9" s="255" t="s">
        <v>123</v>
      </c>
      <c r="B9" s="235" t="s">
        <v>5</v>
      </c>
      <c r="C9" s="234" t="s">
        <v>124</v>
      </c>
      <c r="D9" s="234" t="s">
        <v>125</v>
      </c>
      <c r="E9" s="235"/>
      <c r="F9" s="235" t="s">
        <v>5</v>
      </c>
      <c r="G9" s="234" t="s">
        <v>124</v>
      </c>
      <c r="H9" s="235"/>
      <c r="I9" s="235" t="s">
        <v>5</v>
      </c>
      <c r="J9" s="234" t="s">
        <v>124</v>
      </c>
      <c r="K9" s="235"/>
      <c r="L9" s="235" t="s">
        <v>5</v>
      </c>
      <c r="M9" s="234" t="s">
        <v>124</v>
      </c>
      <c r="N9" s="235"/>
      <c r="O9" s="235" t="s">
        <v>5</v>
      </c>
      <c r="P9" s="234" t="s">
        <v>124</v>
      </c>
      <c r="Q9" s="235"/>
      <c r="R9" s="235" t="s">
        <v>5</v>
      </c>
      <c r="S9" s="234" t="s">
        <v>124</v>
      </c>
    </row>
    <row r="10" spans="1:23" x14ac:dyDescent="0.2">
      <c r="A10" s="252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</row>
    <row r="11" spans="1:23" ht="15" x14ac:dyDescent="0.25">
      <c r="A11" s="228" t="s">
        <v>126</v>
      </c>
      <c r="B11" s="51">
        <v>144451</v>
      </c>
      <c r="C11" s="51">
        <v>73800</v>
      </c>
      <c r="D11" s="51">
        <v>70651</v>
      </c>
      <c r="E11" s="51"/>
      <c r="F11" s="51">
        <v>914</v>
      </c>
      <c r="G11" s="51">
        <v>473</v>
      </c>
      <c r="H11" s="51"/>
      <c r="I11" s="51">
        <v>1766</v>
      </c>
      <c r="J11" s="51">
        <v>897</v>
      </c>
      <c r="K11" s="51"/>
      <c r="L11" s="51">
        <v>3731</v>
      </c>
      <c r="M11" s="51">
        <v>1875</v>
      </c>
      <c r="N11" s="51"/>
      <c r="O11" s="51">
        <v>68123</v>
      </c>
      <c r="P11" s="51">
        <v>34825</v>
      </c>
      <c r="Q11" s="51"/>
      <c r="R11" s="51">
        <v>69917</v>
      </c>
      <c r="S11" s="51">
        <v>35730</v>
      </c>
    </row>
    <row r="12" spans="1:23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23" ht="12.75" x14ac:dyDescent="0.2">
      <c r="A13" s="254" t="s">
        <v>208</v>
      </c>
      <c r="B13" s="51">
        <v>41464</v>
      </c>
      <c r="C13" s="51">
        <v>21050</v>
      </c>
      <c r="D13" s="51">
        <v>20414</v>
      </c>
      <c r="E13" s="51"/>
      <c r="F13" s="51">
        <v>467</v>
      </c>
      <c r="G13" s="51">
        <v>241</v>
      </c>
      <c r="H13" s="51"/>
      <c r="I13" s="51">
        <v>770</v>
      </c>
      <c r="J13" s="51">
        <v>400</v>
      </c>
      <c r="K13" s="51"/>
      <c r="L13" s="51">
        <v>1750</v>
      </c>
      <c r="M13" s="51">
        <v>857</v>
      </c>
      <c r="N13" s="51"/>
      <c r="O13" s="51">
        <v>18827</v>
      </c>
      <c r="P13" s="51">
        <v>9576</v>
      </c>
      <c r="Q13" s="51"/>
      <c r="R13" s="51">
        <v>19650</v>
      </c>
      <c r="S13" s="51">
        <v>9976</v>
      </c>
    </row>
    <row r="14" spans="1:23" ht="12.75" x14ac:dyDescent="0.2">
      <c r="A14" s="1" t="s">
        <v>209</v>
      </c>
      <c r="B14" s="51">
        <v>30596</v>
      </c>
      <c r="C14" s="51">
        <v>15588</v>
      </c>
      <c r="D14" s="51">
        <v>15008</v>
      </c>
      <c r="E14" s="51"/>
      <c r="F14" s="51">
        <v>122</v>
      </c>
      <c r="G14" s="51">
        <v>69</v>
      </c>
      <c r="H14" s="51"/>
      <c r="I14" s="51">
        <v>321</v>
      </c>
      <c r="J14" s="51">
        <v>159</v>
      </c>
      <c r="K14" s="51"/>
      <c r="L14" s="51">
        <v>589</v>
      </c>
      <c r="M14" s="51">
        <v>290</v>
      </c>
      <c r="N14" s="51"/>
      <c r="O14" s="51">
        <v>14677</v>
      </c>
      <c r="P14" s="51">
        <v>7473</v>
      </c>
      <c r="Q14" s="51"/>
      <c r="R14" s="51">
        <v>14887</v>
      </c>
      <c r="S14" s="51">
        <v>7597</v>
      </c>
    </row>
    <row r="15" spans="1:23" ht="12.75" x14ac:dyDescent="0.2">
      <c r="A15" s="1" t="s">
        <v>210</v>
      </c>
      <c r="B15" s="51">
        <v>15053</v>
      </c>
      <c r="C15" s="51">
        <v>7661</v>
      </c>
      <c r="D15" s="51">
        <v>7392</v>
      </c>
      <c r="E15" s="51"/>
      <c r="F15" s="51">
        <v>105</v>
      </c>
      <c r="G15" s="51">
        <v>48</v>
      </c>
      <c r="H15" s="51"/>
      <c r="I15" s="51">
        <v>208</v>
      </c>
      <c r="J15" s="51">
        <v>108</v>
      </c>
      <c r="K15" s="51"/>
      <c r="L15" s="51">
        <v>403</v>
      </c>
      <c r="M15" s="51">
        <v>221</v>
      </c>
      <c r="N15" s="51"/>
      <c r="O15" s="51">
        <v>7058</v>
      </c>
      <c r="P15" s="51">
        <v>3564</v>
      </c>
      <c r="Q15" s="51"/>
      <c r="R15" s="51">
        <v>7279</v>
      </c>
      <c r="S15" s="51">
        <v>3720</v>
      </c>
    </row>
    <row r="16" spans="1:23" ht="12.75" x14ac:dyDescent="0.2">
      <c r="A16" s="1" t="s">
        <v>211</v>
      </c>
      <c r="B16" s="51">
        <v>14328</v>
      </c>
      <c r="C16" s="51">
        <v>7375</v>
      </c>
      <c r="D16" s="51">
        <v>6953</v>
      </c>
      <c r="E16" s="51"/>
      <c r="F16" s="51">
        <v>130</v>
      </c>
      <c r="G16" s="51">
        <v>64</v>
      </c>
      <c r="H16" s="51"/>
      <c r="I16" s="51">
        <v>332</v>
      </c>
      <c r="J16" s="51">
        <v>170</v>
      </c>
      <c r="K16" s="51"/>
      <c r="L16" s="51">
        <v>649</v>
      </c>
      <c r="M16" s="51">
        <v>327</v>
      </c>
      <c r="N16" s="51"/>
      <c r="O16" s="51">
        <v>6577</v>
      </c>
      <c r="P16" s="51">
        <v>3415</v>
      </c>
      <c r="Q16" s="51"/>
      <c r="R16" s="51">
        <v>6640</v>
      </c>
      <c r="S16" s="51">
        <v>3399</v>
      </c>
    </row>
    <row r="17" spans="1:19" ht="12.75" x14ac:dyDescent="0.2">
      <c r="A17" s="1" t="s">
        <v>212</v>
      </c>
      <c r="B17" s="51">
        <v>12126</v>
      </c>
      <c r="C17" s="51">
        <v>6188</v>
      </c>
      <c r="D17" s="51">
        <v>5938</v>
      </c>
      <c r="E17" s="51"/>
      <c r="F17" s="51">
        <v>47</v>
      </c>
      <c r="G17" s="51">
        <v>25</v>
      </c>
      <c r="H17" s="51"/>
      <c r="I17" s="51">
        <v>63</v>
      </c>
      <c r="J17" s="51">
        <v>28</v>
      </c>
      <c r="K17" s="51"/>
      <c r="L17" s="51">
        <v>151</v>
      </c>
      <c r="M17" s="51">
        <v>80</v>
      </c>
      <c r="N17" s="51"/>
      <c r="O17" s="51">
        <v>5818</v>
      </c>
      <c r="P17" s="51">
        <v>2987</v>
      </c>
      <c r="Q17" s="51"/>
      <c r="R17" s="51">
        <v>6047</v>
      </c>
      <c r="S17" s="51">
        <v>3068</v>
      </c>
    </row>
    <row r="18" spans="1:19" ht="12.75" x14ac:dyDescent="0.2">
      <c r="A18" s="666" t="s">
        <v>213</v>
      </c>
      <c r="B18" s="51">
        <v>14811</v>
      </c>
      <c r="C18" s="51">
        <v>7676</v>
      </c>
      <c r="D18" s="51">
        <v>7135</v>
      </c>
      <c r="E18" s="51"/>
      <c r="F18" s="51">
        <v>41</v>
      </c>
      <c r="G18" s="51">
        <v>26</v>
      </c>
      <c r="H18" s="51"/>
      <c r="I18" s="51">
        <v>31</v>
      </c>
      <c r="J18" s="51">
        <v>13</v>
      </c>
      <c r="K18" s="51"/>
      <c r="L18" s="51">
        <v>77</v>
      </c>
      <c r="M18" s="51">
        <v>41</v>
      </c>
      <c r="N18" s="51"/>
      <c r="O18" s="51">
        <v>7230</v>
      </c>
      <c r="P18" s="51">
        <v>3731</v>
      </c>
      <c r="Q18" s="51"/>
      <c r="R18" s="51">
        <v>7432</v>
      </c>
      <c r="S18" s="51">
        <v>3865</v>
      </c>
    </row>
    <row r="19" spans="1:19" ht="12.75" x14ac:dyDescent="0.2">
      <c r="A19" s="1" t="s">
        <v>214</v>
      </c>
      <c r="B19" s="51">
        <v>16073</v>
      </c>
      <c r="C19" s="51">
        <v>8262</v>
      </c>
      <c r="D19" s="51">
        <v>7811</v>
      </c>
      <c r="E19" s="51"/>
      <c r="F19" s="51">
        <v>2</v>
      </c>
      <c r="G19" s="51">
        <v>0</v>
      </c>
      <c r="H19" s="51"/>
      <c r="I19" s="51">
        <v>41</v>
      </c>
      <c r="J19" s="51">
        <v>19</v>
      </c>
      <c r="K19" s="51"/>
      <c r="L19" s="51">
        <v>112</v>
      </c>
      <c r="M19" s="51">
        <v>59</v>
      </c>
      <c r="N19" s="51"/>
      <c r="O19" s="51">
        <v>7936</v>
      </c>
      <c r="P19" s="51">
        <v>4079</v>
      </c>
      <c r="Q19" s="51"/>
      <c r="R19" s="51">
        <v>7982</v>
      </c>
      <c r="S19" s="51">
        <v>4105</v>
      </c>
    </row>
    <row r="20" spans="1:19" x14ac:dyDescent="0.2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3.5" x14ac:dyDescent="0.25">
      <c r="A21" s="261" t="s">
        <v>166</v>
      </c>
      <c r="B21" s="51">
        <v>103079</v>
      </c>
      <c r="C21" s="51">
        <v>52567</v>
      </c>
      <c r="D21" s="51">
        <v>50512</v>
      </c>
      <c r="E21" s="51"/>
      <c r="F21" s="51">
        <v>855</v>
      </c>
      <c r="G21" s="51">
        <v>442</v>
      </c>
      <c r="H21" s="51"/>
      <c r="I21" s="51">
        <v>1672</v>
      </c>
      <c r="J21" s="51">
        <v>854</v>
      </c>
      <c r="K21" s="51"/>
      <c r="L21" s="51">
        <v>3575</v>
      </c>
      <c r="M21" s="51">
        <v>1789</v>
      </c>
      <c r="N21" s="51"/>
      <c r="O21" s="51">
        <v>47869</v>
      </c>
      <c r="P21" s="51">
        <v>24481</v>
      </c>
      <c r="Q21" s="51"/>
      <c r="R21" s="51">
        <v>49108</v>
      </c>
      <c r="S21" s="51">
        <v>25001</v>
      </c>
    </row>
    <row r="22" spans="1:19" x14ac:dyDescent="0.2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.75" x14ac:dyDescent="0.2">
      <c r="A23" s="254" t="s">
        <v>208</v>
      </c>
      <c r="B23" s="239">
        <v>36113</v>
      </c>
      <c r="C23" s="239">
        <v>18324</v>
      </c>
      <c r="D23" s="239">
        <v>17789</v>
      </c>
      <c r="E23" s="239"/>
      <c r="F23" s="239">
        <v>453</v>
      </c>
      <c r="G23" s="239">
        <v>236</v>
      </c>
      <c r="H23" s="239"/>
      <c r="I23" s="239">
        <v>770</v>
      </c>
      <c r="J23" s="239">
        <v>400</v>
      </c>
      <c r="K23" s="239"/>
      <c r="L23" s="239">
        <v>1742</v>
      </c>
      <c r="M23" s="239">
        <v>851</v>
      </c>
      <c r="N23" s="239"/>
      <c r="O23" s="239">
        <v>16235</v>
      </c>
      <c r="P23" s="239">
        <v>8238</v>
      </c>
      <c r="Q23" s="239"/>
      <c r="R23" s="239">
        <v>16913</v>
      </c>
      <c r="S23" s="239">
        <v>8599</v>
      </c>
    </row>
    <row r="24" spans="1:19" ht="12.75" x14ac:dyDescent="0.2">
      <c r="A24" s="1" t="s">
        <v>209</v>
      </c>
      <c r="B24" s="239">
        <v>17046</v>
      </c>
      <c r="C24" s="239">
        <v>8586</v>
      </c>
      <c r="D24" s="239">
        <v>8460</v>
      </c>
      <c r="E24" s="239"/>
      <c r="F24" s="239">
        <v>92</v>
      </c>
      <c r="G24" s="239">
        <v>51</v>
      </c>
      <c r="H24" s="239"/>
      <c r="I24" s="239">
        <v>268</v>
      </c>
      <c r="J24" s="239">
        <v>133</v>
      </c>
      <c r="K24" s="239"/>
      <c r="L24" s="239">
        <v>528</v>
      </c>
      <c r="M24" s="239">
        <v>257</v>
      </c>
      <c r="N24" s="239"/>
      <c r="O24" s="239">
        <v>8105</v>
      </c>
      <c r="P24" s="239">
        <v>4078</v>
      </c>
      <c r="Q24" s="239"/>
      <c r="R24" s="239">
        <v>8053</v>
      </c>
      <c r="S24" s="239">
        <v>4067</v>
      </c>
    </row>
    <row r="25" spans="1:19" ht="12.75" x14ac:dyDescent="0.2">
      <c r="A25" s="1" t="s">
        <v>210</v>
      </c>
      <c r="B25" s="239">
        <v>13392</v>
      </c>
      <c r="C25" s="239">
        <v>6828</v>
      </c>
      <c r="D25" s="239">
        <v>6564</v>
      </c>
      <c r="E25" s="239"/>
      <c r="F25" s="239">
        <v>105</v>
      </c>
      <c r="G25" s="239">
        <v>48</v>
      </c>
      <c r="H25" s="239"/>
      <c r="I25" s="239">
        <v>208</v>
      </c>
      <c r="J25" s="239">
        <v>108</v>
      </c>
      <c r="K25" s="239"/>
      <c r="L25" s="239">
        <v>403</v>
      </c>
      <c r="M25" s="239">
        <v>221</v>
      </c>
      <c r="N25" s="239"/>
      <c r="O25" s="239">
        <v>6218</v>
      </c>
      <c r="P25" s="239">
        <v>3145</v>
      </c>
      <c r="Q25" s="239"/>
      <c r="R25" s="239">
        <v>6421</v>
      </c>
      <c r="S25" s="239">
        <v>3288</v>
      </c>
    </row>
    <row r="26" spans="1:19" ht="12.75" x14ac:dyDescent="0.2">
      <c r="A26" s="1" t="s">
        <v>211</v>
      </c>
      <c r="B26" s="239">
        <v>11770</v>
      </c>
      <c r="C26" s="239">
        <v>6021</v>
      </c>
      <c r="D26" s="239">
        <v>5749</v>
      </c>
      <c r="E26" s="239"/>
      <c r="F26" s="239">
        <v>130</v>
      </c>
      <c r="G26" s="239">
        <v>64</v>
      </c>
      <c r="H26" s="239"/>
      <c r="I26" s="239">
        <v>330</v>
      </c>
      <c r="J26" s="239">
        <v>170</v>
      </c>
      <c r="K26" s="239"/>
      <c r="L26" s="239">
        <v>643</v>
      </c>
      <c r="M26" s="239">
        <v>325</v>
      </c>
      <c r="N26" s="239"/>
      <c r="O26" s="239">
        <v>5281</v>
      </c>
      <c r="P26" s="239">
        <v>2737</v>
      </c>
      <c r="Q26" s="239"/>
      <c r="R26" s="239">
        <v>5386</v>
      </c>
      <c r="S26" s="239">
        <v>2725</v>
      </c>
    </row>
    <row r="27" spans="1:19" ht="12.75" x14ac:dyDescent="0.2">
      <c r="A27" s="1" t="s">
        <v>212</v>
      </c>
      <c r="B27" s="239">
        <v>7912</v>
      </c>
      <c r="C27" s="239">
        <v>4046</v>
      </c>
      <c r="D27" s="239">
        <v>3866</v>
      </c>
      <c r="E27" s="239"/>
      <c r="F27" s="239">
        <v>32</v>
      </c>
      <c r="G27" s="239">
        <v>17</v>
      </c>
      <c r="H27" s="239"/>
      <c r="I27" s="239">
        <v>52</v>
      </c>
      <c r="J27" s="239">
        <v>23</v>
      </c>
      <c r="K27" s="239"/>
      <c r="L27" s="239">
        <v>116</v>
      </c>
      <c r="M27" s="239">
        <v>61</v>
      </c>
      <c r="N27" s="239"/>
      <c r="O27" s="239">
        <v>3775</v>
      </c>
      <c r="P27" s="239">
        <v>1984</v>
      </c>
      <c r="Q27" s="239"/>
      <c r="R27" s="239">
        <v>3937</v>
      </c>
      <c r="S27" s="239">
        <v>1961</v>
      </c>
    </row>
    <row r="28" spans="1:19" ht="12.75" x14ac:dyDescent="0.2">
      <c r="A28" s="666" t="s">
        <v>213</v>
      </c>
      <c r="B28" s="239">
        <v>8590</v>
      </c>
      <c r="C28" s="239">
        <v>4502</v>
      </c>
      <c r="D28" s="239">
        <v>4088</v>
      </c>
      <c r="E28" s="239"/>
      <c r="F28" s="239">
        <v>41</v>
      </c>
      <c r="G28" s="239">
        <v>26</v>
      </c>
      <c r="H28" s="239"/>
      <c r="I28" s="239">
        <v>31</v>
      </c>
      <c r="J28" s="239">
        <v>13</v>
      </c>
      <c r="K28" s="239"/>
      <c r="L28" s="239">
        <v>71</v>
      </c>
      <c r="M28" s="239">
        <v>37</v>
      </c>
      <c r="N28" s="239"/>
      <c r="O28" s="239">
        <v>4197</v>
      </c>
      <c r="P28" s="239">
        <v>2189</v>
      </c>
      <c r="Q28" s="239"/>
      <c r="R28" s="239">
        <v>4250</v>
      </c>
      <c r="S28" s="239">
        <v>2237</v>
      </c>
    </row>
    <row r="29" spans="1:19" ht="12.75" x14ac:dyDescent="0.2">
      <c r="A29" s="1" t="s">
        <v>214</v>
      </c>
      <c r="B29" s="239">
        <v>8293</v>
      </c>
      <c r="C29" s="239">
        <v>4278</v>
      </c>
      <c r="D29" s="239">
        <v>4015</v>
      </c>
      <c r="E29" s="239"/>
      <c r="F29" s="239">
        <v>2</v>
      </c>
      <c r="G29" s="239">
        <v>0</v>
      </c>
      <c r="H29" s="239"/>
      <c r="I29" s="239">
        <v>13</v>
      </c>
      <c r="J29" s="239">
        <v>7</v>
      </c>
      <c r="K29" s="239"/>
      <c r="L29" s="239">
        <v>72</v>
      </c>
      <c r="M29" s="239">
        <v>37</v>
      </c>
      <c r="N29" s="239"/>
      <c r="O29" s="239">
        <v>4058</v>
      </c>
      <c r="P29" s="239">
        <v>2110</v>
      </c>
      <c r="Q29" s="239"/>
      <c r="R29" s="239">
        <v>4148</v>
      </c>
      <c r="S29" s="239">
        <v>2124</v>
      </c>
    </row>
    <row r="30" spans="1:19" x14ac:dyDescent="0.2"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</row>
    <row r="31" spans="1:19" ht="13.5" x14ac:dyDescent="0.25">
      <c r="A31" s="261" t="s">
        <v>167</v>
      </c>
      <c r="B31" s="51">
        <v>41372</v>
      </c>
      <c r="C31" s="51">
        <v>21233</v>
      </c>
      <c r="D31" s="51">
        <v>20139</v>
      </c>
      <c r="E31" s="51"/>
      <c r="F31" s="51">
        <v>59</v>
      </c>
      <c r="G31" s="51">
        <v>31</v>
      </c>
      <c r="H31" s="51"/>
      <c r="I31" s="51">
        <v>94</v>
      </c>
      <c r="J31" s="51">
        <v>43</v>
      </c>
      <c r="K31" s="51"/>
      <c r="L31" s="51">
        <v>156</v>
      </c>
      <c r="M31" s="51">
        <v>86</v>
      </c>
      <c r="N31" s="51"/>
      <c r="O31" s="51">
        <v>20254</v>
      </c>
      <c r="P31" s="51">
        <v>10344</v>
      </c>
      <c r="Q31" s="51"/>
      <c r="R31" s="51">
        <v>20809</v>
      </c>
      <c r="S31" s="51">
        <v>10729</v>
      </c>
    </row>
    <row r="32" spans="1:19" x14ac:dyDescent="0.2"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</row>
    <row r="33" spans="1:19" ht="12.75" x14ac:dyDescent="0.2">
      <c r="A33" s="254" t="s">
        <v>208</v>
      </c>
      <c r="B33" s="239">
        <v>5351</v>
      </c>
      <c r="C33" s="239">
        <v>2726</v>
      </c>
      <c r="D33" s="239">
        <v>2625</v>
      </c>
      <c r="E33" s="239"/>
      <c r="F33" s="239">
        <v>14</v>
      </c>
      <c r="G33" s="239">
        <v>5</v>
      </c>
      <c r="H33" s="239"/>
      <c r="I33" s="239">
        <v>0</v>
      </c>
      <c r="J33" s="239">
        <v>0</v>
      </c>
      <c r="K33" s="239"/>
      <c r="L33" s="239">
        <v>8</v>
      </c>
      <c r="M33" s="239">
        <v>6</v>
      </c>
      <c r="N33" s="239"/>
      <c r="O33" s="239">
        <v>2592</v>
      </c>
      <c r="P33" s="239">
        <v>1338</v>
      </c>
      <c r="Q33" s="239"/>
      <c r="R33" s="239">
        <v>2737</v>
      </c>
      <c r="S33" s="239">
        <v>1377</v>
      </c>
    </row>
    <row r="34" spans="1:19" ht="12.75" x14ac:dyDescent="0.2">
      <c r="A34" s="1" t="s">
        <v>209</v>
      </c>
      <c r="B34" s="239">
        <v>13550</v>
      </c>
      <c r="C34" s="239">
        <v>7002</v>
      </c>
      <c r="D34" s="239">
        <v>6548</v>
      </c>
      <c r="E34" s="239"/>
      <c r="F34" s="239">
        <v>30</v>
      </c>
      <c r="G34" s="239">
        <v>18</v>
      </c>
      <c r="H34" s="239"/>
      <c r="I34" s="239">
        <v>53</v>
      </c>
      <c r="J34" s="239">
        <v>26</v>
      </c>
      <c r="K34" s="239"/>
      <c r="L34" s="239">
        <v>61</v>
      </c>
      <c r="M34" s="239">
        <v>33</v>
      </c>
      <c r="N34" s="239"/>
      <c r="O34" s="239">
        <v>6572</v>
      </c>
      <c r="P34" s="239">
        <v>3395</v>
      </c>
      <c r="Q34" s="239"/>
      <c r="R34" s="239">
        <v>6834</v>
      </c>
      <c r="S34" s="239">
        <v>3530</v>
      </c>
    </row>
    <row r="35" spans="1:19" ht="12.75" x14ac:dyDescent="0.2">
      <c r="A35" s="1" t="s">
        <v>210</v>
      </c>
      <c r="B35" s="239">
        <v>1698</v>
      </c>
      <c r="C35" s="239">
        <v>851</v>
      </c>
      <c r="D35" s="239">
        <v>847</v>
      </c>
      <c r="E35" s="239"/>
      <c r="F35" s="239">
        <v>0</v>
      </c>
      <c r="G35" s="239">
        <v>0</v>
      </c>
      <c r="H35" s="239"/>
      <c r="I35" s="239">
        <v>0</v>
      </c>
      <c r="J35" s="239">
        <v>0</v>
      </c>
      <c r="K35" s="239"/>
      <c r="L35" s="239">
        <v>0</v>
      </c>
      <c r="M35" s="239">
        <v>0</v>
      </c>
      <c r="N35" s="239"/>
      <c r="O35" s="239">
        <v>840</v>
      </c>
      <c r="P35" s="239">
        <v>419</v>
      </c>
      <c r="Q35" s="239"/>
      <c r="R35" s="239">
        <v>858</v>
      </c>
      <c r="S35" s="239">
        <v>432</v>
      </c>
    </row>
    <row r="36" spans="1:19" ht="12.75" x14ac:dyDescent="0.2">
      <c r="A36" s="1" t="s">
        <v>211</v>
      </c>
      <c r="B36" s="239">
        <v>2558</v>
      </c>
      <c r="C36" s="239">
        <v>1354</v>
      </c>
      <c r="D36" s="239">
        <v>1204</v>
      </c>
      <c r="E36" s="239"/>
      <c r="F36" s="239">
        <v>0</v>
      </c>
      <c r="G36" s="239">
        <v>0</v>
      </c>
      <c r="H36" s="239"/>
      <c r="I36" s="239">
        <v>2</v>
      </c>
      <c r="J36" s="239">
        <v>0</v>
      </c>
      <c r="K36" s="239"/>
      <c r="L36" s="239">
        <v>6</v>
      </c>
      <c r="M36" s="239">
        <v>2</v>
      </c>
      <c r="N36" s="239"/>
      <c r="O36" s="239">
        <v>1296</v>
      </c>
      <c r="P36" s="239">
        <v>678</v>
      </c>
      <c r="Q36" s="239"/>
      <c r="R36" s="239">
        <v>1254</v>
      </c>
      <c r="S36" s="239">
        <v>674</v>
      </c>
    </row>
    <row r="37" spans="1:19" ht="12.75" x14ac:dyDescent="0.2">
      <c r="A37" s="1" t="s">
        <v>212</v>
      </c>
      <c r="B37" s="239">
        <v>4214</v>
      </c>
      <c r="C37" s="239">
        <v>2142</v>
      </c>
      <c r="D37" s="239">
        <v>2072</v>
      </c>
      <c r="E37" s="239"/>
      <c r="F37" s="239">
        <v>15</v>
      </c>
      <c r="G37" s="239">
        <v>8</v>
      </c>
      <c r="H37" s="239"/>
      <c r="I37" s="239">
        <v>11</v>
      </c>
      <c r="J37" s="239">
        <v>5</v>
      </c>
      <c r="K37" s="239"/>
      <c r="L37" s="239">
        <v>35</v>
      </c>
      <c r="M37" s="239">
        <v>19</v>
      </c>
      <c r="N37" s="239"/>
      <c r="O37" s="239">
        <v>2043</v>
      </c>
      <c r="P37" s="239">
        <v>1003</v>
      </c>
      <c r="Q37" s="239"/>
      <c r="R37" s="239">
        <v>2110</v>
      </c>
      <c r="S37" s="239">
        <v>1107</v>
      </c>
    </row>
    <row r="38" spans="1:19" ht="12.75" x14ac:dyDescent="0.2">
      <c r="A38" s="666" t="s">
        <v>213</v>
      </c>
      <c r="B38" s="239">
        <v>6221</v>
      </c>
      <c r="C38" s="239">
        <v>3174</v>
      </c>
      <c r="D38" s="239">
        <v>3047</v>
      </c>
      <c r="E38" s="239"/>
      <c r="F38" s="239">
        <v>0</v>
      </c>
      <c r="G38" s="239">
        <v>0</v>
      </c>
      <c r="H38" s="239"/>
      <c r="I38" s="239">
        <v>0</v>
      </c>
      <c r="J38" s="239">
        <v>0</v>
      </c>
      <c r="K38" s="239"/>
      <c r="L38" s="239">
        <v>6</v>
      </c>
      <c r="M38" s="239">
        <v>4</v>
      </c>
      <c r="N38" s="239"/>
      <c r="O38" s="239">
        <v>3033</v>
      </c>
      <c r="P38" s="239">
        <v>1542</v>
      </c>
      <c r="Q38" s="239"/>
      <c r="R38" s="239">
        <v>3182</v>
      </c>
      <c r="S38" s="239">
        <v>1628</v>
      </c>
    </row>
    <row r="39" spans="1:19" ht="13.5" thickBot="1" x14ac:dyDescent="0.25">
      <c r="A39" s="241" t="s">
        <v>214</v>
      </c>
      <c r="B39" s="242">
        <v>7780</v>
      </c>
      <c r="C39" s="242">
        <v>3984</v>
      </c>
      <c r="D39" s="242">
        <v>3796</v>
      </c>
      <c r="E39" s="242"/>
      <c r="F39" s="242">
        <v>0</v>
      </c>
      <c r="G39" s="242">
        <v>0</v>
      </c>
      <c r="H39" s="242"/>
      <c r="I39" s="242">
        <v>28</v>
      </c>
      <c r="J39" s="242">
        <v>12</v>
      </c>
      <c r="K39" s="242"/>
      <c r="L39" s="242">
        <v>40</v>
      </c>
      <c r="M39" s="242">
        <v>22</v>
      </c>
      <c r="N39" s="242"/>
      <c r="O39" s="242">
        <v>3878</v>
      </c>
      <c r="P39" s="242">
        <v>1969</v>
      </c>
      <c r="Q39" s="242"/>
      <c r="R39" s="242">
        <v>3834</v>
      </c>
      <c r="S39" s="242">
        <v>1981</v>
      </c>
    </row>
    <row r="41" spans="1:19" x14ac:dyDescent="0.2">
      <c r="O41" s="38"/>
      <c r="P41" s="38"/>
      <c r="Q41" s="38"/>
      <c r="R41" s="38"/>
      <c r="S41" s="38"/>
    </row>
  </sheetData>
  <mergeCells count="15">
    <mergeCell ref="A5:S5"/>
    <mergeCell ref="A6:S6"/>
    <mergeCell ref="F7:P7"/>
    <mergeCell ref="R7:S7"/>
    <mergeCell ref="B8:D8"/>
    <mergeCell ref="F8:G8"/>
    <mergeCell ref="I8:J8"/>
    <mergeCell ref="L8:M8"/>
    <mergeCell ref="O8:P8"/>
    <mergeCell ref="R8:S8"/>
    <mergeCell ref="U1:V2"/>
    <mergeCell ref="A1:S1"/>
    <mergeCell ref="A2:S2"/>
    <mergeCell ref="A3:S3"/>
    <mergeCell ref="A4:S4"/>
  </mergeCells>
  <hyperlinks>
    <hyperlink ref="U1" r:id="rId1" location="INDICE!A1"/>
    <hyperlink ref="U1:V2" location="INDICE!A3" display="INDICE"/>
  </hyperlinks>
  <printOptions horizontalCentered="1"/>
  <pageMargins left="0.59055118110236227" right="0.59055118110236227" top="0.98425196850393704" bottom="0.98425196850393704" header="0" footer="0"/>
  <pageSetup scale="90" orientation="portrait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selection activeCell="A2" sqref="A2"/>
    </sheetView>
  </sheetViews>
  <sheetFormatPr baseColWidth="10" defaultColWidth="9" defaultRowHeight="12.75" x14ac:dyDescent="0.2"/>
  <cols>
    <col min="1" max="1" width="7" customWidth="1"/>
    <col min="2" max="2" width="5.75" bestFit="1" customWidth="1"/>
    <col min="3" max="4" width="5" bestFit="1" customWidth="1"/>
    <col min="5" max="5" width="1.75" customWidth="1"/>
    <col min="6" max="6" width="4.375" bestFit="1" customWidth="1"/>
    <col min="7" max="7" width="4.5" bestFit="1" customWidth="1"/>
    <col min="8" max="8" width="4.375" bestFit="1" customWidth="1"/>
    <col min="9" max="9" width="1.375" customWidth="1"/>
    <col min="10" max="10" width="4.375" bestFit="1" customWidth="1"/>
    <col min="11" max="11" width="4.5" bestFit="1" customWidth="1"/>
    <col min="12" max="12" width="4.375" bestFit="1" customWidth="1"/>
    <col min="13" max="13" width="1" customWidth="1"/>
    <col min="14" max="14" width="4.375" bestFit="1" customWidth="1"/>
    <col min="15" max="15" width="4.5" bestFit="1" customWidth="1"/>
    <col min="16" max="16" width="4.375" bestFit="1" customWidth="1"/>
    <col min="17" max="17" width="1.25" customWidth="1"/>
    <col min="18" max="20" width="5" bestFit="1" customWidth="1"/>
    <col min="21" max="21" width="1.125" customWidth="1"/>
    <col min="22" max="24" width="5" bestFit="1" customWidth="1"/>
    <col min="25" max="28" width="11" style="90" customWidth="1"/>
    <col min="29" max="256" width="11" customWidth="1"/>
  </cols>
  <sheetData>
    <row r="1" spans="1:28" ht="15" x14ac:dyDescent="0.15">
      <c r="Y1" s="200"/>
      <c r="Z1" s="747" t="s">
        <v>650</v>
      </c>
      <c r="AA1" s="747"/>
      <c r="AB1" s="200"/>
    </row>
    <row r="2" spans="1:28" ht="15" x14ac:dyDescent="0.2">
      <c r="A2" s="229" t="s">
        <v>154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00"/>
      <c r="Z2" s="747"/>
      <c r="AA2" s="747"/>
      <c r="AB2"/>
    </row>
    <row r="3" spans="1:28" ht="14.25" x14ac:dyDescent="0.2">
      <c r="A3" s="86" t="s">
        <v>159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8" ht="14.25" x14ac:dyDescent="0.2">
      <c r="A4" s="86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8" ht="14.25" x14ac:dyDescent="0.2">
      <c r="A5" s="86" t="s">
        <v>545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8" ht="14.25" x14ac:dyDescent="0.2">
      <c r="A6" s="229" t="s">
        <v>845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8" ht="15" thickBot="1" x14ac:dyDescent="0.25">
      <c r="A7" s="230" t="s">
        <v>1063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</row>
    <row r="8" spans="1:28" ht="15" thickBot="1" x14ac:dyDescent="0.25">
      <c r="A8" s="659"/>
      <c r="B8" s="659"/>
      <c r="C8" s="659"/>
      <c r="D8" s="659"/>
      <c r="E8" s="659"/>
      <c r="F8" s="757" t="s">
        <v>115</v>
      </c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757"/>
      <c r="R8" s="757"/>
      <c r="S8" s="757"/>
      <c r="T8" s="757"/>
      <c r="U8" s="659"/>
      <c r="V8" s="758" t="s">
        <v>116</v>
      </c>
      <c r="W8" s="758"/>
      <c r="X8" s="758"/>
      <c r="Y8" s="91"/>
      <c r="Z8" s="91"/>
      <c r="AA8" s="91"/>
      <c r="AB8" s="91"/>
    </row>
    <row r="9" spans="1:28" ht="14.25" x14ac:dyDescent="0.2">
      <c r="A9" s="655"/>
      <c r="B9" s="756" t="s">
        <v>5</v>
      </c>
      <c r="C9" s="756"/>
      <c r="D9" s="756"/>
      <c r="E9" s="1"/>
      <c r="F9" s="751" t="s">
        <v>162</v>
      </c>
      <c r="G9" s="751"/>
      <c r="H9" s="751"/>
      <c r="I9" s="305"/>
      <c r="J9" s="751" t="s">
        <v>119</v>
      </c>
      <c r="K9" s="751"/>
      <c r="L9" s="751"/>
      <c r="M9" s="1"/>
      <c r="N9" s="751" t="s">
        <v>120</v>
      </c>
      <c r="O9" s="751"/>
      <c r="P9" s="751"/>
      <c r="Q9" s="1"/>
      <c r="R9" s="751" t="s">
        <v>121</v>
      </c>
      <c r="S9" s="751"/>
      <c r="T9" s="751"/>
      <c r="U9" s="1"/>
      <c r="V9" s="756" t="s">
        <v>122</v>
      </c>
      <c r="W9" s="756"/>
      <c r="X9" s="756"/>
      <c r="Y9" s="91"/>
      <c r="Z9" s="91"/>
      <c r="AA9" s="91"/>
      <c r="AB9" s="91"/>
    </row>
    <row r="10" spans="1:28" ht="26.25" thickBot="1" x14ac:dyDescent="0.25">
      <c r="A10" s="657" t="s">
        <v>846</v>
      </c>
      <c r="B10" s="526" t="s">
        <v>5</v>
      </c>
      <c r="C10" s="526" t="s">
        <v>124</v>
      </c>
      <c r="D10" s="526" t="s">
        <v>125</v>
      </c>
      <c r="E10" s="276"/>
      <c r="F10" s="526" t="s">
        <v>5</v>
      </c>
      <c r="G10" s="526" t="s">
        <v>124</v>
      </c>
      <c r="H10" s="526" t="s">
        <v>125</v>
      </c>
      <c r="I10" s="526"/>
      <c r="J10" s="526" t="s">
        <v>5</v>
      </c>
      <c r="K10" s="526" t="s">
        <v>124</v>
      </c>
      <c r="L10" s="526" t="s">
        <v>125</v>
      </c>
      <c r="M10" s="276"/>
      <c r="N10" s="526" t="s">
        <v>5</v>
      </c>
      <c r="O10" s="526" t="s">
        <v>124</v>
      </c>
      <c r="P10" s="526" t="s">
        <v>125</v>
      </c>
      <c r="Q10" s="276"/>
      <c r="R10" s="526" t="s">
        <v>5</v>
      </c>
      <c r="S10" s="526" t="s">
        <v>124</v>
      </c>
      <c r="T10" s="526" t="s">
        <v>125</v>
      </c>
      <c r="U10" s="276"/>
      <c r="V10" s="526" t="s">
        <v>5</v>
      </c>
      <c r="W10" s="526" t="s">
        <v>124</v>
      </c>
      <c r="X10" s="526" t="s">
        <v>125</v>
      </c>
    </row>
    <row r="11" spans="1:28" x14ac:dyDescent="0.2">
      <c r="A11" s="236"/>
      <c r="B11" s="661"/>
      <c r="C11" s="661"/>
      <c r="D11" s="661"/>
      <c r="E11" s="661"/>
      <c r="F11" s="661"/>
      <c r="G11" s="661"/>
      <c r="H11" s="661"/>
      <c r="I11" s="661"/>
      <c r="J11" s="661"/>
      <c r="K11" s="661"/>
      <c r="L11" s="661"/>
      <c r="M11" s="661"/>
      <c r="N11" s="661"/>
      <c r="O11" s="661"/>
      <c r="P11" s="661"/>
      <c r="Q11" s="661"/>
      <c r="R11" s="661"/>
      <c r="S11" s="661"/>
      <c r="T11" s="661"/>
      <c r="U11" s="661"/>
      <c r="V11" s="661"/>
      <c r="W11" s="661"/>
      <c r="X11" s="661"/>
    </row>
    <row r="12" spans="1:28" ht="15" x14ac:dyDescent="0.25">
      <c r="A12" s="237" t="s">
        <v>5</v>
      </c>
      <c r="B12" s="239">
        <v>144451</v>
      </c>
      <c r="C12" s="239">
        <v>73800</v>
      </c>
      <c r="D12" s="239">
        <v>70651</v>
      </c>
      <c r="E12" s="239"/>
      <c r="F12" s="239">
        <v>914</v>
      </c>
      <c r="G12" s="239">
        <v>473</v>
      </c>
      <c r="H12" s="239">
        <v>441</v>
      </c>
      <c r="I12" s="239"/>
      <c r="J12" s="239">
        <v>1765.9999999999998</v>
      </c>
      <c r="K12" s="239">
        <v>897</v>
      </c>
      <c r="L12" s="239">
        <v>869</v>
      </c>
      <c r="M12" s="239"/>
      <c r="N12" s="239">
        <v>3731.0000000000005</v>
      </c>
      <c r="O12" s="239">
        <v>1875</v>
      </c>
      <c r="P12" s="239">
        <v>1856</v>
      </c>
      <c r="Q12" s="239"/>
      <c r="R12" s="239">
        <v>68123</v>
      </c>
      <c r="S12" s="239">
        <v>34825</v>
      </c>
      <c r="T12" s="239">
        <v>33298</v>
      </c>
      <c r="U12" s="239"/>
      <c r="V12" s="239">
        <v>69916.999999999985</v>
      </c>
      <c r="W12" s="239">
        <v>35730</v>
      </c>
      <c r="X12" s="239">
        <v>34187</v>
      </c>
    </row>
    <row r="13" spans="1:28" x14ac:dyDescent="0.2">
      <c r="A13" s="1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</row>
    <row r="14" spans="1:28" ht="14.25" x14ac:dyDescent="0.2">
      <c r="A14" s="655">
        <v>0</v>
      </c>
      <c r="B14" s="239">
        <v>131.88349514563106</v>
      </c>
      <c r="C14" s="239">
        <v>68.883495145631059</v>
      </c>
      <c r="D14" s="239">
        <v>63</v>
      </c>
      <c r="E14" s="239"/>
      <c r="F14" s="239">
        <v>131.88349514563106</v>
      </c>
      <c r="G14" s="239">
        <v>68.883495145631059</v>
      </c>
      <c r="H14" s="239">
        <v>63</v>
      </c>
      <c r="I14" s="239"/>
      <c r="J14" s="239">
        <v>0</v>
      </c>
      <c r="K14" s="239">
        <v>0</v>
      </c>
      <c r="L14" s="239">
        <v>0</v>
      </c>
      <c r="M14" s="239"/>
      <c r="N14" s="239">
        <v>0</v>
      </c>
      <c r="O14" s="239">
        <v>0</v>
      </c>
      <c r="P14" s="239">
        <v>0</v>
      </c>
      <c r="Q14" s="239"/>
      <c r="R14" s="239">
        <v>0</v>
      </c>
      <c r="S14" s="239">
        <v>0</v>
      </c>
      <c r="T14" s="239">
        <v>0</v>
      </c>
      <c r="U14" s="239"/>
      <c r="V14" s="239">
        <v>0</v>
      </c>
      <c r="W14" s="239">
        <v>0</v>
      </c>
      <c r="X14" s="239">
        <v>0</v>
      </c>
    </row>
    <row r="15" spans="1:28" x14ac:dyDescent="0.2">
      <c r="A15" s="274">
        <v>1</v>
      </c>
      <c r="B15" s="239">
        <v>634.17040342460496</v>
      </c>
      <c r="C15" s="239">
        <v>323.65934691354846</v>
      </c>
      <c r="D15" s="239">
        <v>310.51105651105649</v>
      </c>
      <c r="E15" s="239"/>
      <c r="F15" s="239">
        <v>536.01659311562219</v>
      </c>
      <c r="G15" s="239">
        <v>278.28932038834949</v>
      </c>
      <c r="H15" s="239">
        <v>257.72727272727269</v>
      </c>
      <c r="I15" s="239"/>
      <c r="J15" s="239">
        <v>98.153810308982727</v>
      </c>
      <c r="K15" s="239">
        <v>45.370026525198938</v>
      </c>
      <c r="L15" s="239">
        <v>52.78378378378379</v>
      </c>
      <c r="M15" s="239"/>
      <c r="N15" s="239">
        <v>0</v>
      </c>
      <c r="O15" s="239">
        <v>0</v>
      </c>
      <c r="P15" s="239">
        <v>0</v>
      </c>
      <c r="Q15" s="239"/>
      <c r="R15" s="239">
        <v>0</v>
      </c>
      <c r="S15" s="239">
        <v>0</v>
      </c>
      <c r="T15" s="239">
        <v>0</v>
      </c>
      <c r="U15" s="239"/>
      <c r="V15" s="239">
        <v>0</v>
      </c>
      <c r="W15" s="239">
        <v>0</v>
      </c>
      <c r="X15" s="239">
        <v>0</v>
      </c>
    </row>
    <row r="16" spans="1:28" x14ac:dyDescent="0.2">
      <c r="A16" s="274">
        <v>2</v>
      </c>
      <c r="B16" s="239">
        <v>1749.6552304814502</v>
      </c>
      <c r="C16" s="239">
        <v>884.99339062569391</v>
      </c>
      <c r="D16" s="239">
        <v>864.66183985575617</v>
      </c>
      <c r="E16" s="239"/>
      <c r="F16" s="239">
        <v>219.87802294792584</v>
      </c>
      <c r="G16" s="239">
        <v>112.96893203883495</v>
      </c>
      <c r="H16" s="239">
        <v>106.90909090909091</v>
      </c>
      <c r="I16" s="239"/>
      <c r="J16" s="239">
        <v>1473.1623413864793</v>
      </c>
      <c r="K16" s="239">
        <v>744.91909814323606</v>
      </c>
      <c r="L16" s="239">
        <v>728.24324324324323</v>
      </c>
      <c r="M16" s="239"/>
      <c r="N16" s="239">
        <v>56.614866147044978</v>
      </c>
      <c r="O16" s="239">
        <v>27.105360443622921</v>
      </c>
      <c r="P16" s="239">
        <v>29.509505703422054</v>
      </c>
      <c r="Q16" s="239"/>
      <c r="R16" s="239">
        <v>0</v>
      </c>
      <c r="S16" s="239">
        <v>0</v>
      </c>
      <c r="T16" s="239">
        <v>0</v>
      </c>
      <c r="U16" s="239"/>
      <c r="V16" s="239">
        <v>0</v>
      </c>
      <c r="W16" s="239">
        <v>0</v>
      </c>
      <c r="X16" s="239">
        <v>0</v>
      </c>
    </row>
    <row r="17" spans="1:24" x14ac:dyDescent="0.2">
      <c r="A17" s="274">
        <v>3</v>
      </c>
      <c r="B17" s="239">
        <v>3518.235012681725</v>
      </c>
      <c r="C17" s="239">
        <v>1764.025173844441</v>
      </c>
      <c r="D17" s="239">
        <v>1754.2098388372838</v>
      </c>
      <c r="E17" s="239"/>
      <c r="F17" s="239">
        <v>18.657722859664609</v>
      </c>
      <c r="G17" s="239">
        <v>11.021359223300971</v>
      </c>
      <c r="H17" s="239">
        <v>7.6363636363636367</v>
      </c>
      <c r="I17" s="239"/>
      <c r="J17" s="239">
        <v>182.87789805720843</v>
      </c>
      <c r="K17" s="239">
        <v>99.596816976127329</v>
      </c>
      <c r="L17" s="239">
        <v>83.281081081081084</v>
      </c>
      <c r="M17" s="239"/>
      <c r="N17" s="239">
        <v>3238.9580190056568</v>
      </c>
      <c r="O17" s="239">
        <v>1607.6842547471012</v>
      </c>
      <c r="P17" s="239">
        <v>1631.2737642585553</v>
      </c>
      <c r="Q17" s="239"/>
      <c r="R17" s="239">
        <v>77.741372759195087</v>
      </c>
      <c r="S17" s="239">
        <v>45.72274289791153</v>
      </c>
      <c r="T17" s="239">
        <v>32.018629861283557</v>
      </c>
      <c r="U17" s="239"/>
      <c r="V17" s="239">
        <v>0</v>
      </c>
      <c r="W17" s="239">
        <v>0</v>
      </c>
      <c r="X17" s="239">
        <v>0</v>
      </c>
    </row>
    <row r="18" spans="1:24" x14ac:dyDescent="0.2">
      <c r="A18" s="274">
        <v>4</v>
      </c>
      <c r="B18" s="239">
        <v>67118.565480491874</v>
      </c>
      <c r="C18" s="239">
        <v>34281.290732016743</v>
      </c>
      <c r="D18" s="239">
        <v>32837.274748475123</v>
      </c>
      <c r="E18" s="239"/>
      <c r="F18" s="239">
        <v>7.5641659311562224</v>
      </c>
      <c r="G18" s="239">
        <v>1.8368932038834951</v>
      </c>
      <c r="H18" s="239">
        <v>5.7272727272727275</v>
      </c>
      <c r="I18" s="239"/>
      <c r="J18" s="239">
        <v>10.620273854756615</v>
      </c>
      <c r="K18" s="239">
        <v>5.9283819628647221</v>
      </c>
      <c r="L18" s="239">
        <v>4.6918918918918919</v>
      </c>
      <c r="M18" s="239"/>
      <c r="N18" s="239">
        <v>385.59417978126822</v>
      </c>
      <c r="O18" s="239">
        <v>218.75197445807427</v>
      </c>
      <c r="P18" s="239">
        <v>166.84220532319392</v>
      </c>
      <c r="Q18" s="239"/>
      <c r="R18" s="239">
        <v>66460.939572399235</v>
      </c>
      <c r="S18" s="239">
        <v>33930.48358294701</v>
      </c>
      <c r="T18" s="239">
        <v>32530.455989452214</v>
      </c>
      <c r="U18" s="239"/>
      <c r="V18" s="239">
        <v>253.84728852546402</v>
      </c>
      <c r="W18" s="239">
        <v>124.28989944491573</v>
      </c>
      <c r="X18" s="239">
        <v>129.55738908054826</v>
      </c>
    </row>
    <row r="19" spans="1:24" x14ac:dyDescent="0.2">
      <c r="A19" s="274">
        <v>5</v>
      </c>
      <c r="B19" s="239">
        <v>69829.313093423712</v>
      </c>
      <c r="C19" s="239">
        <v>35670.779711819778</v>
      </c>
      <c r="D19" s="239">
        <v>34158.533381603942</v>
      </c>
      <c r="E19" s="239"/>
      <c r="F19" s="239">
        <v>0</v>
      </c>
      <c r="G19" s="239">
        <v>0</v>
      </c>
      <c r="H19" s="239">
        <v>0</v>
      </c>
      <c r="I19" s="239"/>
      <c r="J19" s="239">
        <v>1.1856763925729443</v>
      </c>
      <c r="K19" s="239">
        <v>1.1856763925729443</v>
      </c>
      <c r="L19" s="239">
        <v>0</v>
      </c>
      <c r="M19" s="239"/>
      <c r="N19" s="239">
        <v>48.703545047546086</v>
      </c>
      <c r="O19" s="239">
        <v>20.329020332717189</v>
      </c>
      <c r="P19" s="239">
        <v>28.374524714828901</v>
      </c>
      <c r="Q19" s="239"/>
      <c r="R19" s="239">
        <v>1518.9002059894401</v>
      </c>
      <c r="S19" s="239">
        <v>817.65444835838912</v>
      </c>
      <c r="T19" s="239">
        <v>701.24575763105076</v>
      </c>
      <c r="U19" s="239"/>
      <c r="V19" s="239">
        <v>68260.523665994158</v>
      </c>
      <c r="W19" s="239">
        <v>34831.610566736097</v>
      </c>
      <c r="X19" s="239">
        <v>33428.913099258061</v>
      </c>
    </row>
    <row r="20" spans="1:24" x14ac:dyDescent="0.2">
      <c r="A20" s="274">
        <v>6</v>
      </c>
      <c r="B20" s="239">
        <v>1414.5532276308645</v>
      </c>
      <c r="C20" s="239">
        <v>777.74646986090772</v>
      </c>
      <c r="D20" s="239">
        <v>636.80675776995656</v>
      </c>
      <c r="E20" s="239"/>
      <c r="F20" s="239">
        <v>0</v>
      </c>
      <c r="G20" s="239">
        <v>0</v>
      </c>
      <c r="H20" s="239">
        <v>0</v>
      </c>
      <c r="I20" s="239"/>
      <c r="J20" s="239">
        <v>0</v>
      </c>
      <c r="K20" s="239">
        <v>0</v>
      </c>
      <c r="L20" s="239">
        <v>0</v>
      </c>
      <c r="M20" s="239"/>
      <c r="N20" s="239">
        <v>0</v>
      </c>
      <c r="O20" s="239">
        <v>0</v>
      </c>
      <c r="P20" s="239">
        <v>0</v>
      </c>
      <c r="Q20" s="239"/>
      <c r="R20" s="239">
        <v>60.263502114763895</v>
      </c>
      <c r="S20" s="239">
        <v>29.107174514636572</v>
      </c>
      <c r="T20" s="239">
        <v>31.156327600127316</v>
      </c>
      <c r="U20" s="239"/>
      <c r="V20" s="239">
        <v>1354.2897255161006</v>
      </c>
      <c r="W20" s="239">
        <v>748.63929534627118</v>
      </c>
      <c r="X20" s="239">
        <v>605.65043016982929</v>
      </c>
    </row>
    <row r="21" spans="1:24" ht="13.5" thickBot="1" x14ac:dyDescent="0.25">
      <c r="A21" s="276">
        <v>7</v>
      </c>
      <c r="B21" s="242">
        <v>54.624056720141724</v>
      </c>
      <c r="C21" s="242">
        <v>28.621679773254385</v>
      </c>
      <c r="D21" s="242">
        <v>26.002376946887338</v>
      </c>
      <c r="E21" s="242"/>
      <c r="F21" s="242">
        <v>0</v>
      </c>
      <c r="G21" s="242">
        <v>0</v>
      </c>
      <c r="H21" s="242">
        <v>0</v>
      </c>
      <c r="I21" s="242"/>
      <c r="J21" s="242">
        <v>0</v>
      </c>
      <c r="K21" s="242">
        <v>0</v>
      </c>
      <c r="L21" s="242">
        <v>0</v>
      </c>
      <c r="M21" s="242"/>
      <c r="N21" s="242">
        <v>1.1293900184842884</v>
      </c>
      <c r="O21" s="242">
        <v>1.1293900184842884</v>
      </c>
      <c r="P21" s="242">
        <v>0</v>
      </c>
      <c r="Q21" s="242"/>
      <c r="R21" s="242">
        <v>5.155346737376246</v>
      </c>
      <c r="S21" s="242">
        <v>2.0320512820512819</v>
      </c>
      <c r="T21" s="242">
        <v>3.1232954553249637</v>
      </c>
      <c r="U21" s="242"/>
      <c r="V21" s="242">
        <v>48.339319964281188</v>
      </c>
      <c r="W21" s="242">
        <v>25.460238472718814</v>
      </c>
      <c r="X21" s="242">
        <v>22.879081491562374</v>
      </c>
    </row>
    <row r="23" spans="1:24" x14ac:dyDescent="0.2">
      <c r="A23" s="349" t="s">
        <v>1090</v>
      </c>
      <c r="B23" s="349"/>
      <c r="C23" s="349"/>
      <c r="D23" s="349"/>
      <c r="E23" s="349"/>
      <c r="F23" s="349"/>
      <c r="G23" s="29"/>
      <c r="H23" s="29"/>
      <c r="I23" s="29"/>
      <c r="J23" s="29"/>
      <c r="K23" s="29"/>
      <c r="L23" s="29"/>
    </row>
    <row r="24" spans="1:24" x14ac:dyDescent="0.2">
      <c r="A24" s="349" t="s">
        <v>1091</v>
      </c>
      <c r="B24" s="349"/>
      <c r="C24" s="349"/>
      <c r="D24" s="349"/>
      <c r="E24" s="349"/>
      <c r="F24" s="349"/>
    </row>
    <row r="25" spans="1:24" x14ac:dyDescent="0.2">
      <c r="A25" s="349" t="s">
        <v>1092</v>
      </c>
      <c r="B25" s="349"/>
      <c r="C25" s="349"/>
      <c r="D25" s="349"/>
      <c r="E25" s="349"/>
      <c r="F25" s="349"/>
    </row>
    <row r="26" spans="1:24" x14ac:dyDescent="0.2">
      <c r="A26" s="365"/>
      <c r="B26" s="62"/>
      <c r="C26" s="62"/>
      <c r="D26" s="61"/>
      <c r="E26" s="62"/>
      <c r="F26" s="61"/>
    </row>
  </sheetData>
  <mergeCells count="9">
    <mergeCell ref="Z1:AA2"/>
    <mergeCell ref="F8:T8"/>
    <mergeCell ref="V8:X8"/>
    <mergeCell ref="B9:D9"/>
    <mergeCell ref="F9:H9"/>
    <mergeCell ref="J9:L9"/>
    <mergeCell ref="N9:P9"/>
    <mergeCell ref="R9:T9"/>
    <mergeCell ref="V9:X9"/>
  </mergeCells>
  <hyperlinks>
    <hyperlink ref="Z1" r:id="rId1" location="INDICE!A1"/>
    <hyperlink ref="Z1:AA2" location="INDICE!A3" display="I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L4"/>
  <sheetViews>
    <sheetView showGridLines="0" workbookViewId="0">
      <selection activeCell="J2" sqref="J2:K3"/>
    </sheetView>
  </sheetViews>
  <sheetFormatPr baseColWidth="10" defaultColWidth="9" defaultRowHeight="12" x14ac:dyDescent="0.15"/>
  <cols>
    <col min="1" max="256" width="11" customWidth="1"/>
  </cols>
  <sheetData>
    <row r="2" spans="9:12" ht="15" x14ac:dyDescent="0.15">
      <c r="I2" s="200"/>
      <c r="J2" s="747" t="s">
        <v>650</v>
      </c>
      <c r="K2" s="747"/>
      <c r="L2" s="200"/>
    </row>
    <row r="3" spans="9:12" ht="15" x14ac:dyDescent="0.15">
      <c r="I3" s="200"/>
      <c r="J3" s="747"/>
      <c r="K3" s="747"/>
    </row>
    <row r="4" spans="9:12" ht="12.75" x14ac:dyDescent="0.2">
      <c r="I4" s="2"/>
      <c r="J4" s="2"/>
      <c r="K4" s="2"/>
      <c r="L4" s="2"/>
    </row>
  </sheetData>
  <mergeCells count="1">
    <mergeCell ref="J2:K3"/>
  </mergeCells>
  <hyperlinks>
    <hyperlink ref="J2" r:id="rId1" location="INDICE!A1"/>
    <hyperlink ref="J2:K3" location="INDICE!A3" display="INDICE"/>
  </hyperlinks>
  <pageMargins left="0.7" right="0.7" top="0.75" bottom="0.75" header="0.3" footer="0.3"/>
  <pageSetup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workbookViewId="0">
      <selection activeCell="A2" sqref="A2"/>
    </sheetView>
  </sheetViews>
  <sheetFormatPr baseColWidth="10" defaultColWidth="9" defaultRowHeight="12" x14ac:dyDescent="0.15"/>
  <cols>
    <col min="1" max="1" width="5.75" customWidth="1"/>
    <col min="2" max="2" width="5.75" bestFit="1" customWidth="1"/>
    <col min="3" max="4" width="5.375"/>
    <col min="5" max="5" width="1.375" customWidth="1"/>
    <col min="6" max="6" width="4.375" bestFit="1" customWidth="1"/>
    <col min="7" max="7" width="4.5" bestFit="1" customWidth="1"/>
    <col min="8" max="8" width="4.375" bestFit="1" customWidth="1"/>
    <col min="9" max="9" width="1.375" customWidth="1"/>
    <col min="10" max="10" width="4.375" bestFit="1" customWidth="1"/>
    <col min="11" max="11" width="4.5" bestFit="1" customWidth="1"/>
    <col min="12" max="12" width="4.375" bestFit="1" customWidth="1"/>
    <col min="13" max="13" width="1" customWidth="1"/>
    <col min="14" max="14" width="4.375" bestFit="1" customWidth="1"/>
    <col min="15" max="15" width="4.5" bestFit="1" customWidth="1"/>
    <col min="16" max="16" width="4.375" bestFit="1" customWidth="1"/>
    <col min="17" max="17" width="1.25" customWidth="1"/>
    <col min="18" max="20" width="5" bestFit="1" customWidth="1"/>
    <col min="21" max="21" width="1" customWidth="1"/>
    <col min="22" max="24" width="5" bestFit="1" customWidth="1"/>
    <col min="25" max="256" width="11" customWidth="1"/>
  </cols>
  <sheetData>
    <row r="1" spans="1:27" ht="15" x14ac:dyDescent="0.15">
      <c r="Y1" s="200"/>
      <c r="Z1" s="747" t="s">
        <v>650</v>
      </c>
      <c r="AA1" s="747"/>
    </row>
    <row r="2" spans="1:27" ht="15" x14ac:dyDescent="0.2">
      <c r="A2" s="229" t="s">
        <v>155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00"/>
      <c r="Z2" s="747"/>
      <c r="AA2" s="747"/>
    </row>
    <row r="3" spans="1:27" ht="14.25" x14ac:dyDescent="0.2">
      <c r="A3" s="86" t="s">
        <v>159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7" ht="14.25" x14ac:dyDescent="0.2">
      <c r="A4" s="86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7" ht="14.25" x14ac:dyDescent="0.2">
      <c r="A5" s="86" t="s">
        <v>107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7" ht="14.25" x14ac:dyDescent="0.2">
      <c r="A6" s="229" t="s">
        <v>845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7" ht="15" thickBot="1" x14ac:dyDescent="0.25">
      <c r="A7" s="230" t="s">
        <v>1063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</row>
    <row r="8" spans="1:27" ht="15" thickBot="1" x14ac:dyDescent="0.25">
      <c r="A8" s="659"/>
      <c r="B8" s="659"/>
      <c r="C8" s="659"/>
      <c r="D8" s="659"/>
      <c r="E8" s="659"/>
      <c r="F8" s="757" t="s">
        <v>115</v>
      </c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757"/>
      <c r="R8" s="757"/>
      <c r="S8" s="757"/>
      <c r="T8" s="757"/>
      <c r="U8" s="659"/>
      <c r="V8" s="758" t="s">
        <v>116</v>
      </c>
      <c r="W8" s="758"/>
      <c r="X8" s="758"/>
    </row>
    <row r="9" spans="1:27" ht="14.25" x14ac:dyDescent="0.2">
      <c r="A9" s="655"/>
      <c r="B9" s="756" t="s">
        <v>5</v>
      </c>
      <c r="C9" s="756"/>
      <c r="D9" s="756"/>
      <c r="E9" s="1"/>
      <c r="F9" s="751" t="s">
        <v>162</v>
      </c>
      <c r="G9" s="751"/>
      <c r="H9" s="751"/>
      <c r="I9" s="305"/>
      <c r="J9" s="751" t="s">
        <v>119</v>
      </c>
      <c r="K9" s="751"/>
      <c r="L9" s="751"/>
      <c r="M9" s="1"/>
      <c r="N9" s="751" t="s">
        <v>120</v>
      </c>
      <c r="O9" s="751"/>
      <c r="P9" s="751"/>
      <c r="Q9" s="1"/>
      <c r="R9" s="751" t="s">
        <v>121</v>
      </c>
      <c r="S9" s="751"/>
      <c r="T9" s="751"/>
      <c r="U9" s="1"/>
      <c r="V9" s="756" t="s">
        <v>122</v>
      </c>
      <c r="W9" s="756"/>
      <c r="X9" s="756"/>
    </row>
    <row r="10" spans="1:27" ht="26.25" thickBot="1" x14ac:dyDescent="0.25">
      <c r="A10" s="657" t="s">
        <v>846</v>
      </c>
      <c r="B10" s="234" t="s">
        <v>5</v>
      </c>
      <c r="C10" s="234" t="s">
        <v>124</v>
      </c>
      <c r="D10" s="234" t="s">
        <v>125</v>
      </c>
      <c r="E10" s="235"/>
      <c r="F10" s="234" t="s">
        <v>5</v>
      </c>
      <c r="G10" s="234" t="s">
        <v>124</v>
      </c>
      <c r="H10" s="234" t="s">
        <v>125</v>
      </c>
      <c r="I10" s="234"/>
      <c r="J10" s="234" t="s">
        <v>5</v>
      </c>
      <c r="K10" s="234" t="s">
        <v>124</v>
      </c>
      <c r="L10" s="234" t="s">
        <v>125</v>
      </c>
      <c r="M10" s="235"/>
      <c r="N10" s="234" t="s">
        <v>5</v>
      </c>
      <c r="O10" s="234" t="s">
        <v>124</v>
      </c>
      <c r="P10" s="234" t="s">
        <v>125</v>
      </c>
      <c r="Q10" s="235"/>
      <c r="R10" s="234" t="s">
        <v>5</v>
      </c>
      <c r="S10" s="234" t="s">
        <v>124</v>
      </c>
      <c r="T10" s="234" t="s">
        <v>125</v>
      </c>
      <c r="U10" s="235"/>
      <c r="V10" s="234" t="s">
        <v>5</v>
      </c>
      <c r="W10" s="234" t="s">
        <v>124</v>
      </c>
      <c r="X10" s="234" t="s">
        <v>125</v>
      </c>
    </row>
    <row r="11" spans="1:27" ht="12.75" x14ac:dyDescent="0.2">
      <c r="A11" s="236"/>
      <c r="B11" s="661"/>
      <c r="C11" s="661"/>
      <c r="D11" s="661"/>
      <c r="E11" s="661"/>
      <c r="F11" s="661"/>
      <c r="G11" s="661"/>
      <c r="H11" s="661"/>
      <c r="I11" s="661"/>
      <c r="J11" s="661"/>
      <c r="K11" s="661"/>
      <c r="L11" s="661"/>
      <c r="M11" s="661"/>
      <c r="N11" s="661"/>
      <c r="O11" s="661"/>
      <c r="P11" s="661"/>
      <c r="Q11" s="661"/>
      <c r="R11" s="661"/>
      <c r="S11" s="661"/>
      <c r="T11" s="661"/>
      <c r="U11" s="661"/>
      <c r="V11" s="661"/>
      <c r="W11" s="661"/>
      <c r="X11" s="661"/>
    </row>
    <row r="12" spans="1:27" ht="15" x14ac:dyDescent="0.25">
      <c r="A12" s="237" t="s">
        <v>5</v>
      </c>
      <c r="B12" s="239">
        <v>122166</v>
      </c>
      <c r="C12" s="239">
        <v>62402</v>
      </c>
      <c r="D12" s="239">
        <v>59764</v>
      </c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>
        <v>60257</v>
      </c>
      <c r="S12" s="239">
        <v>30749</v>
      </c>
      <c r="T12" s="239">
        <v>29508</v>
      </c>
      <c r="U12" s="239"/>
      <c r="V12" s="239">
        <v>61909</v>
      </c>
      <c r="W12" s="239">
        <v>31653</v>
      </c>
      <c r="X12" s="239">
        <v>30256</v>
      </c>
    </row>
    <row r="13" spans="1:27" ht="12.75" x14ac:dyDescent="0.2">
      <c r="A13" s="1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</row>
    <row r="14" spans="1:27" ht="14.25" x14ac:dyDescent="0.2">
      <c r="A14" s="655">
        <v>0</v>
      </c>
      <c r="B14" s="239">
        <v>0</v>
      </c>
      <c r="C14" s="239">
        <v>0</v>
      </c>
      <c r="D14" s="239">
        <v>0</v>
      </c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>
        <v>0</v>
      </c>
      <c r="S14" s="239">
        <v>0</v>
      </c>
      <c r="T14" s="239">
        <v>0</v>
      </c>
      <c r="U14" s="239"/>
      <c r="V14" s="239">
        <v>0</v>
      </c>
      <c r="W14" s="239">
        <v>0</v>
      </c>
      <c r="X14" s="239">
        <v>0</v>
      </c>
    </row>
    <row r="15" spans="1:27" ht="12.75" x14ac:dyDescent="0.2">
      <c r="A15" s="274">
        <v>1</v>
      </c>
      <c r="B15" s="239">
        <v>0</v>
      </c>
      <c r="C15" s="239">
        <v>0</v>
      </c>
      <c r="D15" s="239">
        <v>0</v>
      </c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>
        <v>0</v>
      </c>
      <c r="S15" s="239">
        <v>0</v>
      </c>
      <c r="T15" s="239">
        <v>0</v>
      </c>
      <c r="U15" s="239"/>
      <c r="V15" s="239">
        <v>0</v>
      </c>
      <c r="W15" s="239">
        <v>0</v>
      </c>
      <c r="X15" s="239">
        <v>0</v>
      </c>
    </row>
    <row r="16" spans="1:27" ht="12.75" x14ac:dyDescent="0.2">
      <c r="A16" s="274">
        <v>2</v>
      </c>
      <c r="B16" s="239">
        <v>0</v>
      </c>
      <c r="C16" s="239">
        <v>0</v>
      </c>
      <c r="D16" s="239">
        <v>0</v>
      </c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>
        <v>0</v>
      </c>
      <c r="S16" s="239">
        <v>0</v>
      </c>
      <c r="T16" s="239">
        <v>0</v>
      </c>
      <c r="U16" s="239"/>
      <c r="V16" s="239">
        <v>0</v>
      </c>
      <c r="W16" s="239">
        <v>0</v>
      </c>
      <c r="X16" s="239">
        <v>0</v>
      </c>
    </row>
    <row r="17" spans="1:24" ht="12.75" x14ac:dyDescent="0.2">
      <c r="A17" s="274">
        <v>3</v>
      </c>
      <c r="B17" s="239">
        <v>51.806040325313454</v>
      </c>
      <c r="C17" s="239">
        <v>27.432692307692307</v>
      </c>
      <c r="D17" s="239">
        <v>24.373348017621147</v>
      </c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>
        <v>51.806040325313454</v>
      </c>
      <c r="S17" s="239">
        <v>27.432692307692307</v>
      </c>
      <c r="T17" s="239">
        <v>24.373348017621147</v>
      </c>
      <c r="U17" s="239"/>
      <c r="V17" s="239">
        <v>0</v>
      </c>
      <c r="W17" s="239">
        <v>0</v>
      </c>
      <c r="X17" s="239">
        <v>0</v>
      </c>
    </row>
    <row r="18" spans="1:24" ht="12.75" x14ac:dyDescent="0.2">
      <c r="A18" s="274">
        <v>4</v>
      </c>
      <c r="B18" s="239">
        <v>59601.818708130755</v>
      </c>
      <c r="C18" s="239">
        <v>30412.653302109946</v>
      </c>
      <c r="D18" s="239">
        <v>29189.165406020806</v>
      </c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>
        <v>59366.14785595279</v>
      </c>
      <c r="S18" s="239">
        <v>30295.852564102566</v>
      </c>
      <c r="T18" s="239">
        <v>29070.29529185022</v>
      </c>
      <c r="U18" s="239"/>
      <c r="V18" s="239">
        <v>235.67085217796438</v>
      </c>
      <c r="W18" s="239">
        <v>116.80073800738008</v>
      </c>
      <c r="X18" s="239">
        <v>118.87011417058429</v>
      </c>
    </row>
    <row r="19" spans="1:24" ht="12.75" x14ac:dyDescent="0.2">
      <c r="A19" s="274">
        <v>5</v>
      </c>
      <c r="B19" s="239">
        <v>62120.276322357036</v>
      </c>
      <c r="C19" s="239">
        <v>31749.634386042861</v>
      </c>
      <c r="D19" s="239">
        <v>30370.641936314172</v>
      </c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>
        <v>796.38382469219482</v>
      </c>
      <c r="S19" s="239">
        <v>406.41025641025641</v>
      </c>
      <c r="T19" s="239">
        <v>389.97356828193836</v>
      </c>
      <c r="U19" s="239"/>
      <c r="V19" s="239">
        <v>61323.892497664841</v>
      </c>
      <c r="W19" s="239">
        <v>31343.224129632603</v>
      </c>
      <c r="X19" s="239">
        <v>29980.668368032235</v>
      </c>
    </row>
    <row r="20" spans="1:24" ht="12.75" x14ac:dyDescent="0.2">
      <c r="A20" s="274">
        <v>6</v>
      </c>
      <c r="B20" s="239">
        <v>371.78132462298049</v>
      </c>
      <c r="C20" s="239">
        <v>206.18493389198107</v>
      </c>
      <c r="D20" s="239">
        <v>165.59639073099942</v>
      </c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>
        <v>38.599115412854403</v>
      </c>
      <c r="S20" s="239">
        <v>17.272435897435898</v>
      </c>
      <c r="T20" s="239">
        <v>21.326679515418501</v>
      </c>
      <c r="U20" s="239"/>
      <c r="V20" s="239">
        <v>333.18220921012608</v>
      </c>
      <c r="W20" s="239">
        <v>188.91249799454516</v>
      </c>
      <c r="X20" s="239">
        <v>144.26971121558091</v>
      </c>
    </row>
    <row r="21" spans="1:24" ht="13.5" thickBot="1" x14ac:dyDescent="0.25">
      <c r="A21" s="276">
        <v>7</v>
      </c>
      <c r="B21" s="242">
        <v>20.317604563925521</v>
      </c>
      <c r="C21" s="242">
        <v>6.0946856475253712</v>
      </c>
      <c r="D21" s="242">
        <v>14.22291891640015</v>
      </c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>
        <v>4.0631636168530445</v>
      </c>
      <c r="S21" s="242">
        <v>2.0320512820512819</v>
      </c>
      <c r="T21" s="242">
        <v>2.0311123348017621</v>
      </c>
      <c r="U21" s="242"/>
      <c r="V21" s="242">
        <v>16.254440947072478</v>
      </c>
      <c r="W21" s="242">
        <v>4.0626343654740893</v>
      </c>
      <c r="X21" s="242">
        <v>12.191806581598389</v>
      </c>
    </row>
  </sheetData>
  <mergeCells count="9">
    <mergeCell ref="Z1:AA2"/>
    <mergeCell ref="V8:X8"/>
    <mergeCell ref="F8:T8"/>
    <mergeCell ref="B9:D9"/>
    <mergeCell ref="F9:H9"/>
    <mergeCell ref="J9:L9"/>
    <mergeCell ref="N9:P9"/>
    <mergeCell ref="R9:T9"/>
    <mergeCell ref="V9:X9"/>
  </mergeCells>
  <hyperlinks>
    <hyperlink ref="Z1" r:id="rId1" location="INDICE!A1"/>
    <hyperlink ref="Z1:AA2" location="INDICE!A3" display="INDICE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workbookViewId="0">
      <selection activeCell="Z1" sqref="Z1:AA2"/>
    </sheetView>
  </sheetViews>
  <sheetFormatPr baseColWidth="10" defaultColWidth="9" defaultRowHeight="12" x14ac:dyDescent="0.15"/>
  <cols>
    <col min="1" max="1" width="10.875" customWidth="1"/>
    <col min="2" max="4" width="5" bestFit="1" customWidth="1"/>
    <col min="5" max="5" width="1.5" customWidth="1"/>
    <col min="6" max="6" width="4.375" bestFit="1" customWidth="1"/>
    <col min="7" max="7" width="4.5" bestFit="1" customWidth="1"/>
    <col min="8" max="8" width="4.375" bestFit="1" customWidth="1"/>
    <col min="9" max="9" width="2" customWidth="1"/>
    <col min="10" max="10" width="4.375" bestFit="1" customWidth="1"/>
    <col min="11" max="11" width="4.5" bestFit="1" customWidth="1"/>
    <col min="12" max="12" width="4.375" bestFit="1" customWidth="1"/>
    <col min="13" max="13" width="1.875" customWidth="1"/>
    <col min="14" max="14" width="4.375" bestFit="1" customWidth="1"/>
    <col min="15" max="15" width="4.5" bestFit="1" customWidth="1"/>
    <col min="16" max="16" width="4.375" bestFit="1" customWidth="1"/>
    <col min="17" max="17" width="1.625" customWidth="1"/>
    <col min="18" max="18" width="4.375" bestFit="1" customWidth="1"/>
    <col min="19" max="19" width="4.5" bestFit="1" customWidth="1"/>
    <col min="20" max="20" width="4.375" bestFit="1" customWidth="1"/>
    <col min="21" max="21" width="1.25" customWidth="1"/>
    <col min="22" max="22" width="4.375" bestFit="1" customWidth="1"/>
    <col min="23" max="23" width="4.5" bestFit="1" customWidth="1"/>
    <col min="24" max="24" width="4.375" bestFit="1" customWidth="1"/>
    <col min="25" max="256" width="11" customWidth="1"/>
  </cols>
  <sheetData>
    <row r="1" spans="1:27" ht="15" x14ac:dyDescent="0.15">
      <c r="Y1" s="200"/>
      <c r="Z1" s="747" t="s">
        <v>650</v>
      </c>
      <c r="AA1" s="747"/>
    </row>
    <row r="2" spans="1:27" ht="15" x14ac:dyDescent="0.2">
      <c r="A2" s="229" t="s">
        <v>156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00"/>
      <c r="Z2" s="747"/>
      <c r="AA2" s="747"/>
    </row>
    <row r="3" spans="1:27" ht="14.25" x14ac:dyDescent="0.2">
      <c r="A3" s="86" t="s">
        <v>159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7" ht="14.25" x14ac:dyDescent="0.2">
      <c r="A4" s="86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7" ht="14.25" x14ac:dyDescent="0.2">
      <c r="A5" s="86" t="s">
        <v>1013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7" ht="14.25" x14ac:dyDescent="0.2">
      <c r="A6" s="229" t="s">
        <v>845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</row>
    <row r="7" spans="1:27" ht="15" thickBot="1" x14ac:dyDescent="0.25">
      <c r="A7" s="230" t="s">
        <v>1063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</row>
    <row r="8" spans="1:27" ht="15" thickBot="1" x14ac:dyDescent="0.25">
      <c r="A8" s="659"/>
      <c r="B8" s="659"/>
      <c r="C8" s="659"/>
      <c r="D8" s="659"/>
      <c r="E8" s="659"/>
      <c r="F8" s="767" t="s">
        <v>115</v>
      </c>
      <c r="G8" s="767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  <c r="U8" s="659"/>
      <c r="V8" s="768" t="s">
        <v>116</v>
      </c>
      <c r="W8" s="768"/>
      <c r="X8" s="768"/>
    </row>
    <row r="9" spans="1:27" ht="14.25" x14ac:dyDescent="0.2">
      <c r="A9" s="655"/>
      <c r="B9" s="756" t="s">
        <v>5</v>
      </c>
      <c r="C9" s="756"/>
      <c r="D9" s="756"/>
      <c r="E9" s="1"/>
      <c r="F9" s="751" t="s">
        <v>162</v>
      </c>
      <c r="G9" s="751"/>
      <c r="H9" s="751"/>
      <c r="I9" s="305"/>
      <c r="J9" s="751" t="s">
        <v>119</v>
      </c>
      <c r="K9" s="751"/>
      <c r="L9" s="751"/>
      <c r="M9" s="1"/>
      <c r="N9" s="751" t="s">
        <v>120</v>
      </c>
      <c r="O9" s="751"/>
      <c r="P9" s="751"/>
      <c r="Q9" s="1"/>
      <c r="R9" s="751" t="s">
        <v>121</v>
      </c>
      <c r="S9" s="751"/>
      <c r="T9" s="751"/>
      <c r="U9" s="1"/>
      <c r="V9" s="756" t="s">
        <v>122</v>
      </c>
      <c r="W9" s="756"/>
      <c r="X9" s="756"/>
    </row>
    <row r="10" spans="1:27" ht="26.25" thickBot="1" x14ac:dyDescent="0.25">
      <c r="A10" s="657" t="s">
        <v>846</v>
      </c>
      <c r="B10" s="234" t="s">
        <v>5</v>
      </c>
      <c r="C10" s="234" t="s">
        <v>124</v>
      </c>
      <c r="D10" s="234" t="s">
        <v>125</v>
      </c>
      <c r="E10" s="235"/>
      <c r="F10" s="234" t="s">
        <v>5</v>
      </c>
      <c r="G10" s="234" t="s">
        <v>124</v>
      </c>
      <c r="H10" s="234" t="s">
        <v>125</v>
      </c>
      <c r="I10" s="234"/>
      <c r="J10" s="234" t="s">
        <v>5</v>
      </c>
      <c r="K10" s="234" t="s">
        <v>124</v>
      </c>
      <c r="L10" s="234" t="s">
        <v>125</v>
      </c>
      <c r="M10" s="235"/>
      <c r="N10" s="234" t="s">
        <v>5</v>
      </c>
      <c r="O10" s="234" t="s">
        <v>124</v>
      </c>
      <c r="P10" s="234" t="s">
        <v>125</v>
      </c>
      <c r="Q10" s="235"/>
      <c r="R10" s="234" t="s">
        <v>5</v>
      </c>
      <c r="S10" s="234" t="s">
        <v>124</v>
      </c>
      <c r="T10" s="234" t="s">
        <v>125</v>
      </c>
      <c r="U10" s="235"/>
      <c r="V10" s="234" t="s">
        <v>5</v>
      </c>
      <c r="W10" s="234" t="s">
        <v>124</v>
      </c>
      <c r="X10" s="234" t="s">
        <v>125</v>
      </c>
    </row>
    <row r="11" spans="1:27" ht="12.75" x14ac:dyDescent="0.2">
      <c r="A11" s="236"/>
      <c r="B11" s="661"/>
      <c r="C11" s="661"/>
      <c r="D11" s="661"/>
      <c r="E11" s="661"/>
      <c r="F11" s="661"/>
      <c r="G11" s="661"/>
      <c r="H11" s="661"/>
      <c r="I11" s="661"/>
      <c r="J11" s="661"/>
      <c r="K11" s="661"/>
      <c r="L11" s="661"/>
      <c r="M11" s="661"/>
      <c r="N11" s="661"/>
      <c r="O11" s="661"/>
      <c r="P11" s="661"/>
      <c r="Q11" s="661"/>
      <c r="R11" s="661"/>
      <c r="S11" s="661"/>
      <c r="T11" s="661"/>
      <c r="U11" s="661"/>
      <c r="V11" s="661"/>
      <c r="W11" s="661"/>
      <c r="X11" s="661"/>
    </row>
    <row r="12" spans="1:27" ht="15" x14ac:dyDescent="0.25">
      <c r="A12" s="237" t="s">
        <v>5</v>
      </c>
      <c r="B12" s="239">
        <v>22285</v>
      </c>
      <c r="C12" s="239">
        <v>11398</v>
      </c>
      <c r="D12" s="239">
        <v>10887</v>
      </c>
      <c r="E12" s="239"/>
      <c r="F12" s="239">
        <v>914</v>
      </c>
      <c r="G12" s="239">
        <v>473</v>
      </c>
      <c r="H12" s="239">
        <v>441</v>
      </c>
      <c r="I12" s="239"/>
      <c r="J12" s="239">
        <v>1766</v>
      </c>
      <c r="K12" s="239">
        <v>897</v>
      </c>
      <c r="L12" s="239">
        <v>869</v>
      </c>
      <c r="M12" s="239"/>
      <c r="N12" s="239">
        <v>3731</v>
      </c>
      <c r="O12" s="239">
        <v>1875</v>
      </c>
      <c r="P12" s="239">
        <v>1856</v>
      </c>
      <c r="Q12" s="239"/>
      <c r="R12" s="239">
        <v>7866</v>
      </c>
      <c r="S12" s="239">
        <v>4076</v>
      </c>
      <c r="T12" s="239">
        <v>3790</v>
      </c>
      <c r="U12" s="239"/>
      <c r="V12" s="239">
        <v>8008</v>
      </c>
      <c r="W12" s="239">
        <v>4077</v>
      </c>
      <c r="X12" s="239">
        <v>3931</v>
      </c>
    </row>
    <row r="13" spans="1:27" ht="12.75" x14ac:dyDescent="0.2">
      <c r="A13" s="1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</row>
    <row r="14" spans="1:27" ht="14.25" x14ac:dyDescent="0.2">
      <c r="A14" s="655">
        <v>0</v>
      </c>
      <c r="B14" s="239">
        <v>131.88349514563106</v>
      </c>
      <c r="C14" s="239">
        <v>68.883495145631059</v>
      </c>
      <c r="D14" s="239">
        <v>63</v>
      </c>
      <c r="E14" s="239"/>
      <c r="F14" s="239">
        <v>131.88349514563106</v>
      </c>
      <c r="G14" s="239">
        <v>68.883495145631059</v>
      </c>
      <c r="H14" s="239">
        <v>63</v>
      </c>
      <c r="I14" s="239"/>
      <c r="J14" s="239">
        <v>0</v>
      </c>
      <c r="K14" s="239">
        <v>0</v>
      </c>
      <c r="L14" s="239">
        <v>0</v>
      </c>
      <c r="M14" s="239"/>
      <c r="N14" s="239">
        <v>0</v>
      </c>
      <c r="O14" s="239">
        <v>0</v>
      </c>
      <c r="P14" s="239">
        <v>0</v>
      </c>
      <c r="Q14" s="239"/>
      <c r="R14" s="239">
        <v>0</v>
      </c>
      <c r="S14" s="239">
        <v>0</v>
      </c>
      <c r="T14" s="239">
        <v>0</v>
      </c>
      <c r="U14" s="239"/>
      <c r="V14" s="239">
        <v>0</v>
      </c>
      <c r="W14" s="239">
        <v>0</v>
      </c>
      <c r="X14" s="239">
        <v>0</v>
      </c>
    </row>
    <row r="15" spans="1:27" ht="12.75" x14ac:dyDescent="0.2">
      <c r="A15" s="274">
        <v>1</v>
      </c>
      <c r="B15" s="239">
        <v>634.17040342460496</v>
      </c>
      <c r="C15" s="239">
        <v>323.65934691354846</v>
      </c>
      <c r="D15" s="239">
        <v>310.51105651105649</v>
      </c>
      <c r="E15" s="239"/>
      <c r="F15" s="239">
        <v>536.01659311562219</v>
      </c>
      <c r="G15" s="239">
        <v>278.28932038834949</v>
      </c>
      <c r="H15" s="239">
        <v>257.72727272727269</v>
      </c>
      <c r="I15" s="239"/>
      <c r="J15" s="239">
        <v>98.153810308982727</v>
      </c>
      <c r="K15" s="239">
        <v>45.370026525198938</v>
      </c>
      <c r="L15" s="239">
        <v>52.78378378378379</v>
      </c>
      <c r="M15" s="239"/>
      <c r="N15" s="239">
        <v>0</v>
      </c>
      <c r="O15" s="239">
        <v>0</v>
      </c>
      <c r="P15" s="239">
        <v>0</v>
      </c>
      <c r="Q15" s="239"/>
      <c r="R15" s="239">
        <v>0</v>
      </c>
      <c r="S15" s="239">
        <v>0</v>
      </c>
      <c r="T15" s="239">
        <v>0</v>
      </c>
      <c r="U15" s="239"/>
      <c r="V15" s="239">
        <v>0</v>
      </c>
      <c r="W15" s="239">
        <v>0</v>
      </c>
      <c r="X15" s="239">
        <v>0</v>
      </c>
    </row>
    <row r="16" spans="1:27" ht="12.75" x14ac:dyDescent="0.2">
      <c r="A16" s="274">
        <v>2</v>
      </c>
      <c r="B16" s="239">
        <v>1749.6552304814502</v>
      </c>
      <c r="C16" s="239">
        <v>884.99339062569391</v>
      </c>
      <c r="D16" s="239">
        <v>864.66183985575617</v>
      </c>
      <c r="E16" s="239"/>
      <c r="F16" s="239">
        <v>219.87802294792584</v>
      </c>
      <c r="G16" s="239">
        <v>112.96893203883495</v>
      </c>
      <c r="H16" s="239">
        <v>106.90909090909091</v>
      </c>
      <c r="I16" s="239"/>
      <c r="J16" s="239">
        <v>1473.1623413864793</v>
      </c>
      <c r="K16" s="239">
        <v>744.91909814323606</v>
      </c>
      <c r="L16" s="239">
        <v>728.24324324324323</v>
      </c>
      <c r="M16" s="239"/>
      <c r="N16" s="239">
        <v>56.614866147044978</v>
      </c>
      <c r="O16" s="239">
        <v>27.105360443622921</v>
      </c>
      <c r="P16" s="239">
        <v>29.509505703422054</v>
      </c>
      <c r="Q16" s="239"/>
      <c r="R16" s="239">
        <v>0</v>
      </c>
      <c r="S16" s="239">
        <v>0</v>
      </c>
      <c r="T16" s="239">
        <v>0</v>
      </c>
      <c r="U16" s="239"/>
      <c r="V16" s="239">
        <v>0</v>
      </c>
      <c r="W16" s="239">
        <v>0</v>
      </c>
      <c r="X16" s="239">
        <v>0</v>
      </c>
    </row>
    <row r="17" spans="1:24" ht="12.75" x14ac:dyDescent="0.2">
      <c r="A17" s="274">
        <v>3</v>
      </c>
      <c r="B17" s="239">
        <v>3466.4289723564116</v>
      </c>
      <c r="C17" s="239">
        <v>1736.5924815367487</v>
      </c>
      <c r="D17" s="239">
        <v>1729.8364908196625</v>
      </c>
      <c r="E17" s="239"/>
      <c r="F17" s="239">
        <v>18.657722859664609</v>
      </c>
      <c r="G17" s="239">
        <v>11.021359223300971</v>
      </c>
      <c r="H17" s="239">
        <v>7.6363636363636367</v>
      </c>
      <c r="I17" s="239"/>
      <c r="J17" s="239">
        <v>182.87789805720843</v>
      </c>
      <c r="K17" s="239">
        <v>99.596816976127329</v>
      </c>
      <c r="L17" s="239">
        <v>83.281081081081084</v>
      </c>
      <c r="M17" s="239"/>
      <c r="N17" s="239">
        <v>3238.9580190056568</v>
      </c>
      <c r="O17" s="239">
        <v>1607.6842547471012</v>
      </c>
      <c r="P17" s="239">
        <v>1631.2737642585553</v>
      </c>
      <c r="Q17" s="239"/>
      <c r="R17" s="239">
        <v>25.935332433881637</v>
      </c>
      <c r="S17" s="239">
        <v>18.290050590219227</v>
      </c>
      <c r="T17" s="239">
        <v>7.6452818436624099</v>
      </c>
      <c r="U17" s="239"/>
      <c r="V17" s="239">
        <v>0</v>
      </c>
      <c r="W17" s="239">
        <v>0</v>
      </c>
      <c r="X17" s="239">
        <v>0</v>
      </c>
    </row>
    <row r="18" spans="1:24" ht="12.75" x14ac:dyDescent="0.2">
      <c r="A18" s="274">
        <v>4</v>
      </c>
      <c r="B18" s="239">
        <v>7516.7467723611207</v>
      </c>
      <c r="C18" s="239">
        <v>3868.6374299068052</v>
      </c>
      <c r="D18" s="239">
        <v>3648.1093424543155</v>
      </c>
      <c r="E18" s="239"/>
      <c r="F18" s="239">
        <v>7.5641659311562224</v>
      </c>
      <c r="G18" s="239">
        <v>1.8368932038834951</v>
      </c>
      <c r="H18" s="239">
        <v>5.7272727272727275</v>
      </c>
      <c r="I18" s="239"/>
      <c r="J18" s="239">
        <v>10.620273854756615</v>
      </c>
      <c r="K18" s="239">
        <v>5.9283819628647221</v>
      </c>
      <c r="L18" s="239">
        <v>4.6918918918918919</v>
      </c>
      <c r="M18" s="239"/>
      <c r="N18" s="239">
        <v>385.59417978126822</v>
      </c>
      <c r="O18" s="239">
        <v>218.75197445807427</v>
      </c>
      <c r="P18" s="239">
        <v>166.84220532319392</v>
      </c>
      <c r="Q18" s="239"/>
      <c r="R18" s="239">
        <v>7094.7917164464398</v>
      </c>
      <c r="S18" s="239">
        <v>3634.6310188444472</v>
      </c>
      <c r="T18" s="239">
        <v>3460.160697601993</v>
      </c>
      <c r="U18" s="239"/>
      <c r="V18" s="239">
        <v>18.176436347499639</v>
      </c>
      <c r="W18" s="239">
        <v>7.4891614375356541</v>
      </c>
      <c r="X18" s="239">
        <v>10.687274909963985</v>
      </c>
    </row>
    <row r="19" spans="1:24" ht="12.75" x14ac:dyDescent="0.2">
      <c r="A19" s="274">
        <v>5</v>
      </c>
      <c r="B19" s="239">
        <v>7709.0367710666815</v>
      </c>
      <c r="C19" s="239">
        <v>3921.1453257769163</v>
      </c>
      <c r="D19" s="239">
        <v>3787.8914452897652</v>
      </c>
      <c r="E19" s="239"/>
      <c r="F19" s="239">
        <v>0</v>
      </c>
      <c r="G19" s="239">
        <v>0</v>
      </c>
      <c r="H19" s="239">
        <v>0</v>
      </c>
      <c r="I19" s="239"/>
      <c r="J19" s="239">
        <v>1.1856763925729443</v>
      </c>
      <c r="K19" s="239">
        <v>1.1856763925729443</v>
      </c>
      <c r="L19" s="239">
        <v>0</v>
      </c>
      <c r="M19" s="239"/>
      <c r="N19" s="239">
        <v>48.703545047546086</v>
      </c>
      <c r="O19" s="239">
        <v>20.329020332717189</v>
      </c>
      <c r="P19" s="239">
        <v>28.374524714828901</v>
      </c>
      <c r="Q19" s="239"/>
      <c r="R19" s="239">
        <v>722.51638129724518</v>
      </c>
      <c r="S19" s="239">
        <v>411.24419194813271</v>
      </c>
      <c r="T19" s="239">
        <v>311.27218934911241</v>
      </c>
      <c r="U19" s="239"/>
      <c r="V19" s="239">
        <v>6936.631168329317</v>
      </c>
      <c r="W19" s="239">
        <v>3488.3864371034933</v>
      </c>
      <c r="X19" s="239">
        <v>3448.2447312258241</v>
      </c>
    </row>
    <row r="20" spans="1:24" ht="12.75" x14ac:dyDescent="0.2">
      <c r="A20" s="274">
        <v>6</v>
      </c>
      <c r="B20" s="239">
        <v>1042.7719030078838</v>
      </c>
      <c r="C20" s="239">
        <v>571.56153596892671</v>
      </c>
      <c r="D20" s="239">
        <v>471.2103670389572</v>
      </c>
      <c r="E20" s="239"/>
      <c r="F20" s="239">
        <v>0</v>
      </c>
      <c r="G20" s="239">
        <v>0</v>
      </c>
      <c r="H20" s="239">
        <v>0</v>
      </c>
      <c r="I20" s="239"/>
      <c r="J20" s="239">
        <v>0</v>
      </c>
      <c r="K20" s="239">
        <v>0</v>
      </c>
      <c r="L20" s="239">
        <v>0</v>
      </c>
      <c r="M20" s="239"/>
      <c r="N20" s="239">
        <v>0</v>
      </c>
      <c r="O20" s="239">
        <v>0</v>
      </c>
      <c r="P20" s="239">
        <v>0</v>
      </c>
      <c r="Q20" s="239"/>
      <c r="R20" s="239">
        <v>21.664386701909489</v>
      </c>
      <c r="S20" s="239">
        <v>11.834738617200674</v>
      </c>
      <c r="T20" s="239">
        <v>9.8296480847088148</v>
      </c>
      <c r="U20" s="239"/>
      <c r="V20" s="239">
        <v>1021.1075163059744</v>
      </c>
      <c r="W20" s="239">
        <v>559.72679735172608</v>
      </c>
      <c r="X20" s="239">
        <v>461.38071895424838</v>
      </c>
    </row>
    <row r="21" spans="1:24" ht="13.5" thickBot="1" x14ac:dyDescent="0.25">
      <c r="A21" s="276">
        <v>7</v>
      </c>
      <c r="B21" s="242">
        <v>34.306452156216196</v>
      </c>
      <c r="C21" s="242">
        <v>22.526994125729011</v>
      </c>
      <c r="D21" s="242">
        <v>11.779458030487188</v>
      </c>
      <c r="E21" s="242"/>
      <c r="F21" s="242">
        <v>0</v>
      </c>
      <c r="G21" s="242">
        <v>0</v>
      </c>
      <c r="H21" s="242">
        <v>0</v>
      </c>
      <c r="I21" s="242"/>
      <c r="J21" s="242">
        <v>0</v>
      </c>
      <c r="K21" s="242">
        <v>0</v>
      </c>
      <c r="L21" s="242">
        <v>0</v>
      </c>
      <c r="M21" s="242"/>
      <c r="N21" s="242">
        <v>1.1293900184842884</v>
      </c>
      <c r="O21" s="242">
        <v>1.1293900184842884</v>
      </c>
      <c r="P21" s="242">
        <v>0</v>
      </c>
      <c r="Q21" s="242"/>
      <c r="R21" s="242">
        <v>1.0921831205232015</v>
      </c>
      <c r="S21" s="242">
        <v>0</v>
      </c>
      <c r="T21" s="242">
        <v>1.0921831205232015</v>
      </c>
      <c r="U21" s="242"/>
      <c r="V21" s="242">
        <v>32.084879017208706</v>
      </c>
      <c r="W21" s="242">
        <v>21.397604107244725</v>
      </c>
      <c r="X21" s="242">
        <v>10.687274909963985</v>
      </c>
    </row>
  </sheetData>
  <mergeCells count="9">
    <mergeCell ref="Z1:AA2"/>
    <mergeCell ref="F8:T8"/>
    <mergeCell ref="B9:D9"/>
    <mergeCell ref="F9:H9"/>
    <mergeCell ref="J9:L9"/>
    <mergeCell ref="N9:P9"/>
    <mergeCell ref="R9:T9"/>
    <mergeCell ref="V9:X9"/>
    <mergeCell ref="V8:X8"/>
  </mergeCells>
  <hyperlinks>
    <hyperlink ref="Z1" r:id="rId1" location="INDICE!A1"/>
    <hyperlink ref="Z1:AA2" location="INDICE!A3" display="INDICE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A3" sqref="A3"/>
    </sheetView>
  </sheetViews>
  <sheetFormatPr baseColWidth="10" defaultColWidth="9" defaultRowHeight="12.75" x14ac:dyDescent="0.2"/>
  <cols>
    <col min="1" max="1" width="18.5" style="270" customWidth="1"/>
    <col min="2" max="4" width="6.125" style="76" bestFit="1" customWidth="1"/>
    <col min="5" max="5" width="1.5" style="76" customWidth="1"/>
    <col min="6" max="6" width="5.25" style="76" customWidth="1"/>
    <col min="7" max="7" width="5.25" style="76" bestFit="1" customWidth="1"/>
    <col min="8" max="8" width="1.5" style="76" customWidth="1"/>
    <col min="9" max="10" width="5.25" style="76" bestFit="1" customWidth="1"/>
    <col min="11" max="11" width="1.5" style="76" customWidth="1"/>
    <col min="12" max="13" width="5.25" style="76" bestFit="1" customWidth="1"/>
    <col min="14" max="14" width="1.5" style="76" customWidth="1"/>
    <col min="15" max="16" width="5.25" style="76" bestFit="1" customWidth="1"/>
    <col min="17" max="17" width="1.5" style="76" customWidth="1"/>
    <col min="18" max="19" width="5.25" style="76" bestFit="1" customWidth="1"/>
    <col min="20" max="20" width="1.5" style="76" customWidth="1"/>
    <col min="21" max="22" width="5.25" style="76" bestFit="1" customWidth="1"/>
    <col min="23" max="254" width="11" customWidth="1"/>
  </cols>
  <sheetData>
    <row r="1" spans="1:23" ht="15" x14ac:dyDescent="0.2">
      <c r="A1" s="753"/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753"/>
      <c r="U1" s="200"/>
      <c r="V1" s="747" t="s">
        <v>650</v>
      </c>
      <c r="W1" s="747"/>
    </row>
    <row r="2" spans="1:23" ht="14.25" x14ac:dyDescent="0.2">
      <c r="A2" s="262" t="s">
        <v>188</v>
      </c>
      <c r="B2" s="262"/>
      <c r="C2" s="263"/>
      <c r="D2" s="264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747"/>
      <c r="W2" s="747"/>
    </row>
    <row r="3" spans="1:23" ht="14.25" x14ac:dyDescent="0.2">
      <c r="A3" s="265" t="s">
        <v>189</v>
      </c>
      <c r="B3" s="265"/>
      <c r="C3" s="263"/>
      <c r="D3" s="264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</row>
    <row r="4" spans="1:23" ht="14.25" x14ac:dyDescent="0.2">
      <c r="A4" s="265" t="s">
        <v>160</v>
      </c>
      <c r="B4" s="265"/>
      <c r="C4" s="263"/>
      <c r="D4" s="264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</row>
    <row r="5" spans="1:23" ht="15" thickBot="1" x14ac:dyDescent="0.25">
      <c r="A5" s="266" t="s">
        <v>1063</v>
      </c>
      <c r="B5" s="266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</row>
    <row r="6" spans="1:23" x14ac:dyDescent="0.2">
      <c r="A6" s="268" t="s">
        <v>161</v>
      </c>
      <c r="B6" s="269" t="s">
        <v>5</v>
      </c>
      <c r="C6" s="269"/>
      <c r="D6" s="269"/>
      <c r="E6" s="270"/>
      <c r="F6" s="271" t="s">
        <v>34</v>
      </c>
      <c r="G6" s="271"/>
      <c r="H6" s="270"/>
      <c r="I6" s="271" t="s">
        <v>35</v>
      </c>
      <c r="J6" s="271"/>
      <c r="K6" s="270"/>
      <c r="L6" s="271" t="s">
        <v>36</v>
      </c>
      <c r="M6" s="271"/>
      <c r="N6" s="270"/>
      <c r="O6" s="271" t="s">
        <v>38</v>
      </c>
      <c r="P6" s="271"/>
      <c r="Q6" s="270"/>
      <c r="R6" s="271" t="s">
        <v>39</v>
      </c>
      <c r="S6" s="271"/>
      <c r="T6" s="270"/>
      <c r="U6" s="271" t="s">
        <v>40</v>
      </c>
      <c r="V6" s="271"/>
    </row>
    <row r="7" spans="1:23" ht="13.5" thickBot="1" x14ac:dyDescent="0.25">
      <c r="A7" s="272" t="s">
        <v>163</v>
      </c>
      <c r="B7" s="273" t="s">
        <v>87</v>
      </c>
      <c r="C7" s="273" t="s">
        <v>88</v>
      </c>
      <c r="D7" s="273" t="s">
        <v>89</v>
      </c>
      <c r="E7" s="273"/>
      <c r="F7" s="273" t="s">
        <v>87</v>
      </c>
      <c r="G7" s="273" t="s">
        <v>88</v>
      </c>
      <c r="H7" s="273"/>
      <c r="I7" s="273" t="s">
        <v>87</v>
      </c>
      <c r="J7" s="273" t="s">
        <v>88</v>
      </c>
      <c r="K7" s="273"/>
      <c r="L7" s="273" t="s">
        <v>87</v>
      </c>
      <c r="M7" s="273" t="s">
        <v>88</v>
      </c>
      <c r="N7" s="273"/>
      <c r="O7" s="273" t="s">
        <v>87</v>
      </c>
      <c r="P7" s="273" t="s">
        <v>88</v>
      </c>
      <c r="Q7" s="273"/>
      <c r="R7" s="273" t="s">
        <v>87</v>
      </c>
      <c r="S7" s="273" t="s">
        <v>88</v>
      </c>
      <c r="T7" s="273"/>
      <c r="U7" s="273" t="s">
        <v>87</v>
      </c>
      <c r="V7" s="273" t="s">
        <v>88</v>
      </c>
    </row>
    <row r="9" spans="1:23" ht="15" x14ac:dyDescent="0.25">
      <c r="A9" s="237" t="s">
        <v>5</v>
      </c>
      <c r="B9" s="38">
        <v>463284</v>
      </c>
      <c r="C9" s="38">
        <v>238138</v>
      </c>
      <c r="D9" s="38">
        <v>225146</v>
      </c>
      <c r="E9" s="38"/>
      <c r="F9" s="38">
        <v>72098</v>
      </c>
      <c r="G9" s="38">
        <v>37044</v>
      </c>
      <c r="H9" s="38"/>
      <c r="I9" s="38">
        <v>88482</v>
      </c>
      <c r="J9" s="38">
        <v>45751</v>
      </c>
      <c r="K9" s="38"/>
      <c r="L9" s="38">
        <v>79496</v>
      </c>
      <c r="M9" s="38">
        <v>40718</v>
      </c>
      <c r="N9" s="38"/>
      <c r="O9" s="38">
        <v>73796</v>
      </c>
      <c r="P9" s="38">
        <v>38061</v>
      </c>
      <c r="Q9" s="38"/>
      <c r="R9" s="38">
        <v>74792</v>
      </c>
      <c r="S9" s="38">
        <v>38481</v>
      </c>
      <c r="T9" s="38"/>
      <c r="U9" s="38">
        <v>74620</v>
      </c>
      <c r="V9" s="38">
        <v>38083</v>
      </c>
    </row>
    <row r="10" spans="1:23" x14ac:dyDescent="0.2">
      <c r="A10" s="1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3" x14ac:dyDescent="0.2">
      <c r="A11" s="1" t="s">
        <v>164</v>
      </c>
      <c r="B11" s="38">
        <v>419076</v>
      </c>
      <c r="C11" s="38">
        <v>215752</v>
      </c>
      <c r="D11" s="38">
        <v>203324</v>
      </c>
      <c r="E11" s="38"/>
      <c r="F11" s="38">
        <v>64551</v>
      </c>
      <c r="G11" s="38">
        <v>33254</v>
      </c>
      <c r="H11" s="38"/>
      <c r="I11" s="38">
        <v>80763</v>
      </c>
      <c r="J11" s="38">
        <v>41816</v>
      </c>
      <c r="K11" s="38"/>
      <c r="L11" s="38">
        <v>71952</v>
      </c>
      <c r="M11" s="38">
        <v>36884</v>
      </c>
      <c r="N11" s="38"/>
      <c r="O11" s="38">
        <v>66835</v>
      </c>
      <c r="P11" s="38">
        <v>34553</v>
      </c>
      <c r="Q11" s="38"/>
      <c r="R11" s="38">
        <v>67525</v>
      </c>
      <c r="S11" s="38">
        <v>34754</v>
      </c>
      <c r="T11" s="38"/>
      <c r="U11" s="38">
        <v>67450</v>
      </c>
      <c r="V11" s="38">
        <v>34491</v>
      </c>
    </row>
    <row r="12" spans="1:23" x14ac:dyDescent="0.2">
      <c r="A12" s="1" t="s">
        <v>165</v>
      </c>
      <c r="B12" s="38">
        <v>39016</v>
      </c>
      <c r="C12" s="38">
        <v>19977</v>
      </c>
      <c r="D12" s="38">
        <v>19039</v>
      </c>
      <c r="E12" s="38"/>
      <c r="F12" s="38">
        <v>6737</v>
      </c>
      <c r="G12" s="38">
        <v>3423</v>
      </c>
      <c r="H12" s="38"/>
      <c r="I12" s="38">
        <v>6864</v>
      </c>
      <c r="J12" s="38">
        <v>3521</v>
      </c>
      <c r="K12" s="38"/>
      <c r="L12" s="38">
        <v>6619</v>
      </c>
      <c r="M12" s="38">
        <v>3396</v>
      </c>
      <c r="N12" s="38"/>
      <c r="O12" s="38">
        <v>6121</v>
      </c>
      <c r="P12" s="38">
        <v>3137</v>
      </c>
      <c r="Q12" s="38"/>
      <c r="R12" s="38">
        <v>6408</v>
      </c>
      <c r="S12" s="38">
        <v>3323</v>
      </c>
      <c r="T12" s="38"/>
      <c r="U12" s="38">
        <v>6267</v>
      </c>
      <c r="V12" s="38">
        <v>3177</v>
      </c>
    </row>
    <row r="13" spans="1:23" x14ac:dyDescent="0.2">
      <c r="A13" s="1" t="s">
        <v>547</v>
      </c>
      <c r="B13" s="38">
        <v>5192</v>
      </c>
      <c r="C13" s="38">
        <v>2409</v>
      </c>
      <c r="D13" s="38">
        <v>2783</v>
      </c>
      <c r="E13" s="38"/>
      <c r="F13" s="38">
        <v>810</v>
      </c>
      <c r="G13" s="38">
        <v>367</v>
      </c>
      <c r="H13" s="38"/>
      <c r="I13" s="38">
        <v>855</v>
      </c>
      <c r="J13" s="38">
        <v>414</v>
      </c>
      <c r="K13" s="38"/>
      <c r="L13" s="38">
        <v>925</v>
      </c>
      <c r="M13" s="38">
        <v>438</v>
      </c>
      <c r="N13" s="38"/>
      <c r="O13" s="38">
        <v>840</v>
      </c>
      <c r="P13" s="38">
        <v>371</v>
      </c>
      <c r="Q13" s="38"/>
      <c r="R13" s="38">
        <v>859</v>
      </c>
      <c r="S13" s="38">
        <v>404</v>
      </c>
      <c r="T13" s="38"/>
      <c r="U13" s="38">
        <v>903</v>
      </c>
      <c r="V13" s="38">
        <v>415</v>
      </c>
    </row>
    <row r="14" spans="1:23" x14ac:dyDescent="0.2">
      <c r="A14" s="1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3" ht="13.5" x14ac:dyDescent="0.25">
      <c r="A15" s="238" t="s">
        <v>166</v>
      </c>
      <c r="B15" s="38">
        <v>325564</v>
      </c>
      <c r="C15" s="38">
        <v>166803</v>
      </c>
      <c r="D15" s="38">
        <v>158761</v>
      </c>
      <c r="E15" s="38"/>
      <c r="F15" s="38">
        <v>50338</v>
      </c>
      <c r="G15" s="38">
        <v>25827</v>
      </c>
      <c r="H15" s="38"/>
      <c r="I15" s="38">
        <v>61897</v>
      </c>
      <c r="J15" s="38">
        <v>31810</v>
      </c>
      <c r="K15" s="38"/>
      <c r="L15" s="38">
        <v>55434</v>
      </c>
      <c r="M15" s="38">
        <v>28429</v>
      </c>
      <c r="N15" s="38"/>
      <c r="O15" s="38">
        <v>51972</v>
      </c>
      <c r="P15" s="38">
        <v>26663</v>
      </c>
      <c r="Q15" s="38"/>
      <c r="R15" s="38">
        <v>53117</v>
      </c>
      <c r="S15" s="38">
        <v>27188</v>
      </c>
      <c r="T15" s="38"/>
      <c r="U15" s="38">
        <v>52806</v>
      </c>
      <c r="V15" s="38">
        <v>26886</v>
      </c>
    </row>
    <row r="16" spans="1:23" x14ac:dyDescent="0.2">
      <c r="A16" s="1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2" x14ac:dyDescent="0.2">
      <c r="A17" s="1" t="s">
        <v>164</v>
      </c>
      <c r="B17" s="239">
        <v>283562</v>
      </c>
      <c r="C17" s="239">
        <v>145522</v>
      </c>
      <c r="D17" s="239">
        <v>138040</v>
      </c>
      <c r="E17" s="239"/>
      <c r="F17" s="239">
        <v>43182</v>
      </c>
      <c r="G17" s="239">
        <v>22216</v>
      </c>
      <c r="H17" s="239"/>
      <c r="I17" s="239">
        <v>54568</v>
      </c>
      <c r="J17" s="239">
        <v>28083</v>
      </c>
      <c r="K17" s="239"/>
      <c r="L17" s="239">
        <v>48269</v>
      </c>
      <c r="M17" s="239">
        <v>24788</v>
      </c>
      <c r="N17" s="239"/>
      <c r="O17" s="239">
        <v>45357</v>
      </c>
      <c r="P17" s="239">
        <v>23328</v>
      </c>
      <c r="Q17" s="239"/>
      <c r="R17" s="239">
        <v>46208</v>
      </c>
      <c r="S17" s="239">
        <v>23637</v>
      </c>
      <c r="T17" s="239"/>
      <c r="U17" s="239">
        <v>45978</v>
      </c>
      <c r="V17" s="239">
        <v>23470</v>
      </c>
    </row>
    <row r="18" spans="1:22" x14ac:dyDescent="0.2">
      <c r="A18" s="1" t="s">
        <v>165</v>
      </c>
      <c r="B18" s="239">
        <v>36810</v>
      </c>
      <c r="C18" s="239">
        <v>18872</v>
      </c>
      <c r="D18" s="239">
        <v>17938</v>
      </c>
      <c r="E18" s="239"/>
      <c r="F18" s="239">
        <v>6346</v>
      </c>
      <c r="G18" s="239">
        <v>3244</v>
      </c>
      <c r="H18" s="239"/>
      <c r="I18" s="239">
        <v>6474</v>
      </c>
      <c r="J18" s="239">
        <v>3313</v>
      </c>
      <c r="K18" s="239"/>
      <c r="L18" s="239">
        <v>6240</v>
      </c>
      <c r="M18" s="239">
        <v>3203</v>
      </c>
      <c r="N18" s="239"/>
      <c r="O18" s="239">
        <v>5775</v>
      </c>
      <c r="P18" s="239">
        <v>2964</v>
      </c>
      <c r="Q18" s="239"/>
      <c r="R18" s="239">
        <v>6050</v>
      </c>
      <c r="S18" s="239">
        <v>3147</v>
      </c>
      <c r="T18" s="239"/>
      <c r="U18" s="239">
        <v>5925</v>
      </c>
      <c r="V18" s="239">
        <v>3001</v>
      </c>
    </row>
    <row r="19" spans="1:22" x14ac:dyDescent="0.2">
      <c r="A19" s="1" t="s">
        <v>547</v>
      </c>
      <c r="B19" s="239">
        <v>5192</v>
      </c>
      <c r="C19" s="239">
        <v>2409</v>
      </c>
      <c r="D19" s="239">
        <v>2783</v>
      </c>
      <c r="E19" s="239"/>
      <c r="F19" s="239">
        <v>810</v>
      </c>
      <c r="G19" s="239">
        <v>367</v>
      </c>
      <c r="H19" s="239"/>
      <c r="I19" s="239">
        <v>855</v>
      </c>
      <c r="J19" s="239">
        <v>414</v>
      </c>
      <c r="K19" s="239"/>
      <c r="L19" s="239">
        <v>925</v>
      </c>
      <c r="M19" s="239">
        <v>438</v>
      </c>
      <c r="N19" s="239"/>
      <c r="O19" s="239">
        <v>840</v>
      </c>
      <c r="P19" s="239">
        <v>371</v>
      </c>
      <c r="Q19" s="239"/>
      <c r="R19" s="239">
        <v>859</v>
      </c>
      <c r="S19" s="239">
        <v>404</v>
      </c>
      <c r="T19" s="239"/>
      <c r="U19" s="239">
        <v>903</v>
      </c>
      <c r="V19" s="239">
        <v>415</v>
      </c>
    </row>
    <row r="20" spans="1:22" x14ac:dyDescent="0.2">
      <c r="A20" s="1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</row>
    <row r="21" spans="1:22" ht="13.5" x14ac:dyDescent="0.25">
      <c r="A21" s="240" t="s">
        <v>167</v>
      </c>
      <c r="B21" s="38">
        <v>137720</v>
      </c>
      <c r="C21" s="38">
        <v>71335</v>
      </c>
      <c r="D21" s="38">
        <v>66385</v>
      </c>
      <c r="E21" s="38"/>
      <c r="F21" s="38">
        <v>21760</v>
      </c>
      <c r="G21" s="38">
        <v>11217</v>
      </c>
      <c r="H21" s="38"/>
      <c r="I21" s="38">
        <v>26585</v>
      </c>
      <c r="J21" s="38">
        <v>13941</v>
      </c>
      <c r="K21" s="38"/>
      <c r="L21" s="38">
        <v>24062</v>
      </c>
      <c r="M21" s="38">
        <v>12289</v>
      </c>
      <c r="N21" s="38"/>
      <c r="O21" s="38">
        <v>21824</v>
      </c>
      <c r="P21" s="38">
        <v>11398</v>
      </c>
      <c r="Q21" s="38"/>
      <c r="R21" s="38">
        <v>21675</v>
      </c>
      <c r="S21" s="38">
        <v>11293</v>
      </c>
      <c r="T21" s="38"/>
      <c r="U21" s="38">
        <v>21814</v>
      </c>
      <c r="V21" s="38">
        <v>11197</v>
      </c>
    </row>
    <row r="22" spans="1:22" x14ac:dyDescent="0.2">
      <c r="A22" s="1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</row>
    <row r="23" spans="1:22" x14ac:dyDescent="0.2">
      <c r="A23" s="1" t="s">
        <v>164</v>
      </c>
      <c r="B23" s="239">
        <v>135514</v>
      </c>
      <c r="C23" s="239">
        <v>70230</v>
      </c>
      <c r="D23" s="239">
        <v>65284</v>
      </c>
      <c r="E23" s="239"/>
      <c r="F23" s="239">
        <v>21369</v>
      </c>
      <c r="G23" s="239">
        <v>11038</v>
      </c>
      <c r="H23" s="239"/>
      <c r="I23" s="239">
        <v>26195</v>
      </c>
      <c r="J23" s="239">
        <v>13733</v>
      </c>
      <c r="K23" s="239"/>
      <c r="L23" s="239">
        <v>23683</v>
      </c>
      <c r="M23" s="239">
        <v>12096</v>
      </c>
      <c r="N23" s="239"/>
      <c r="O23" s="239">
        <v>21478</v>
      </c>
      <c r="P23" s="239">
        <v>11225</v>
      </c>
      <c r="Q23" s="239"/>
      <c r="R23" s="239">
        <v>21317</v>
      </c>
      <c r="S23" s="239">
        <v>11117</v>
      </c>
      <c r="T23" s="239"/>
      <c r="U23" s="239">
        <v>21472</v>
      </c>
      <c r="V23" s="239">
        <v>11021</v>
      </c>
    </row>
    <row r="24" spans="1:22" x14ac:dyDescent="0.2">
      <c r="A24" s="236" t="s">
        <v>165</v>
      </c>
      <c r="B24" s="239">
        <v>2206</v>
      </c>
      <c r="C24" s="239">
        <v>1105</v>
      </c>
      <c r="D24" s="239">
        <v>1101</v>
      </c>
      <c r="E24" s="239"/>
      <c r="F24" s="239">
        <v>391</v>
      </c>
      <c r="G24" s="239">
        <v>179</v>
      </c>
      <c r="H24" s="239"/>
      <c r="I24" s="239">
        <v>390</v>
      </c>
      <c r="J24" s="239">
        <v>208</v>
      </c>
      <c r="K24" s="239"/>
      <c r="L24" s="239">
        <v>379</v>
      </c>
      <c r="M24" s="239">
        <v>193</v>
      </c>
      <c r="N24" s="239"/>
      <c r="O24" s="239">
        <v>346</v>
      </c>
      <c r="P24" s="239">
        <v>173</v>
      </c>
      <c r="Q24" s="239"/>
      <c r="R24" s="239">
        <v>358</v>
      </c>
      <c r="S24" s="239">
        <v>176</v>
      </c>
      <c r="T24" s="239"/>
      <c r="U24" s="239">
        <v>342</v>
      </c>
      <c r="V24" s="239">
        <v>176</v>
      </c>
    </row>
    <row r="25" spans="1:22" ht="13.5" thickBot="1" x14ac:dyDescent="0.25">
      <c r="A25" s="241" t="s">
        <v>547</v>
      </c>
      <c r="B25" s="242">
        <v>0</v>
      </c>
      <c r="C25" s="242">
        <v>0</v>
      </c>
      <c r="D25" s="242">
        <v>0</v>
      </c>
      <c r="E25" s="242"/>
      <c r="F25" s="242">
        <v>0</v>
      </c>
      <c r="G25" s="242">
        <v>0</v>
      </c>
      <c r="H25" s="242"/>
      <c r="I25" s="242">
        <v>0</v>
      </c>
      <c r="J25" s="242">
        <v>0</v>
      </c>
      <c r="K25" s="242"/>
      <c r="L25" s="242">
        <v>0</v>
      </c>
      <c r="M25" s="242">
        <v>0</v>
      </c>
      <c r="N25" s="242"/>
      <c r="O25" s="242">
        <v>0</v>
      </c>
      <c r="P25" s="242">
        <v>0</v>
      </c>
      <c r="Q25" s="242"/>
      <c r="R25" s="242">
        <v>0</v>
      </c>
      <c r="S25" s="242">
        <v>0</v>
      </c>
      <c r="T25" s="242"/>
      <c r="U25" s="242">
        <v>0</v>
      </c>
      <c r="V25" s="242">
        <v>0</v>
      </c>
    </row>
    <row r="28" spans="1:22" x14ac:dyDescent="0.2"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</row>
  </sheetData>
  <mergeCells count="2">
    <mergeCell ref="A1:T1"/>
    <mergeCell ref="V1:W2"/>
  </mergeCells>
  <hyperlinks>
    <hyperlink ref="V1" r:id="rId1" location="INDICE!A1"/>
    <hyperlink ref="V1:W2" location="INDICE!A3" display="INDICE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9"/>
  <sheetViews>
    <sheetView zoomScaleNormal="100" zoomScaleSheetLayoutView="100" workbookViewId="0">
      <selection activeCell="W2" sqref="W2"/>
    </sheetView>
  </sheetViews>
  <sheetFormatPr baseColWidth="10" defaultColWidth="11" defaultRowHeight="14.25" customHeight="1" x14ac:dyDescent="0.2"/>
  <cols>
    <col min="1" max="1" width="14.25" style="1" customWidth="1"/>
    <col min="2" max="3" width="6.125" style="29" bestFit="1" customWidth="1"/>
    <col min="4" max="4" width="6.375" style="29" bestFit="1" customWidth="1"/>
    <col min="5" max="5" width="0.75" style="29" customWidth="1"/>
    <col min="6" max="7" width="5.5" style="29" bestFit="1" customWidth="1"/>
    <col min="8" max="8" width="0.875" style="29" customWidth="1"/>
    <col min="9" max="9" width="5.375" style="29" bestFit="1" customWidth="1"/>
    <col min="10" max="10" width="5.5" style="29" bestFit="1" customWidth="1"/>
    <col min="11" max="11" width="1.5" style="29" customWidth="1"/>
    <col min="12" max="13" width="5.375" style="29" bestFit="1" customWidth="1"/>
    <col min="14" max="14" width="1.5" style="29" customWidth="1"/>
    <col min="15" max="15" width="5.5" style="29" bestFit="1" customWidth="1"/>
    <col min="16" max="16" width="5.375" style="29" bestFit="1" customWidth="1"/>
    <col min="17" max="17" width="1.5" style="29" customWidth="1"/>
    <col min="18" max="19" width="5.375" style="29" bestFit="1" customWidth="1"/>
    <col min="20" max="20" width="1.5" style="29" customWidth="1"/>
    <col min="21" max="22" width="5.5" style="29" bestFit="1" customWidth="1"/>
    <col min="23" max="23" width="6.5" style="90" customWidth="1"/>
    <col min="24" max="16384" width="11" style="90"/>
  </cols>
  <sheetData>
    <row r="1" spans="1:26" ht="14.25" customHeight="1" x14ac:dyDescent="0.2">
      <c r="A1" s="769" t="s">
        <v>740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4.25" customHeight="1" x14ac:dyDescent="0.2">
      <c r="A2" s="758" t="s">
        <v>188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200"/>
      <c r="X2" s="747"/>
      <c r="Y2" s="747"/>
      <c r="Z2"/>
    </row>
    <row r="3" spans="1:26" ht="14.25" customHeight="1" x14ac:dyDescent="0.2">
      <c r="A3" s="769" t="s">
        <v>189</v>
      </c>
      <c r="B3" s="769"/>
      <c r="C3" s="769"/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769"/>
      <c r="Q3" s="769"/>
      <c r="R3" s="769"/>
      <c r="S3" s="769"/>
      <c r="T3" s="769"/>
      <c r="U3" s="769"/>
      <c r="V3" s="769"/>
    </row>
    <row r="4" spans="1:26" ht="14.25" customHeight="1" x14ac:dyDescent="0.2">
      <c r="A4" s="758" t="s">
        <v>191</v>
      </c>
      <c r="B4" s="758"/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  <c r="T4" s="758"/>
      <c r="U4" s="758"/>
      <c r="V4" s="758"/>
    </row>
    <row r="5" spans="1:26" ht="14.25" customHeight="1" x14ac:dyDescent="0.2">
      <c r="A5" s="769" t="s">
        <v>48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4.25" customHeight="1" thickBot="1" x14ac:dyDescent="0.25">
      <c r="A6" s="755" t="s">
        <v>1063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  <c r="T6" s="755"/>
      <c r="U6" s="755"/>
      <c r="V6" s="755"/>
    </row>
    <row r="7" spans="1:26" s="91" customFormat="1" ht="14.25" customHeight="1" x14ac:dyDescent="0.2">
      <c r="A7" s="274" t="s">
        <v>117</v>
      </c>
      <c r="B7" s="208" t="s">
        <v>50</v>
      </c>
      <c r="C7" s="208"/>
      <c r="D7" s="208"/>
      <c r="E7" s="1"/>
      <c r="F7" s="275" t="s">
        <v>34</v>
      </c>
      <c r="G7" s="275"/>
      <c r="H7" s="1"/>
      <c r="I7" s="275" t="s">
        <v>35</v>
      </c>
      <c r="J7" s="275"/>
      <c r="K7" s="1"/>
      <c r="L7" s="275" t="s">
        <v>36</v>
      </c>
      <c r="M7" s="275"/>
      <c r="N7" s="1"/>
      <c r="O7" s="275" t="s">
        <v>38</v>
      </c>
      <c r="P7" s="275"/>
      <c r="Q7" s="1"/>
      <c r="R7" s="275" t="s">
        <v>39</v>
      </c>
      <c r="S7" s="275"/>
      <c r="T7" s="1"/>
      <c r="U7" s="275" t="s">
        <v>40</v>
      </c>
      <c r="V7" s="275"/>
    </row>
    <row r="8" spans="1:26" s="91" customFormat="1" ht="14.25" customHeight="1" thickBot="1" x14ac:dyDescent="0.25">
      <c r="A8" s="276" t="s">
        <v>123</v>
      </c>
      <c r="B8" s="235" t="s">
        <v>87</v>
      </c>
      <c r="C8" s="235" t="s">
        <v>88</v>
      </c>
      <c r="D8" s="235" t="s">
        <v>89</v>
      </c>
      <c r="E8" s="235"/>
      <c r="F8" s="235" t="s">
        <v>87</v>
      </c>
      <c r="G8" s="235" t="s">
        <v>88</v>
      </c>
      <c r="H8" s="235"/>
      <c r="I8" s="235" t="s">
        <v>87</v>
      </c>
      <c r="J8" s="235" t="s">
        <v>88</v>
      </c>
      <c r="K8" s="235"/>
      <c r="L8" s="235" t="s">
        <v>87</v>
      </c>
      <c r="M8" s="235" t="s">
        <v>88</v>
      </c>
      <c r="N8" s="235"/>
      <c r="O8" s="235" t="s">
        <v>87</v>
      </c>
      <c r="P8" s="235" t="s">
        <v>88</v>
      </c>
      <c r="Q8" s="235"/>
      <c r="R8" s="235" t="s">
        <v>87</v>
      </c>
      <c r="S8" s="235" t="s">
        <v>88</v>
      </c>
      <c r="T8" s="235"/>
      <c r="U8" s="235" t="s">
        <v>87</v>
      </c>
      <c r="V8" s="235" t="s">
        <v>88</v>
      </c>
    </row>
    <row r="9" spans="1:26" ht="14.25" customHeight="1" x14ac:dyDescent="0.2">
      <c r="A9" s="236"/>
      <c r="B9" s="253"/>
      <c r="C9" s="253"/>
      <c r="D9" s="253"/>
      <c r="E9" s="252"/>
      <c r="F9" s="253"/>
      <c r="G9" s="253"/>
      <c r="H9" s="252"/>
      <c r="I9" s="253"/>
      <c r="J9" s="253"/>
      <c r="K9" s="252"/>
      <c r="L9" s="253"/>
      <c r="M9" s="253"/>
      <c r="N9" s="252"/>
      <c r="O9" s="253"/>
      <c r="P9" s="253"/>
      <c r="Q9" s="252"/>
      <c r="R9" s="253"/>
      <c r="S9" s="253"/>
      <c r="T9" s="252"/>
      <c r="U9" s="253"/>
      <c r="V9" s="253"/>
    </row>
    <row r="10" spans="1:26" ht="14.25" customHeight="1" x14ac:dyDescent="0.25">
      <c r="A10" s="228" t="s">
        <v>126</v>
      </c>
      <c r="B10" s="38">
        <v>463284</v>
      </c>
      <c r="C10" s="38">
        <v>238138</v>
      </c>
      <c r="D10" s="38">
        <v>225146</v>
      </c>
      <c r="E10" s="38"/>
      <c r="F10" s="38">
        <v>72098</v>
      </c>
      <c r="G10" s="38">
        <v>37044</v>
      </c>
      <c r="H10" s="38"/>
      <c r="I10" s="38">
        <v>88482</v>
      </c>
      <c r="J10" s="38">
        <v>45751</v>
      </c>
      <c r="K10" s="38"/>
      <c r="L10" s="38">
        <v>79496</v>
      </c>
      <c r="M10" s="38">
        <v>40718</v>
      </c>
      <c r="N10" s="38"/>
      <c r="O10" s="38">
        <v>73796</v>
      </c>
      <c r="P10" s="38">
        <v>38061</v>
      </c>
      <c r="Q10" s="38"/>
      <c r="R10" s="38">
        <v>74792</v>
      </c>
      <c r="S10" s="38">
        <v>38481</v>
      </c>
      <c r="T10" s="38"/>
      <c r="U10" s="38">
        <v>74620</v>
      </c>
      <c r="V10" s="38">
        <v>38083</v>
      </c>
    </row>
    <row r="11" spans="1:26" ht="14.25" customHeight="1" x14ac:dyDescent="0.2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spans="1:26" ht="14.25" customHeight="1" x14ac:dyDescent="0.2">
      <c r="A12" s="1" t="s">
        <v>127</v>
      </c>
      <c r="B12" s="239">
        <v>28783</v>
      </c>
      <c r="C12" s="239">
        <v>14735</v>
      </c>
      <c r="D12" s="239">
        <v>14048</v>
      </c>
      <c r="E12" s="239"/>
      <c r="F12" s="239">
        <v>4576</v>
      </c>
      <c r="G12" s="239">
        <v>2384</v>
      </c>
      <c r="H12" s="239"/>
      <c r="I12" s="239">
        <v>5546</v>
      </c>
      <c r="J12" s="239">
        <v>2806</v>
      </c>
      <c r="K12" s="239"/>
      <c r="L12" s="239">
        <v>4770</v>
      </c>
      <c r="M12" s="239">
        <v>2420</v>
      </c>
      <c r="N12" s="239"/>
      <c r="O12" s="239">
        <v>4621</v>
      </c>
      <c r="P12" s="239">
        <v>2351</v>
      </c>
      <c r="Q12" s="239"/>
      <c r="R12" s="239">
        <v>4624</v>
      </c>
      <c r="S12" s="239">
        <v>2365</v>
      </c>
      <c r="T12" s="239"/>
      <c r="U12" s="239">
        <v>4646</v>
      </c>
      <c r="V12" s="239">
        <v>2409</v>
      </c>
      <c r="W12" s="96"/>
      <c r="X12" s="114"/>
    </row>
    <row r="13" spans="1:26" ht="14.25" customHeight="1" x14ac:dyDescent="0.2">
      <c r="A13" s="1" t="s">
        <v>128</v>
      </c>
      <c r="B13" s="239">
        <v>27715</v>
      </c>
      <c r="C13" s="239">
        <v>14104</v>
      </c>
      <c r="D13" s="239">
        <v>13611</v>
      </c>
      <c r="E13" s="239"/>
      <c r="F13" s="239">
        <v>4234</v>
      </c>
      <c r="G13" s="239">
        <v>2176</v>
      </c>
      <c r="H13" s="239"/>
      <c r="I13" s="239">
        <v>5252</v>
      </c>
      <c r="J13" s="239">
        <v>2675</v>
      </c>
      <c r="K13" s="239"/>
      <c r="L13" s="239">
        <v>4662</v>
      </c>
      <c r="M13" s="239">
        <v>2366</v>
      </c>
      <c r="N13" s="239"/>
      <c r="O13" s="239">
        <v>4483</v>
      </c>
      <c r="P13" s="239">
        <v>2272</v>
      </c>
      <c r="Q13" s="239"/>
      <c r="R13" s="239">
        <v>4489</v>
      </c>
      <c r="S13" s="239">
        <v>2269</v>
      </c>
      <c r="T13" s="239"/>
      <c r="U13" s="239">
        <v>4595</v>
      </c>
      <c r="V13" s="239">
        <v>2346</v>
      </c>
      <c r="W13" s="96"/>
      <c r="X13" s="114"/>
    </row>
    <row r="14" spans="1:26" ht="14.25" customHeight="1" x14ac:dyDescent="0.2">
      <c r="A14" s="1" t="s">
        <v>129</v>
      </c>
      <c r="B14" s="239">
        <v>25928</v>
      </c>
      <c r="C14" s="239">
        <v>13303</v>
      </c>
      <c r="D14" s="239">
        <v>12625</v>
      </c>
      <c r="E14" s="239"/>
      <c r="F14" s="239">
        <v>4094</v>
      </c>
      <c r="G14" s="239">
        <v>2108</v>
      </c>
      <c r="H14" s="239"/>
      <c r="I14" s="239">
        <v>5091</v>
      </c>
      <c r="J14" s="239">
        <v>2672</v>
      </c>
      <c r="K14" s="239"/>
      <c r="L14" s="239">
        <v>4458</v>
      </c>
      <c r="M14" s="239">
        <v>2316</v>
      </c>
      <c r="N14" s="239"/>
      <c r="O14" s="239">
        <v>4162</v>
      </c>
      <c r="P14" s="239">
        <v>2110</v>
      </c>
      <c r="Q14" s="239"/>
      <c r="R14" s="239">
        <v>4079</v>
      </c>
      <c r="S14" s="239">
        <v>2072</v>
      </c>
      <c r="T14" s="239"/>
      <c r="U14" s="239">
        <v>4044</v>
      </c>
      <c r="V14" s="239">
        <v>2025</v>
      </c>
      <c r="W14" s="96"/>
      <c r="X14" s="114"/>
    </row>
    <row r="15" spans="1:26" ht="14.25" customHeight="1" x14ac:dyDescent="0.2">
      <c r="A15" s="1" t="s">
        <v>130</v>
      </c>
      <c r="B15" s="239">
        <v>26924</v>
      </c>
      <c r="C15" s="239">
        <v>13824</v>
      </c>
      <c r="D15" s="239">
        <v>13100</v>
      </c>
      <c r="E15" s="239"/>
      <c r="F15" s="239">
        <v>4312</v>
      </c>
      <c r="G15" s="239">
        <v>2184</v>
      </c>
      <c r="H15" s="239"/>
      <c r="I15" s="239">
        <v>5208</v>
      </c>
      <c r="J15" s="239">
        <v>2676</v>
      </c>
      <c r="K15" s="239"/>
      <c r="L15" s="239">
        <v>4618</v>
      </c>
      <c r="M15" s="239">
        <v>2369</v>
      </c>
      <c r="N15" s="239"/>
      <c r="O15" s="239">
        <v>4267</v>
      </c>
      <c r="P15" s="239">
        <v>2153</v>
      </c>
      <c r="Q15" s="239"/>
      <c r="R15" s="239">
        <v>4323</v>
      </c>
      <c r="S15" s="239">
        <v>2231</v>
      </c>
      <c r="T15" s="239"/>
      <c r="U15" s="239">
        <v>4196</v>
      </c>
      <c r="V15" s="239">
        <v>2211</v>
      </c>
      <c r="W15" s="96"/>
      <c r="X15" s="114"/>
    </row>
    <row r="16" spans="1:26" ht="14.25" customHeight="1" x14ac:dyDescent="0.2">
      <c r="A16" s="1" t="s">
        <v>131</v>
      </c>
      <c r="B16" s="239">
        <v>6394</v>
      </c>
      <c r="C16" s="239">
        <v>3310</v>
      </c>
      <c r="D16" s="239">
        <v>3084</v>
      </c>
      <c r="E16" s="239"/>
      <c r="F16" s="239">
        <v>986</v>
      </c>
      <c r="G16" s="239">
        <v>481</v>
      </c>
      <c r="H16" s="239"/>
      <c r="I16" s="239">
        <v>1168</v>
      </c>
      <c r="J16" s="239">
        <v>610</v>
      </c>
      <c r="K16" s="239"/>
      <c r="L16" s="239">
        <v>1111</v>
      </c>
      <c r="M16" s="239">
        <v>541</v>
      </c>
      <c r="N16" s="239"/>
      <c r="O16" s="239">
        <v>998</v>
      </c>
      <c r="P16" s="239">
        <v>534</v>
      </c>
      <c r="Q16" s="239"/>
      <c r="R16" s="239">
        <v>1017</v>
      </c>
      <c r="S16" s="239">
        <v>551</v>
      </c>
      <c r="T16" s="239"/>
      <c r="U16" s="239">
        <v>1114</v>
      </c>
      <c r="V16" s="239">
        <v>593</v>
      </c>
      <c r="W16" s="96"/>
      <c r="X16" s="114"/>
    </row>
    <row r="17" spans="1:24" ht="14.25" customHeight="1" x14ac:dyDescent="0.2">
      <c r="A17" s="1" t="s">
        <v>132</v>
      </c>
      <c r="B17" s="239">
        <v>14925</v>
      </c>
      <c r="C17" s="239">
        <v>7616</v>
      </c>
      <c r="D17" s="239">
        <v>7309</v>
      </c>
      <c r="E17" s="239"/>
      <c r="F17" s="239">
        <v>2160</v>
      </c>
      <c r="G17" s="239">
        <v>1088</v>
      </c>
      <c r="H17" s="239"/>
      <c r="I17" s="239">
        <v>2821</v>
      </c>
      <c r="J17" s="239">
        <v>1470</v>
      </c>
      <c r="K17" s="239"/>
      <c r="L17" s="239">
        <v>2607</v>
      </c>
      <c r="M17" s="239">
        <v>1326</v>
      </c>
      <c r="N17" s="239"/>
      <c r="O17" s="239">
        <v>2399</v>
      </c>
      <c r="P17" s="239">
        <v>1207</v>
      </c>
      <c r="Q17" s="239"/>
      <c r="R17" s="239">
        <v>2534</v>
      </c>
      <c r="S17" s="239">
        <v>1309</v>
      </c>
      <c r="T17" s="239"/>
      <c r="U17" s="239">
        <v>2404</v>
      </c>
      <c r="V17" s="239">
        <v>1216</v>
      </c>
      <c r="W17" s="96"/>
      <c r="X17" s="114"/>
    </row>
    <row r="18" spans="1:24" ht="14.25" customHeight="1" x14ac:dyDescent="0.2">
      <c r="A18" s="1" t="s">
        <v>133</v>
      </c>
      <c r="B18" s="239">
        <v>3647</v>
      </c>
      <c r="C18" s="239">
        <v>1853</v>
      </c>
      <c r="D18" s="239">
        <v>1794</v>
      </c>
      <c r="E18" s="239"/>
      <c r="F18" s="239">
        <v>564</v>
      </c>
      <c r="G18" s="239">
        <v>280</v>
      </c>
      <c r="H18" s="239"/>
      <c r="I18" s="239">
        <v>700</v>
      </c>
      <c r="J18" s="239">
        <v>354</v>
      </c>
      <c r="K18" s="239"/>
      <c r="L18" s="239">
        <v>611</v>
      </c>
      <c r="M18" s="239">
        <v>293</v>
      </c>
      <c r="N18" s="239"/>
      <c r="O18" s="239">
        <v>561</v>
      </c>
      <c r="P18" s="239">
        <v>302</v>
      </c>
      <c r="Q18" s="239"/>
      <c r="R18" s="239">
        <v>634</v>
      </c>
      <c r="S18" s="239">
        <v>336</v>
      </c>
      <c r="T18" s="239"/>
      <c r="U18" s="239">
        <v>577</v>
      </c>
      <c r="V18" s="239">
        <v>288</v>
      </c>
      <c r="W18" s="96"/>
      <c r="X18" s="114"/>
    </row>
    <row r="19" spans="1:24" ht="14.25" customHeight="1" x14ac:dyDescent="0.2">
      <c r="A19" s="1" t="s">
        <v>134</v>
      </c>
      <c r="B19" s="239">
        <v>42048</v>
      </c>
      <c r="C19" s="239">
        <v>21663</v>
      </c>
      <c r="D19" s="239">
        <v>20385</v>
      </c>
      <c r="E19" s="239"/>
      <c r="F19" s="239">
        <v>6537</v>
      </c>
      <c r="G19" s="239">
        <v>3343</v>
      </c>
      <c r="H19" s="239"/>
      <c r="I19" s="239">
        <v>7900</v>
      </c>
      <c r="J19" s="239">
        <v>4128</v>
      </c>
      <c r="K19" s="239"/>
      <c r="L19" s="239">
        <v>6961</v>
      </c>
      <c r="M19" s="239">
        <v>3583</v>
      </c>
      <c r="N19" s="239"/>
      <c r="O19" s="239">
        <v>6870</v>
      </c>
      <c r="P19" s="239">
        <v>3575</v>
      </c>
      <c r="Q19" s="239"/>
      <c r="R19" s="239">
        <v>6878</v>
      </c>
      <c r="S19" s="239">
        <v>3524</v>
      </c>
      <c r="T19" s="239"/>
      <c r="U19" s="239">
        <v>6902</v>
      </c>
      <c r="V19" s="239">
        <v>3510</v>
      </c>
      <c r="W19" s="96"/>
      <c r="X19" s="114"/>
    </row>
    <row r="20" spans="1:24" ht="14.25" customHeight="1" x14ac:dyDescent="0.2">
      <c r="A20" s="1" t="s">
        <v>135</v>
      </c>
      <c r="B20" s="239">
        <v>19085</v>
      </c>
      <c r="C20" s="239">
        <v>9812</v>
      </c>
      <c r="D20" s="239">
        <v>9273</v>
      </c>
      <c r="E20" s="239"/>
      <c r="F20" s="239">
        <v>3018</v>
      </c>
      <c r="G20" s="239">
        <v>1608</v>
      </c>
      <c r="H20" s="239"/>
      <c r="I20" s="239">
        <v>3498</v>
      </c>
      <c r="J20" s="239">
        <v>1776</v>
      </c>
      <c r="K20" s="239"/>
      <c r="L20" s="239">
        <v>3247</v>
      </c>
      <c r="M20" s="239">
        <v>1607</v>
      </c>
      <c r="N20" s="239"/>
      <c r="O20" s="239">
        <v>3038</v>
      </c>
      <c r="P20" s="239">
        <v>1588</v>
      </c>
      <c r="Q20" s="239"/>
      <c r="R20" s="239">
        <v>3101</v>
      </c>
      <c r="S20" s="239">
        <v>1612</v>
      </c>
      <c r="T20" s="239"/>
      <c r="U20" s="239">
        <v>3183</v>
      </c>
      <c r="V20" s="239">
        <v>1621</v>
      </c>
      <c r="W20" s="96"/>
      <c r="X20" s="114"/>
    </row>
    <row r="21" spans="1:24" ht="14.25" customHeight="1" x14ac:dyDescent="0.2">
      <c r="A21" s="1" t="s">
        <v>136</v>
      </c>
      <c r="B21" s="239">
        <v>27706</v>
      </c>
      <c r="C21" s="239">
        <v>14380</v>
      </c>
      <c r="D21" s="239">
        <v>13326</v>
      </c>
      <c r="E21" s="239"/>
      <c r="F21" s="239">
        <v>4558</v>
      </c>
      <c r="G21" s="239">
        <v>2355</v>
      </c>
      <c r="H21" s="239"/>
      <c r="I21" s="239">
        <v>5384</v>
      </c>
      <c r="J21" s="239">
        <v>2814</v>
      </c>
      <c r="K21" s="239"/>
      <c r="L21" s="239">
        <v>4860</v>
      </c>
      <c r="M21" s="239">
        <v>2506</v>
      </c>
      <c r="N21" s="239"/>
      <c r="O21" s="239">
        <v>4411</v>
      </c>
      <c r="P21" s="239">
        <v>2327</v>
      </c>
      <c r="Q21" s="239"/>
      <c r="R21" s="239">
        <v>4314</v>
      </c>
      <c r="S21" s="239">
        <v>2240</v>
      </c>
      <c r="T21" s="239"/>
      <c r="U21" s="239">
        <v>4179</v>
      </c>
      <c r="V21" s="239">
        <v>2138</v>
      </c>
      <c r="W21" s="96"/>
      <c r="X21" s="114"/>
    </row>
    <row r="22" spans="1:24" ht="14.25" customHeight="1" x14ac:dyDescent="0.2">
      <c r="A22" s="1" t="s">
        <v>137</v>
      </c>
      <c r="B22" s="239">
        <v>9061</v>
      </c>
      <c r="C22" s="239">
        <v>4743</v>
      </c>
      <c r="D22" s="239">
        <v>4318</v>
      </c>
      <c r="E22" s="239"/>
      <c r="F22" s="239">
        <v>1393</v>
      </c>
      <c r="G22" s="239">
        <v>731</v>
      </c>
      <c r="H22" s="239"/>
      <c r="I22" s="239">
        <v>1711</v>
      </c>
      <c r="J22" s="239">
        <v>928</v>
      </c>
      <c r="K22" s="239"/>
      <c r="L22" s="239">
        <v>1517</v>
      </c>
      <c r="M22" s="239">
        <v>773</v>
      </c>
      <c r="N22" s="239"/>
      <c r="O22" s="239">
        <v>1442</v>
      </c>
      <c r="P22" s="239">
        <v>769</v>
      </c>
      <c r="Q22" s="239"/>
      <c r="R22" s="239">
        <v>1552</v>
      </c>
      <c r="S22" s="239">
        <v>831</v>
      </c>
      <c r="T22" s="239"/>
      <c r="U22" s="239">
        <v>1446</v>
      </c>
      <c r="V22" s="239">
        <v>711</v>
      </c>
      <c r="W22" s="96"/>
      <c r="X22" s="114"/>
    </row>
    <row r="23" spans="1:24" ht="14.25" customHeight="1" x14ac:dyDescent="0.2">
      <c r="A23" s="254" t="s">
        <v>138</v>
      </c>
      <c r="B23" s="239">
        <v>37396</v>
      </c>
      <c r="C23" s="239">
        <v>19268</v>
      </c>
      <c r="D23" s="239">
        <v>18128</v>
      </c>
      <c r="E23" s="239"/>
      <c r="F23" s="239">
        <v>5615</v>
      </c>
      <c r="G23" s="239">
        <v>2865</v>
      </c>
      <c r="H23" s="239"/>
      <c r="I23" s="239">
        <v>7381</v>
      </c>
      <c r="J23" s="239">
        <v>3811</v>
      </c>
      <c r="K23" s="239"/>
      <c r="L23" s="239">
        <v>6125</v>
      </c>
      <c r="M23" s="239">
        <v>3194</v>
      </c>
      <c r="N23" s="239"/>
      <c r="O23" s="239">
        <v>6079</v>
      </c>
      <c r="P23" s="239">
        <v>3184</v>
      </c>
      <c r="Q23" s="239"/>
      <c r="R23" s="239">
        <v>6087</v>
      </c>
      <c r="S23" s="239">
        <v>3159</v>
      </c>
      <c r="T23" s="239"/>
      <c r="U23" s="239">
        <v>6109</v>
      </c>
      <c r="V23" s="239">
        <v>3055</v>
      </c>
      <c r="W23" s="96"/>
      <c r="X23" s="114"/>
    </row>
    <row r="24" spans="1:24" ht="14.25" customHeight="1" x14ac:dyDescent="0.2">
      <c r="A24" s="1" t="s">
        <v>139</v>
      </c>
      <c r="B24" s="239">
        <v>9827</v>
      </c>
      <c r="C24" s="239">
        <v>4987</v>
      </c>
      <c r="D24" s="239">
        <v>4840</v>
      </c>
      <c r="E24" s="239"/>
      <c r="F24" s="239">
        <v>1520</v>
      </c>
      <c r="G24" s="239">
        <v>788</v>
      </c>
      <c r="H24" s="239"/>
      <c r="I24" s="239">
        <v>1865</v>
      </c>
      <c r="J24" s="239">
        <v>957</v>
      </c>
      <c r="K24" s="239"/>
      <c r="L24" s="239">
        <v>1710</v>
      </c>
      <c r="M24" s="239">
        <v>868</v>
      </c>
      <c r="N24" s="239"/>
      <c r="O24" s="239">
        <v>1583</v>
      </c>
      <c r="P24" s="239">
        <v>820</v>
      </c>
      <c r="Q24" s="239"/>
      <c r="R24" s="239">
        <v>1564</v>
      </c>
      <c r="S24" s="239">
        <v>761</v>
      </c>
      <c r="T24" s="239"/>
      <c r="U24" s="239">
        <v>1585</v>
      </c>
      <c r="V24" s="239">
        <v>793</v>
      </c>
      <c r="W24" s="96"/>
      <c r="X24" s="114"/>
    </row>
    <row r="25" spans="1:24" ht="14.25" customHeight="1" x14ac:dyDescent="0.2">
      <c r="A25" s="1" t="s">
        <v>140</v>
      </c>
      <c r="B25" s="239">
        <v>34524</v>
      </c>
      <c r="C25" s="239">
        <v>17439</v>
      </c>
      <c r="D25" s="239">
        <v>17085</v>
      </c>
      <c r="E25" s="239"/>
      <c r="F25" s="239">
        <v>5363</v>
      </c>
      <c r="G25" s="239">
        <v>2752</v>
      </c>
      <c r="H25" s="239"/>
      <c r="I25" s="239">
        <v>6528</v>
      </c>
      <c r="J25" s="239">
        <v>3277</v>
      </c>
      <c r="K25" s="239"/>
      <c r="L25" s="239">
        <v>5749</v>
      </c>
      <c r="M25" s="239">
        <v>2939</v>
      </c>
      <c r="N25" s="239"/>
      <c r="O25" s="239">
        <v>5502</v>
      </c>
      <c r="P25" s="239">
        <v>2769</v>
      </c>
      <c r="Q25" s="239"/>
      <c r="R25" s="239">
        <v>5786</v>
      </c>
      <c r="S25" s="239">
        <v>2902</v>
      </c>
      <c r="T25" s="239"/>
      <c r="U25" s="239">
        <v>5596</v>
      </c>
      <c r="V25" s="239">
        <v>2800</v>
      </c>
      <c r="W25" s="96"/>
      <c r="X25" s="114"/>
    </row>
    <row r="26" spans="1:24" ht="14.25" customHeight="1" x14ac:dyDescent="0.2">
      <c r="A26" s="1" t="s">
        <v>141</v>
      </c>
      <c r="B26" s="239">
        <v>8464</v>
      </c>
      <c r="C26" s="239">
        <v>4325</v>
      </c>
      <c r="D26" s="239">
        <v>4139</v>
      </c>
      <c r="E26" s="239"/>
      <c r="F26" s="239">
        <v>1307</v>
      </c>
      <c r="G26" s="239">
        <v>674</v>
      </c>
      <c r="H26" s="239"/>
      <c r="I26" s="239">
        <v>1625</v>
      </c>
      <c r="J26" s="239">
        <v>853</v>
      </c>
      <c r="K26" s="239"/>
      <c r="L26" s="239">
        <v>1529</v>
      </c>
      <c r="M26" s="239">
        <v>762</v>
      </c>
      <c r="N26" s="239"/>
      <c r="O26" s="239">
        <v>1382</v>
      </c>
      <c r="P26" s="239">
        <v>717</v>
      </c>
      <c r="Q26" s="239"/>
      <c r="R26" s="239">
        <v>1312</v>
      </c>
      <c r="S26" s="239">
        <v>669</v>
      </c>
      <c r="T26" s="239"/>
      <c r="U26" s="239">
        <v>1309</v>
      </c>
      <c r="V26" s="239">
        <v>650</v>
      </c>
      <c r="W26" s="96"/>
      <c r="X26" s="114"/>
    </row>
    <row r="27" spans="1:24" ht="14.25" customHeight="1" x14ac:dyDescent="0.2">
      <c r="A27" s="1" t="s">
        <v>142</v>
      </c>
      <c r="B27" s="239">
        <v>13250</v>
      </c>
      <c r="C27" s="239">
        <v>6817</v>
      </c>
      <c r="D27" s="239">
        <v>6433</v>
      </c>
      <c r="E27" s="239"/>
      <c r="F27" s="239">
        <v>2016</v>
      </c>
      <c r="G27" s="239">
        <v>1022</v>
      </c>
      <c r="H27" s="239"/>
      <c r="I27" s="239">
        <v>2456</v>
      </c>
      <c r="J27" s="239">
        <v>1259</v>
      </c>
      <c r="K27" s="239"/>
      <c r="L27" s="239">
        <v>2342</v>
      </c>
      <c r="M27" s="239">
        <v>1202</v>
      </c>
      <c r="N27" s="239"/>
      <c r="O27" s="239">
        <v>2062</v>
      </c>
      <c r="P27" s="239">
        <v>1073</v>
      </c>
      <c r="Q27" s="239"/>
      <c r="R27" s="239">
        <v>2154</v>
      </c>
      <c r="S27" s="239">
        <v>1127</v>
      </c>
      <c r="T27" s="239"/>
      <c r="U27" s="239">
        <v>2220</v>
      </c>
      <c r="V27" s="239">
        <v>1134</v>
      </c>
      <c r="W27" s="96"/>
      <c r="X27" s="114"/>
    </row>
    <row r="28" spans="1:24" ht="14.25" customHeight="1" x14ac:dyDescent="0.2">
      <c r="A28" s="1" t="s">
        <v>143</v>
      </c>
      <c r="B28" s="239">
        <v>7466</v>
      </c>
      <c r="C28" s="239">
        <v>3844</v>
      </c>
      <c r="D28" s="239">
        <v>3622</v>
      </c>
      <c r="E28" s="239"/>
      <c r="F28" s="239">
        <v>1112</v>
      </c>
      <c r="G28" s="239">
        <v>575</v>
      </c>
      <c r="H28" s="239"/>
      <c r="I28" s="239">
        <v>1297</v>
      </c>
      <c r="J28" s="239">
        <v>644</v>
      </c>
      <c r="K28" s="239"/>
      <c r="L28" s="239">
        <v>1370</v>
      </c>
      <c r="M28" s="239">
        <v>720</v>
      </c>
      <c r="N28" s="239"/>
      <c r="O28" s="239">
        <v>1204</v>
      </c>
      <c r="P28" s="239">
        <v>618</v>
      </c>
      <c r="Q28" s="239"/>
      <c r="R28" s="239">
        <v>1234</v>
      </c>
      <c r="S28" s="239">
        <v>646</v>
      </c>
      <c r="T28" s="239"/>
      <c r="U28" s="239">
        <v>1249</v>
      </c>
      <c r="V28" s="239">
        <v>641</v>
      </c>
      <c r="W28" s="96"/>
      <c r="X28" s="114"/>
    </row>
    <row r="29" spans="1:24" ht="14.25" customHeight="1" x14ac:dyDescent="0.2">
      <c r="A29" s="1" t="s">
        <v>144</v>
      </c>
      <c r="B29" s="239">
        <v>11611</v>
      </c>
      <c r="C29" s="239">
        <v>6026</v>
      </c>
      <c r="D29" s="239">
        <v>5585</v>
      </c>
      <c r="E29" s="239"/>
      <c r="F29" s="239">
        <v>1867</v>
      </c>
      <c r="G29" s="239">
        <v>952</v>
      </c>
      <c r="H29" s="239"/>
      <c r="I29" s="239">
        <v>2053</v>
      </c>
      <c r="J29" s="239">
        <v>1090</v>
      </c>
      <c r="K29" s="239"/>
      <c r="L29" s="239">
        <v>2084</v>
      </c>
      <c r="M29" s="239">
        <v>1042</v>
      </c>
      <c r="N29" s="239"/>
      <c r="O29" s="239">
        <v>1809</v>
      </c>
      <c r="P29" s="239">
        <v>936</v>
      </c>
      <c r="Q29" s="239"/>
      <c r="R29" s="239">
        <v>1895</v>
      </c>
      <c r="S29" s="239">
        <v>1023</v>
      </c>
      <c r="T29" s="239"/>
      <c r="U29" s="239">
        <v>1903</v>
      </c>
      <c r="V29" s="239">
        <v>983</v>
      </c>
      <c r="W29" s="96"/>
      <c r="X29" s="114"/>
    </row>
    <row r="30" spans="1:24" ht="14.25" customHeight="1" x14ac:dyDescent="0.2">
      <c r="A30" s="1" t="s">
        <v>145</v>
      </c>
      <c r="B30" s="239">
        <v>7027</v>
      </c>
      <c r="C30" s="239">
        <v>3590</v>
      </c>
      <c r="D30" s="239">
        <v>3437</v>
      </c>
      <c r="E30" s="239"/>
      <c r="F30" s="239">
        <v>1098</v>
      </c>
      <c r="G30" s="239">
        <v>566</v>
      </c>
      <c r="H30" s="239"/>
      <c r="I30" s="239">
        <v>1346</v>
      </c>
      <c r="J30" s="239">
        <v>676</v>
      </c>
      <c r="K30" s="239"/>
      <c r="L30" s="239">
        <v>1213</v>
      </c>
      <c r="M30" s="239">
        <v>608</v>
      </c>
      <c r="N30" s="239"/>
      <c r="O30" s="239">
        <v>1063</v>
      </c>
      <c r="P30" s="239">
        <v>556</v>
      </c>
      <c r="Q30" s="239"/>
      <c r="R30" s="239">
        <v>1163</v>
      </c>
      <c r="S30" s="239">
        <v>597</v>
      </c>
      <c r="T30" s="239"/>
      <c r="U30" s="239">
        <v>1144</v>
      </c>
      <c r="V30" s="239">
        <v>587</v>
      </c>
      <c r="W30" s="96"/>
      <c r="X30" s="114"/>
    </row>
    <row r="31" spans="1:24" ht="14.25" customHeight="1" x14ac:dyDescent="0.2">
      <c r="A31" s="1" t="s">
        <v>146</v>
      </c>
      <c r="B31" s="239">
        <v>14829</v>
      </c>
      <c r="C31" s="239">
        <v>7619</v>
      </c>
      <c r="D31" s="239">
        <v>7210</v>
      </c>
      <c r="E31" s="239"/>
      <c r="F31" s="239">
        <v>2287</v>
      </c>
      <c r="G31" s="239">
        <v>1171</v>
      </c>
      <c r="H31" s="239"/>
      <c r="I31" s="239">
        <v>2850</v>
      </c>
      <c r="J31" s="239">
        <v>1522</v>
      </c>
      <c r="K31" s="239"/>
      <c r="L31" s="239">
        <v>2529</v>
      </c>
      <c r="M31" s="239">
        <v>1313</v>
      </c>
      <c r="N31" s="239"/>
      <c r="O31" s="239">
        <v>2278</v>
      </c>
      <c r="P31" s="239">
        <v>1152</v>
      </c>
      <c r="Q31" s="239"/>
      <c r="R31" s="239">
        <v>2370</v>
      </c>
      <c r="S31" s="239">
        <v>1184</v>
      </c>
      <c r="T31" s="239"/>
      <c r="U31" s="239">
        <v>2515</v>
      </c>
      <c r="V31" s="239">
        <v>1277</v>
      </c>
      <c r="W31" s="96"/>
      <c r="X31" s="114"/>
    </row>
    <row r="32" spans="1:24" ht="14.25" customHeight="1" x14ac:dyDescent="0.2">
      <c r="A32" s="1" t="s">
        <v>147</v>
      </c>
      <c r="B32" s="239">
        <v>14651</v>
      </c>
      <c r="C32" s="239">
        <v>7603</v>
      </c>
      <c r="D32" s="239">
        <v>7048</v>
      </c>
      <c r="E32" s="239"/>
      <c r="F32" s="239">
        <v>2150</v>
      </c>
      <c r="G32" s="239">
        <v>1115</v>
      </c>
      <c r="H32" s="239"/>
      <c r="I32" s="239">
        <v>2910</v>
      </c>
      <c r="J32" s="239">
        <v>1531</v>
      </c>
      <c r="K32" s="239"/>
      <c r="L32" s="239">
        <v>2605</v>
      </c>
      <c r="M32" s="239">
        <v>1335</v>
      </c>
      <c r="N32" s="239"/>
      <c r="O32" s="239">
        <v>2249</v>
      </c>
      <c r="P32" s="239">
        <v>1190</v>
      </c>
      <c r="Q32" s="239"/>
      <c r="R32" s="239">
        <v>2335</v>
      </c>
      <c r="S32" s="239">
        <v>1206</v>
      </c>
      <c r="T32" s="239"/>
      <c r="U32" s="239">
        <v>2402</v>
      </c>
      <c r="V32" s="239">
        <v>1226</v>
      </c>
      <c r="W32" s="96"/>
      <c r="X32" s="114"/>
    </row>
    <row r="33" spans="1:26" ht="14.25" customHeight="1" x14ac:dyDescent="0.2">
      <c r="A33" s="1" t="s">
        <v>148</v>
      </c>
      <c r="B33" s="239">
        <v>8377</v>
      </c>
      <c r="C33" s="239">
        <v>4386</v>
      </c>
      <c r="D33" s="239">
        <v>3991</v>
      </c>
      <c r="E33" s="239"/>
      <c r="F33" s="239">
        <v>1345</v>
      </c>
      <c r="G33" s="239">
        <v>709</v>
      </c>
      <c r="H33" s="239"/>
      <c r="I33" s="239">
        <v>1603</v>
      </c>
      <c r="J33" s="239">
        <v>853</v>
      </c>
      <c r="K33" s="239"/>
      <c r="L33" s="239">
        <v>1515</v>
      </c>
      <c r="M33" s="239">
        <v>804</v>
      </c>
      <c r="N33" s="239"/>
      <c r="O33" s="239">
        <v>1289</v>
      </c>
      <c r="P33" s="239">
        <v>648</v>
      </c>
      <c r="Q33" s="239"/>
      <c r="R33" s="239">
        <v>1350</v>
      </c>
      <c r="S33" s="239">
        <v>690</v>
      </c>
      <c r="T33" s="239"/>
      <c r="U33" s="239">
        <v>1275</v>
      </c>
      <c r="V33" s="239">
        <v>682</v>
      </c>
      <c r="W33" s="96"/>
      <c r="X33" s="114"/>
    </row>
    <row r="34" spans="1:26" ht="14.25" customHeight="1" x14ac:dyDescent="0.2">
      <c r="A34" s="1" t="s">
        <v>149</v>
      </c>
      <c r="B34" s="239">
        <v>8935</v>
      </c>
      <c r="C34" s="239">
        <v>4640</v>
      </c>
      <c r="D34" s="239">
        <v>4295</v>
      </c>
      <c r="E34" s="239"/>
      <c r="F34" s="239">
        <v>1358</v>
      </c>
      <c r="G34" s="239">
        <v>702</v>
      </c>
      <c r="H34" s="239"/>
      <c r="I34" s="239">
        <v>1743</v>
      </c>
      <c r="J34" s="239">
        <v>920</v>
      </c>
      <c r="K34" s="239"/>
      <c r="L34" s="239">
        <v>1629</v>
      </c>
      <c r="M34" s="239">
        <v>843</v>
      </c>
      <c r="N34" s="239"/>
      <c r="O34" s="239">
        <v>1447</v>
      </c>
      <c r="P34" s="239">
        <v>755</v>
      </c>
      <c r="Q34" s="239"/>
      <c r="R34" s="239">
        <v>1380</v>
      </c>
      <c r="S34" s="239">
        <v>717</v>
      </c>
      <c r="T34" s="239"/>
      <c r="U34" s="239">
        <v>1378</v>
      </c>
      <c r="V34" s="239">
        <v>703</v>
      </c>
      <c r="W34" s="96"/>
      <c r="X34" s="114"/>
    </row>
    <row r="35" spans="1:26" ht="14.25" customHeight="1" x14ac:dyDescent="0.2">
      <c r="A35" s="1" t="s">
        <v>150</v>
      </c>
      <c r="B35" s="239">
        <v>3086</v>
      </c>
      <c r="C35" s="239">
        <v>1582</v>
      </c>
      <c r="D35" s="239">
        <v>1504</v>
      </c>
      <c r="E35" s="239"/>
      <c r="F35" s="239">
        <v>483</v>
      </c>
      <c r="G35" s="239">
        <v>226</v>
      </c>
      <c r="H35" s="239"/>
      <c r="I35" s="239">
        <v>597</v>
      </c>
      <c r="J35" s="239">
        <v>316</v>
      </c>
      <c r="K35" s="239"/>
      <c r="L35" s="239">
        <v>538</v>
      </c>
      <c r="M35" s="239">
        <v>273</v>
      </c>
      <c r="N35" s="239"/>
      <c r="O35" s="239">
        <v>447</v>
      </c>
      <c r="P35" s="239">
        <v>240</v>
      </c>
      <c r="Q35" s="239"/>
      <c r="R35" s="239">
        <v>478</v>
      </c>
      <c r="S35" s="239">
        <v>244</v>
      </c>
      <c r="T35" s="239"/>
      <c r="U35" s="239">
        <v>543</v>
      </c>
      <c r="V35" s="239">
        <v>283</v>
      </c>
      <c r="W35" s="96"/>
      <c r="X35" s="114"/>
    </row>
    <row r="36" spans="1:26" ht="14.25" customHeight="1" x14ac:dyDescent="0.2">
      <c r="A36" s="1" t="s">
        <v>151</v>
      </c>
      <c r="B36" s="239">
        <v>26587</v>
      </c>
      <c r="C36" s="239">
        <v>13756</v>
      </c>
      <c r="D36" s="239">
        <v>12831</v>
      </c>
      <c r="E36" s="239"/>
      <c r="F36" s="239">
        <v>4326</v>
      </c>
      <c r="G36" s="239">
        <v>2231</v>
      </c>
      <c r="H36" s="239"/>
      <c r="I36" s="239">
        <v>5123</v>
      </c>
      <c r="J36" s="239">
        <v>2648</v>
      </c>
      <c r="K36" s="239"/>
      <c r="L36" s="239">
        <v>4762</v>
      </c>
      <c r="M36" s="239">
        <v>2461</v>
      </c>
      <c r="N36" s="239"/>
      <c r="O36" s="239">
        <v>4058</v>
      </c>
      <c r="P36" s="239">
        <v>2079</v>
      </c>
      <c r="Q36" s="239"/>
      <c r="R36" s="239">
        <v>4176</v>
      </c>
      <c r="S36" s="239">
        <v>2167</v>
      </c>
      <c r="T36" s="239"/>
      <c r="U36" s="239">
        <v>4142</v>
      </c>
      <c r="V36" s="239">
        <v>2170</v>
      </c>
      <c r="W36" s="96"/>
      <c r="X36" s="114"/>
    </row>
    <row r="37" spans="1:26" ht="14.25" customHeight="1" x14ac:dyDescent="0.2">
      <c r="A37" s="37" t="s">
        <v>152</v>
      </c>
      <c r="B37" s="239">
        <v>21228</v>
      </c>
      <c r="C37" s="239">
        <v>10923</v>
      </c>
      <c r="D37" s="239">
        <v>10305</v>
      </c>
      <c r="E37" s="239"/>
      <c r="F37" s="239">
        <v>3193</v>
      </c>
      <c r="G37" s="239">
        <v>1623</v>
      </c>
      <c r="H37" s="239"/>
      <c r="I37" s="239">
        <v>3995</v>
      </c>
      <c r="J37" s="239">
        <v>2048</v>
      </c>
      <c r="K37" s="239"/>
      <c r="L37" s="239">
        <v>3747</v>
      </c>
      <c r="M37" s="239">
        <v>1931</v>
      </c>
      <c r="N37" s="239"/>
      <c r="O37" s="239">
        <v>3459</v>
      </c>
      <c r="P37" s="239">
        <v>1800</v>
      </c>
      <c r="Q37" s="239"/>
      <c r="R37" s="239">
        <v>3401</v>
      </c>
      <c r="S37" s="239">
        <v>1766</v>
      </c>
      <c r="T37" s="239"/>
      <c r="U37" s="239">
        <v>3433</v>
      </c>
      <c r="V37" s="239">
        <v>1755</v>
      </c>
      <c r="W37" s="96"/>
      <c r="X37" s="114"/>
    </row>
    <row r="38" spans="1:26" ht="14.25" customHeight="1" thickBot="1" x14ac:dyDescent="0.25">
      <c r="A38" s="241" t="s">
        <v>153</v>
      </c>
      <c r="B38" s="242">
        <v>3810</v>
      </c>
      <c r="C38" s="242">
        <v>1990</v>
      </c>
      <c r="D38" s="242">
        <v>1820</v>
      </c>
      <c r="E38" s="242"/>
      <c r="F38" s="242">
        <v>626</v>
      </c>
      <c r="G38" s="242">
        <v>335</v>
      </c>
      <c r="H38" s="242"/>
      <c r="I38" s="242">
        <v>831</v>
      </c>
      <c r="J38" s="242">
        <v>437</v>
      </c>
      <c r="K38" s="242"/>
      <c r="L38" s="242">
        <v>627</v>
      </c>
      <c r="M38" s="242">
        <v>323</v>
      </c>
      <c r="N38" s="242"/>
      <c r="O38" s="242">
        <v>633</v>
      </c>
      <c r="P38" s="242">
        <v>336</v>
      </c>
      <c r="Q38" s="242"/>
      <c r="R38" s="242">
        <v>562</v>
      </c>
      <c r="S38" s="242">
        <v>283</v>
      </c>
      <c r="T38" s="242"/>
      <c r="U38" s="242">
        <v>531</v>
      </c>
      <c r="V38" s="242">
        <v>276</v>
      </c>
      <c r="X38" s="114"/>
    </row>
    <row r="39" spans="1:26" ht="14.25" customHeight="1" x14ac:dyDescent="0.2">
      <c r="A39" s="236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X39" s="114"/>
    </row>
    <row r="40" spans="1:26" ht="14.25" customHeight="1" x14ac:dyDescent="0.2">
      <c r="A40" s="236"/>
      <c r="B40" s="252"/>
      <c r="C40" s="252"/>
      <c r="D40" s="252"/>
      <c r="E40" s="252"/>
      <c r="F40" s="277"/>
      <c r="G40" s="277"/>
      <c r="H40" s="252"/>
      <c r="I40" s="277"/>
      <c r="J40" s="277"/>
      <c r="K40" s="252"/>
      <c r="L40" s="277"/>
      <c r="M40" s="277"/>
      <c r="N40" s="252"/>
      <c r="O40" s="277"/>
      <c r="P40" s="277"/>
      <c r="Q40" s="252"/>
      <c r="R40" s="277"/>
      <c r="S40" s="277"/>
      <c r="T40" s="252"/>
      <c r="U40" s="277"/>
      <c r="V40" s="277"/>
    </row>
    <row r="41" spans="1:26" ht="14.25" customHeight="1" x14ac:dyDescent="0.2">
      <c r="A41" s="236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</row>
    <row r="42" spans="1:26" ht="14.25" customHeight="1" x14ac:dyDescent="0.2">
      <c r="B42" s="38"/>
      <c r="C42" s="38"/>
      <c r="D42" s="38"/>
      <c r="F42" s="38"/>
      <c r="G42" s="38"/>
      <c r="I42" s="38"/>
      <c r="J42" s="38"/>
      <c r="L42" s="38"/>
      <c r="M42" s="38"/>
      <c r="O42" s="38"/>
      <c r="P42" s="38"/>
      <c r="R42" s="38"/>
      <c r="S42" s="38"/>
      <c r="U42" s="38"/>
      <c r="V42" s="38"/>
    </row>
    <row r="43" spans="1:26" ht="14.25" customHeight="1" x14ac:dyDescent="0.2">
      <c r="W43" s="200"/>
      <c r="Z43" s="200"/>
    </row>
    <row r="44" spans="1:26" ht="14.25" customHeight="1" x14ac:dyDescent="0.2">
      <c r="W44" s="200"/>
      <c r="Z44"/>
    </row>
    <row r="46" spans="1:26" ht="14.25" customHeight="1" x14ac:dyDescent="0.2">
      <c r="A46" s="769" t="s">
        <v>778</v>
      </c>
      <c r="B46" s="769"/>
      <c r="C46" s="769"/>
      <c r="D46" s="769"/>
      <c r="E46" s="769"/>
      <c r="F46" s="769"/>
      <c r="G46" s="769"/>
      <c r="H46" s="769"/>
      <c r="I46" s="769"/>
      <c r="J46" s="769"/>
      <c r="K46" s="769"/>
      <c r="L46" s="769"/>
      <c r="M46" s="769"/>
      <c r="N46" s="769"/>
      <c r="O46" s="769"/>
      <c r="P46" s="769"/>
      <c r="Q46" s="769"/>
      <c r="R46" s="769"/>
      <c r="S46" s="769"/>
      <c r="T46" s="769"/>
      <c r="U46" s="769"/>
      <c r="V46" s="769"/>
      <c r="W46" s="95"/>
    </row>
    <row r="47" spans="1:26" ht="14.25" customHeight="1" x14ac:dyDescent="0.2">
      <c r="A47" s="758" t="s">
        <v>188</v>
      </c>
      <c r="B47" s="758"/>
      <c r="C47" s="758"/>
      <c r="D47" s="758"/>
      <c r="E47" s="758"/>
      <c r="F47" s="758"/>
      <c r="G47" s="758"/>
      <c r="H47" s="758"/>
      <c r="I47" s="758"/>
      <c r="J47" s="758"/>
      <c r="K47" s="758"/>
      <c r="L47" s="758"/>
      <c r="M47" s="758"/>
      <c r="N47" s="758"/>
      <c r="O47" s="758"/>
      <c r="P47" s="758"/>
      <c r="Q47" s="758"/>
      <c r="R47" s="758"/>
      <c r="S47" s="758"/>
      <c r="T47" s="758"/>
      <c r="U47" s="758"/>
      <c r="V47" s="758"/>
      <c r="X47" s="747" t="s">
        <v>650</v>
      </c>
      <c r="Y47" s="747"/>
    </row>
    <row r="48" spans="1:26" ht="14.25" customHeight="1" x14ac:dyDescent="0.2">
      <c r="A48" s="769" t="s">
        <v>189</v>
      </c>
      <c r="B48" s="769"/>
      <c r="C48" s="769"/>
      <c r="D48" s="769"/>
      <c r="E48" s="769"/>
      <c r="F48" s="769"/>
      <c r="G48" s="769"/>
      <c r="H48" s="769"/>
      <c r="I48" s="769"/>
      <c r="J48" s="769"/>
      <c r="K48" s="769"/>
      <c r="L48" s="769"/>
      <c r="M48" s="769"/>
      <c r="N48" s="769"/>
      <c r="O48" s="769"/>
      <c r="P48" s="769"/>
      <c r="Q48" s="769"/>
      <c r="R48" s="769"/>
      <c r="S48" s="769"/>
      <c r="T48" s="769"/>
      <c r="U48" s="769"/>
      <c r="V48" s="769"/>
      <c r="X48" s="747"/>
      <c r="Y48" s="747"/>
    </row>
    <row r="49" spans="1:23" ht="14.25" customHeight="1" x14ac:dyDescent="0.2">
      <c r="A49" s="758" t="s">
        <v>191</v>
      </c>
      <c r="B49" s="758"/>
      <c r="C49" s="758"/>
      <c r="D49" s="758"/>
      <c r="E49" s="758"/>
      <c r="F49" s="758"/>
      <c r="G49" s="758"/>
      <c r="H49" s="758"/>
      <c r="I49" s="758"/>
      <c r="J49" s="758"/>
      <c r="K49" s="758"/>
      <c r="L49" s="758"/>
      <c r="M49" s="758"/>
      <c r="N49" s="758"/>
      <c r="O49" s="758"/>
      <c r="P49" s="758"/>
      <c r="Q49" s="758"/>
      <c r="R49" s="758"/>
      <c r="S49" s="758"/>
      <c r="T49" s="758"/>
      <c r="U49" s="758"/>
      <c r="V49" s="758"/>
    </row>
    <row r="50" spans="1:23" ht="14.25" customHeight="1" x14ac:dyDescent="0.2">
      <c r="A50" s="769" t="s">
        <v>184</v>
      </c>
      <c r="B50" s="769"/>
      <c r="C50" s="769"/>
      <c r="D50" s="769"/>
      <c r="E50" s="769"/>
      <c r="F50" s="769"/>
      <c r="G50" s="769"/>
      <c r="H50" s="769"/>
      <c r="I50" s="769"/>
      <c r="J50" s="769"/>
      <c r="K50" s="769"/>
      <c r="L50" s="769"/>
      <c r="M50" s="769"/>
      <c r="N50" s="769"/>
      <c r="O50" s="769"/>
      <c r="P50" s="769"/>
      <c r="Q50" s="769"/>
      <c r="R50" s="769"/>
      <c r="S50" s="769"/>
      <c r="T50" s="769"/>
      <c r="U50" s="769"/>
      <c r="V50" s="769"/>
    </row>
    <row r="51" spans="1:23" ht="14.25" customHeight="1" thickBot="1" x14ac:dyDescent="0.25">
      <c r="A51" s="755" t="s">
        <v>1063</v>
      </c>
      <c r="B51" s="755"/>
      <c r="C51" s="755"/>
      <c r="D51" s="755"/>
      <c r="E51" s="755"/>
      <c r="F51" s="755"/>
      <c r="G51" s="755"/>
      <c r="H51" s="755"/>
      <c r="I51" s="755"/>
      <c r="J51" s="755"/>
      <c r="K51" s="755"/>
      <c r="L51" s="755"/>
      <c r="M51" s="755"/>
      <c r="N51" s="755"/>
      <c r="O51" s="755"/>
      <c r="P51" s="755"/>
      <c r="Q51" s="755"/>
      <c r="R51" s="755"/>
      <c r="S51" s="755"/>
      <c r="T51" s="755"/>
      <c r="U51" s="755"/>
      <c r="V51" s="755"/>
    </row>
    <row r="52" spans="1:23" ht="14.25" customHeight="1" x14ac:dyDescent="0.2">
      <c r="A52" s="274" t="s">
        <v>117</v>
      </c>
      <c r="B52" s="208" t="s">
        <v>50</v>
      </c>
      <c r="C52" s="208"/>
      <c r="D52" s="208"/>
      <c r="E52" s="1"/>
      <c r="F52" s="275" t="s">
        <v>34</v>
      </c>
      <c r="G52" s="275"/>
      <c r="H52" s="1"/>
      <c r="I52" s="275" t="s">
        <v>35</v>
      </c>
      <c r="J52" s="275"/>
      <c r="K52" s="1"/>
      <c r="L52" s="275" t="s">
        <v>36</v>
      </c>
      <c r="M52" s="275"/>
      <c r="N52" s="1"/>
      <c r="O52" s="275" t="s">
        <v>38</v>
      </c>
      <c r="P52" s="275"/>
      <c r="Q52" s="1"/>
      <c r="R52" s="275" t="s">
        <v>39</v>
      </c>
      <c r="S52" s="275"/>
      <c r="T52" s="1"/>
      <c r="U52" s="275" t="s">
        <v>40</v>
      </c>
      <c r="V52" s="275"/>
    </row>
    <row r="53" spans="1:23" ht="14.25" customHeight="1" thickBot="1" x14ac:dyDescent="0.25">
      <c r="A53" s="276" t="s">
        <v>123</v>
      </c>
      <c r="B53" s="235" t="s">
        <v>87</v>
      </c>
      <c r="C53" s="235" t="s">
        <v>88</v>
      </c>
      <c r="D53" s="235" t="s">
        <v>89</v>
      </c>
      <c r="E53" s="235"/>
      <c r="F53" s="235" t="s">
        <v>87</v>
      </c>
      <c r="G53" s="235" t="s">
        <v>88</v>
      </c>
      <c r="H53" s="235"/>
      <c r="I53" s="235" t="s">
        <v>87</v>
      </c>
      <c r="J53" s="235" t="s">
        <v>88</v>
      </c>
      <c r="K53" s="235"/>
      <c r="L53" s="235" t="s">
        <v>87</v>
      </c>
      <c r="M53" s="235" t="s">
        <v>88</v>
      </c>
      <c r="N53" s="235"/>
      <c r="O53" s="235" t="s">
        <v>87</v>
      </c>
      <c r="P53" s="235" t="s">
        <v>88</v>
      </c>
      <c r="Q53" s="235"/>
      <c r="R53" s="235" t="s">
        <v>87</v>
      </c>
      <c r="S53" s="235" t="s">
        <v>88</v>
      </c>
      <c r="T53" s="235"/>
      <c r="U53" s="235" t="s">
        <v>87</v>
      </c>
      <c r="V53" s="235" t="s">
        <v>88</v>
      </c>
    </row>
    <row r="54" spans="1:23" ht="14.25" customHeight="1" x14ac:dyDescent="0.2">
      <c r="A54" s="236"/>
      <c r="B54" s="253"/>
      <c r="C54" s="253"/>
      <c r="D54" s="253"/>
      <c r="E54" s="252"/>
      <c r="F54" s="253"/>
      <c r="G54" s="253"/>
      <c r="H54" s="252"/>
      <c r="I54" s="253"/>
      <c r="J54" s="253"/>
      <c r="K54" s="252"/>
      <c r="L54" s="253"/>
      <c r="M54" s="253"/>
      <c r="N54" s="252"/>
      <c r="O54" s="253"/>
      <c r="P54" s="253"/>
      <c r="Q54" s="252"/>
      <c r="R54" s="253"/>
      <c r="S54" s="253"/>
      <c r="T54" s="252"/>
      <c r="U54" s="253"/>
      <c r="V54" s="253"/>
      <c r="W54" s="124"/>
    </row>
    <row r="55" spans="1:23" ht="14.25" customHeight="1" x14ac:dyDescent="0.25">
      <c r="A55" s="228" t="s">
        <v>126</v>
      </c>
      <c r="B55" s="38">
        <v>419076</v>
      </c>
      <c r="C55" s="38">
        <v>215752</v>
      </c>
      <c r="D55" s="38">
        <v>203324</v>
      </c>
      <c r="E55" s="38"/>
      <c r="F55" s="38">
        <v>64551</v>
      </c>
      <c r="G55" s="38">
        <v>33254</v>
      </c>
      <c r="H55" s="38"/>
      <c r="I55" s="38">
        <v>80763</v>
      </c>
      <c r="J55" s="38">
        <v>41816</v>
      </c>
      <c r="K55" s="38"/>
      <c r="L55" s="38">
        <v>71952</v>
      </c>
      <c r="M55" s="38">
        <v>36884</v>
      </c>
      <c r="N55" s="38"/>
      <c r="O55" s="38">
        <v>66835</v>
      </c>
      <c r="P55" s="38">
        <v>34553</v>
      </c>
      <c r="Q55" s="38"/>
      <c r="R55" s="38">
        <v>67525</v>
      </c>
      <c r="S55" s="38">
        <v>34754</v>
      </c>
      <c r="T55" s="38"/>
      <c r="U55" s="38">
        <v>67450</v>
      </c>
      <c r="V55" s="38">
        <v>34491</v>
      </c>
      <c r="W55" s="124"/>
    </row>
    <row r="56" spans="1:23" ht="14.25" customHeight="1" x14ac:dyDescent="0.2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124"/>
    </row>
    <row r="57" spans="1:23" ht="14.25" customHeight="1" x14ac:dyDescent="0.2">
      <c r="A57" s="1" t="s">
        <v>127</v>
      </c>
      <c r="B57" s="239">
        <v>23966</v>
      </c>
      <c r="C57" s="239">
        <v>12295</v>
      </c>
      <c r="D57" s="239">
        <v>11671</v>
      </c>
      <c r="E57" s="239"/>
      <c r="F57" s="239">
        <v>3794</v>
      </c>
      <c r="G57" s="239">
        <v>2003</v>
      </c>
      <c r="H57" s="239"/>
      <c r="I57" s="239">
        <v>4700</v>
      </c>
      <c r="J57" s="239">
        <v>2372</v>
      </c>
      <c r="K57" s="239"/>
      <c r="L57" s="239">
        <v>3917</v>
      </c>
      <c r="M57" s="239">
        <v>1988</v>
      </c>
      <c r="N57" s="239"/>
      <c r="O57" s="239">
        <v>3808</v>
      </c>
      <c r="P57" s="239">
        <v>1958</v>
      </c>
      <c r="Q57" s="239"/>
      <c r="R57" s="239">
        <v>3870</v>
      </c>
      <c r="S57" s="239">
        <v>1974</v>
      </c>
      <c r="T57" s="239"/>
      <c r="U57" s="239">
        <v>3877</v>
      </c>
      <c r="V57" s="239">
        <v>2000</v>
      </c>
      <c r="W57" s="124"/>
    </row>
    <row r="58" spans="1:23" ht="14.25" customHeight="1" x14ac:dyDescent="0.2">
      <c r="A58" s="1" t="s">
        <v>128</v>
      </c>
      <c r="B58" s="239">
        <v>19902</v>
      </c>
      <c r="C58" s="239">
        <v>10134</v>
      </c>
      <c r="D58" s="239">
        <v>9768</v>
      </c>
      <c r="E58" s="239"/>
      <c r="F58" s="239">
        <v>2912</v>
      </c>
      <c r="G58" s="239">
        <v>1511</v>
      </c>
      <c r="H58" s="239"/>
      <c r="I58" s="239">
        <v>3927</v>
      </c>
      <c r="J58" s="239">
        <v>1991</v>
      </c>
      <c r="K58" s="239"/>
      <c r="L58" s="239">
        <v>3327</v>
      </c>
      <c r="M58" s="239">
        <v>1682</v>
      </c>
      <c r="N58" s="239"/>
      <c r="O58" s="239">
        <v>3234</v>
      </c>
      <c r="P58" s="239">
        <v>1638</v>
      </c>
      <c r="Q58" s="239"/>
      <c r="R58" s="239">
        <v>3189</v>
      </c>
      <c r="S58" s="239">
        <v>1620</v>
      </c>
      <c r="T58" s="239"/>
      <c r="U58" s="239">
        <v>3313</v>
      </c>
      <c r="V58" s="239">
        <v>1692</v>
      </c>
      <c r="W58" s="124"/>
    </row>
    <row r="59" spans="1:23" ht="14.25" customHeight="1" x14ac:dyDescent="0.2">
      <c r="A59" s="1" t="s">
        <v>129</v>
      </c>
      <c r="B59" s="239">
        <v>20457</v>
      </c>
      <c r="C59" s="239">
        <v>10564</v>
      </c>
      <c r="D59" s="239">
        <v>9893</v>
      </c>
      <c r="E59" s="239"/>
      <c r="F59" s="239">
        <v>3222</v>
      </c>
      <c r="G59" s="239">
        <v>1678</v>
      </c>
      <c r="H59" s="239"/>
      <c r="I59" s="239">
        <v>4163</v>
      </c>
      <c r="J59" s="239">
        <v>2200</v>
      </c>
      <c r="K59" s="239"/>
      <c r="L59" s="239">
        <v>3528</v>
      </c>
      <c r="M59" s="239">
        <v>1867</v>
      </c>
      <c r="N59" s="239"/>
      <c r="O59" s="239">
        <v>3293</v>
      </c>
      <c r="P59" s="239">
        <v>1674</v>
      </c>
      <c r="Q59" s="239"/>
      <c r="R59" s="239">
        <v>3139</v>
      </c>
      <c r="S59" s="239">
        <v>1589</v>
      </c>
      <c r="T59" s="239"/>
      <c r="U59" s="239">
        <v>3112</v>
      </c>
      <c r="V59" s="239">
        <v>1556</v>
      </c>
      <c r="W59" s="124"/>
    </row>
    <row r="60" spans="1:23" ht="14.25" customHeight="1" x14ac:dyDescent="0.2">
      <c r="A60" s="1" t="s">
        <v>130</v>
      </c>
      <c r="B60" s="239">
        <v>25038</v>
      </c>
      <c r="C60" s="239">
        <v>12851</v>
      </c>
      <c r="D60" s="239">
        <v>12187</v>
      </c>
      <c r="E60" s="239"/>
      <c r="F60" s="239">
        <v>3955</v>
      </c>
      <c r="G60" s="239">
        <v>2003</v>
      </c>
      <c r="H60" s="239"/>
      <c r="I60" s="239">
        <v>4840</v>
      </c>
      <c r="J60" s="239">
        <v>2495</v>
      </c>
      <c r="K60" s="239"/>
      <c r="L60" s="239">
        <v>4299</v>
      </c>
      <c r="M60" s="239">
        <v>2197</v>
      </c>
      <c r="N60" s="239"/>
      <c r="O60" s="239">
        <v>3968</v>
      </c>
      <c r="P60" s="239">
        <v>2000</v>
      </c>
      <c r="Q60" s="239"/>
      <c r="R60" s="239">
        <v>4049</v>
      </c>
      <c r="S60" s="239">
        <v>2081</v>
      </c>
      <c r="T60" s="239"/>
      <c r="U60" s="239">
        <v>3927</v>
      </c>
      <c r="V60" s="239">
        <v>2075</v>
      </c>
    </row>
    <row r="61" spans="1:23" ht="14.25" customHeight="1" x14ac:dyDescent="0.2">
      <c r="A61" s="1" t="s">
        <v>131</v>
      </c>
      <c r="B61" s="239">
        <v>6136</v>
      </c>
      <c r="C61" s="239">
        <v>3175</v>
      </c>
      <c r="D61" s="239">
        <v>2961</v>
      </c>
      <c r="E61" s="239"/>
      <c r="F61" s="239">
        <v>944</v>
      </c>
      <c r="G61" s="239">
        <v>459</v>
      </c>
      <c r="H61" s="239"/>
      <c r="I61" s="239">
        <v>1117</v>
      </c>
      <c r="J61" s="239">
        <v>588</v>
      </c>
      <c r="K61" s="239"/>
      <c r="L61" s="239">
        <v>1066</v>
      </c>
      <c r="M61" s="239">
        <v>519</v>
      </c>
      <c r="N61" s="239"/>
      <c r="O61" s="239">
        <v>962</v>
      </c>
      <c r="P61" s="239">
        <v>514</v>
      </c>
      <c r="Q61" s="239"/>
      <c r="R61" s="239">
        <v>972</v>
      </c>
      <c r="S61" s="239">
        <v>525</v>
      </c>
      <c r="T61" s="239"/>
      <c r="U61" s="239">
        <v>1075</v>
      </c>
      <c r="V61" s="239">
        <v>570</v>
      </c>
    </row>
    <row r="62" spans="1:23" ht="14.25" customHeight="1" x14ac:dyDescent="0.2">
      <c r="A62" s="1" t="s">
        <v>132</v>
      </c>
      <c r="B62" s="239">
        <v>14364</v>
      </c>
      <c r="C62" s="239">
        <v>7345</v>
      </c>
      <c r="D62" s="239">
        <v>7019</v>
      </c>
      <c r="E62" s="239"/>
      <c r="F62" s="239">
        <v>2067</v>
      </c>
      <c r="G62" s="239">
        <v>1043</v>
      </c>
      <c r="H62" s="239"/>
      <c r="I62" s="239">
        <v>2723</v>
      </c>
      <c r="J62" s="239">
        <v>1427</v>
      </c>
      <c r="K62" s="239"/>
      <c r="L62" s="239">
        <v>2513</v>
      </c>
      <c r="M62" s="239">
        <v>1276</v>
      </c>
      <c r="N62" s="239"/>
      <c r="O62" s="239">
        <v>2311</v>
      </c>
      <c r="P62" s="239">
        <v>1168</v>
      </c>
      <c r="Q62" s="239"/>
      <c r="R62" s="239">
        <v>2432</v>
      </c>
      <c r="S62" s="239">
        <v>1260</v>
      </c>
      <c r="T62" s="239"/>
      <c r="U62" s="239">
        <v>2318</v>
      </c>
      <c r="V62" s="239">
        <v>1171</v>
      </c>
    </row>
    <row r="63" spans="1:23" ht="14.25" customHeight="1" x14ac:dyDescent="0.2">
      <c r="A63" s="1" t="s">
        <v>133</v>
      </c>
      <c r="B63" s="239">
        <v>3647</v>
      </c>
      <c r="C63" s="239">
        <v>1853</v>
      </c>
      <c r="D63" s="239">
        <v>1794</v>
      </c>
      <c r="E63" s="239"/>
      <c r="F63" s="239">
        <v>564</v>
      </c>
      <c r="G63" s="239">
        <v>280</v>
      </c>
      <c r="H63" s="239"/>
      <c r="I63" s="239">
        <v>700</v>
      </c>
      <c r="J63" s="239">
        <v>354</v>
      </c>
      <c r="K63" s="239"/>
      <c r="L63" s="239">
        <v>611</v>
      </c>
      <c r="M63" s="239">
        <v>293</v>
      </c>
      <c r="N63" s="239"/>
      <c r="O63" s="239">
        <v>561</v>
      </c>
      <c r="P63" s="239">
        <v>302</v>
      </c>
      <c r="Q63" s="239"/>
      <c r="R63" s="239">
        <v>634</v>
      </c>
      <c r="S63" s="239">
        <v>336</v>
      </c>
      <c r="T63" s="239"/>
      <c r="U63" s="239">
        <v>577</v>
      </c>
      <c r="V63" s="239">
        <v>288</v>
      </c>
    </row>
    <row r="64" spans="1:23" ht="14.25" customHeight="1" x14ac:dyDescent="0.2">
      <c r="A64" s="1" t="s">
        <v>134</v>
      </c>
      <c r="B64" s="239">
        <v>37579</v>
      </c>
      <c r="C64" s="239">
        <v>19415</v>
      </c>
      <c r="D64" s="239">
        <v>18164</v>
      </c>
      <c r="E64" s="239"/>
      <c r="F64" s="239">
        <v>5760</v>
      </c>
      <c r="G64" s="239">
        <v>2980</v>
      </c>
      <c r="H64" s="239"/>
      <c r="I64" s="239">
        <v>7130</v>
      </c>
      <c r="J64" s="239">
        <v>3707</v>
      </c>
      <c r="K64" s="239"/>
      <c r="L64" s="239">
        <v>6195</v>
      </c>
      <c r="M64" s="239">
        <v>3212</v>
      </c>
      <c r="N64" s="239"/>
      <c r="O64" s="239">
        <v>6191</v>
      </c>
      <c r="P64" s="239">
        <v>3232</v>
      </c>
      <c r="Q64" s="239"/>
      <c r="R64" s="239">
        <v>6130</v>
      </c>
      <c r="S64" s="239">
        <v>3129</v>
      </c>
      <c r="T64" s="239"/>
      <c r="U64" s="239">
        <v>6173</v>
      </c>
      <c r="V64" s="239">
        <v>3155</v>
      </c>
    </row>
    <row r="65" spans="1:27" ht="14.25" customHeight="1" x14ac:dyDescent="0.2">
      <c r="A65" s="1" t="s">
        <v>135</v>
      </c>
      <c r="B65" s="239">
        <v>17918</v>
      </c>
      <c r="C65" s="239">
        <v>9231</v>
      </c>
      <c r="D65" s="239">
        <v>8687</v>
      </c>
      <c r="E65" s="239"/>
      <c r="F65" s="239">
        <v>2795</v>
      </c>
      <c r="G65" s="239">
        <v>1487</v>
      </c>
      <c r="H65" s="239"/>
      <c r="I65" s="239">
        <v>3304</v>
      </c>
      <c r="J65" s="239">
        <v>1677</v>
      </c>
      <c r="K65" s="239"/>
      <c r="L65" s="239">
        <v>3049</v>
      </c>
      <c r="M65" s="239">
        <v>1510</v>
      </c>
      <c r="N65" s="239"/>
      <c r="O65" s="239">
        <v>2847</v>
      </c>
      <c r="P65" s="239">
        <v>1497</v>
      </c>
      <c r="Q65" s="239"/>
      <c r="R65" s="239">
        <v>2925</v>
      </c>
      <c r="S65" s="239">
        <v>1525</v>
      </c>
      <c r="T65" s="239"/>
      <c r="U65" s="239">
        <v>2998</v>
      </c>
      <c r="V65" s="239">
        <v>1535</v>
      </c>
    </row>
    <row r="66" spans="1:27" ht="14.25" customHeight="1" x14ac:dyDescent="0.2">
      <c r="A66" s="1" t="s">
        <v>136</v>
      </c>
      <c r="B66" s="239">
        <v>26789</v>
      </c>
      <c r="C66" s="239">
        <v>13926</v>
      </c>
      <c r="D66" s="239">
        <v>12863</v>
      </c>
      <c r="E66" s="239"/>
      <c r="F66" s="239">
        <v>4400</v>
      </c>
      <c r="G66" s="239">
        <v>2290</v>
      </c>
      <c r="H66" s="239"/>
      <c r="I66" s="239">
        <v>5213</v>
      </c>
      <c r="J66" s="239">
        <v>2724</v>
      </c>
      <c r="K66" s="239"/>
      <c r="L66" s="239">
        <v>4694</v>
      </c>
      <c r="M66" s="239">
        <v>2423</v>
      </c>
      <c r="N66" s="239"/>
      <c r="O66" s="239">
        <v>4251</v>
      </c>
      <c r="P66" s="239">
        <v>2240</v>
      </c>
      <c r="Q66" s="239"/>
      <c r="R66" s="239">
        <v>4190</v>
      </c>
      <c r="S66" s="239">
        <v>2182</v>
      </c>
      <c r="T66" s="239"/>
      <c r="U66" s="239">
        <v>4041</v>
      </c>
      <c r="V66" s="239">
        <v>2067</v>
      </c>
    </row>
    <row r="67" spans="1:27" ht="14.25" customHeight="1" x14ac:dyDescent="0.2">
      <c r="A67" s="1" t="s">
        <v>137</v>
      </c>
      <c r="B67" s="239">
        <v>9061</v>
      </c>
      <c r="C67" s="239">
        <v>4743</v>
      </c>
      <c r="D67" s="239">
        <v>4318</v>
      </c>
      <c r="E67" s="239"/>
      <c r="F67" s="239">
        <v>1393</v>
      </c>
      <c r="G67" s="239">
        <v>731</v>
      </c>
      <c r="H67" s="239"/>
      <c r="I67" s="239">
        <v>1711</v>
      </c>
      <c r="J67" s="239">
        <v>928</v>
      </c>
      <c r="K67" s="239"/>
      <c r="L67" s="239">
        <v>1517</v>
      </c>
      <c r="M67" s="239">
        <v>773</v>
      </c>
      <c r="N67" s="239"/>
      <c r="O67" s="239">
        <v>1442</v>
      </c>
      <c r="P67" s="239">
        <v>769</v>
      </c>
      <c r="Q67" s="239"/>
      <c r="R67" s="239">
        <v>1552</v>
      </c>
      <c r="S67" s="239">
        <v>831</v>
      </c>
      <c r="T67" s="239"/>
      <c r="U67" s="239">
        <v>1446</v>
      </c>
      <c r="V67" s="239">
        <v>711</v>
      </c>
    </row>
    <row r="68" spans="1:27" ht="14.25" customHeight="1" x14ac:dyDescent="0.2">
      <c r="A68" s="254" t="s">
        <v>138</v>
      </c>
      <c r="B68" s="239">
        <v>34590</v>
      </c>
      <c r="C68" s="239">
        <v>17820</v>
      </c>
      <c r="D68" s="239">
        <v>16770</v>
      </c>
      <c r="E68" s="239"/>
      <c r="F68" s="239">
        <v>5102</v>
      </c>
      <c r="G68" s="239">
        <v>2596</v>
      </c>
      <c r="H68" s="239"/>
      <c r="I68" s="239">
        <v>6878</v>
      </c>
      <c r="J68" s="239">
        <v>3551</v>
      </c>
      <c r="K68" s="239"/>
      <c r="L68" s="239">
        <v>5670</v>
      </c>
      <c r="M68" s="239">
        <v>2956</v>
      </c>
      <c r="N68" s="239"/>
      <c r="O68" s="239">
        <v>5638</v>
      </c>
      <c r="P68" s="239">
        <v>2960</v>
      </c>
      <c r="Q68" s="239"/>
      <c r="R68" s="239">
        <v>5647</v>
      </c>
      <c r="S68" s="239">
        <v>2914</v>
      </c>
      <c r="T68" s="239"/>
      <c r="U68" s="239">
        <v>5655</v>
      </c>
      <c r="V68" s="239">
        <v>2843</v>
      </c>
    </row>
    <row r="69" spans="1:27" ht="14.25" customHeight="1" x14ac:dyDescent="0.2">
      <c r="A69" s="1" t="s">
        <v>139</v>
      </c>
      <c r="B69" s="239">
        <v>9302</v>
      </c>
      <c r="C69" s="239">
        <v>4723</v>
      </c>
      <c r="D69" s="239">
        <v>4579</v>
      </c>
      <c r="E69" s="239"/>
      <c r="F69" s="239">
        <v>1437</v>
      </c>
      <c r="G69" s="239">
        <v>744</v>
      </c>
      <c r="H69" s="239"/>
      <c r="I69" s="239">
        <v>1779</v>
      </c>
      <c r="J69" s="239">
        <v>915</v>
      </c>
      <c r="K69" s="239"/>
      <c r="L69" s="239">
        <v>1613</v>
      </c>
      <c r="M69" s="239">
        <v>816</v>
      </c>
      <c r="N69" s="239"/>
      <c r="O69" s="239">
        <v>1501</v>
      </c>
      <c r="P69" s="239">
        <v>781</v>
      </c>
      <c r="Q69" s="239"/>
      <c r="R69" s="239">
        <v>1480</v>
      </c>
      <c r="S69" s="239">
        <v>718</v>
      </c>
      <c r="T69" s="239"/>
      <c r="U69" s="239">
        <v>1492</v>
      </c>
      <c r="V69" s="239">
        <v>749</v>
      </c>
    </row>
    <row r="70" spans="1:27" ht="14.25" customHeight="1" x14ac:dyDescent="0.2">
      <c r="A70" s="1" t="s">
        <v>140</v>
      </c>
      <c r="B70" s="239">
        <v>28351</v>
      </c>
      <c r="C70" s="239">
        <v>14283</v>
      </c>
      <c r="D70" s="239">
        <v>14068</v>
      </c>
      <c r="E70" s="239"/>
      <c r="F70" s="239">
        <v>4307</v>
      </c>
      <c r="G70" s="239">
        <v>2196</v>
      </c>
      <c r="H70" s="239"/>
      <c r="I70" s="239">
        <v>5423</v>
      </c>
      <c r="J70" s="239">
        <v>2728</v>
      </c>
      <c r="K70" s="239"/>
      <c r="L70" s="239">
        <v>4709</v>
      </c>
      <c r="M70" s="239">
        <v>2401</v>
      </c>
      <c r="N70" s="239"/>
      <c r="O70" s="239">
        <v>4558</v>
      </c>
      <c r="P70" s="239">
        <v>2270</v>
      </c>
      <c r="Q70" s="239"/>
      <c r="R70" s="239">
        <v>4756</v>
      </c>
      <c r="S70" s="239">
        <v>2389</v>
      </c>
      <c r="T70" s="239"/>
      <c r="U70" s="239">
        <v>4598</v>
      </c>
      <c r="V70" s="239">
        <v>2299</v>
      </c>
    </row>
    <row r="71" spans="1:27" ht="14.25" customHeight="1" x14ac:dyDescent="0.2">
      <c r="A71" s="1" t="s">
        <v>141</v>
      </c>
      <c r="B71" s="239">
        <v>8426</v>
      </c>
      <c r="C71" s="239">
        <v>4307</v>
      </c>
      <c r="D71" s="239">
        <v>4119</v>
      </c>
      <c r="E71" s="239"/>
      <c r="F71" s="239">
        <v>1303</v>
      </c>
      <c r="G71" s="239">
        <v>671</v>
      </c>
      <c r="H71" s="239"/>
      <c r="I71" s="239">
        <v>1618</v>
      </c>
      <c r="J71" s="239">
        <v>850</v>
      </c>
      <c r="K71" s="239"/>
      <c r="L71" s="239">
        <v>1522</v>
      </c>
      <c r="M71" s="239">
        <v>761</v>
      </c>
      <c r="N71" s="239"/>
      <c r="O71" s="239">
        <v>1376</v>
      </c>
      <c r="P71" s="239">
        <v>712</v>
      </c>
      <c r="Q71" s="239"/>
      <c r="R71" s="239">
        <v>1302</v>
      </c>
      <c r="S71" s="239">
        <v>665</v>
      </c>
      <c r="T71" s="239"/>
      <c r="U71" s="239">
        <v>1305</v>
      </c>
      <c r="V71" s="239">
        <v>648</v>
      </c>
    </row>
    <row r="72" spans="1:27" ht="14.25" customHeight="1" x14ac:dyDescent="0.2">
      <c r="A72" s="1" t="s">
        <v>142</v>
      </c>
      <c r="B72" s="239">
        <v>12499</v>
      </c>
      <c r="C72" s="239">
        <v>6454</v>
      </c>
      <c r="D72" s="239">
        <v>6045</v>
      </c>
      <c r="E72" s="239"/>
      <c r="F72" s="239">
        <v>1905</v>
      </c>
      <c r="G72" s="239">
        <v>965</v>
      </c>
      <c r="H72" s="239"/>
      <c r="I72" s="239">
        <v>2334</v>
      </c>
      <c r="J72" s="239">
        <v>1207</v>
      </c>
      <c r="K72" s="239"/>
      <c r="L72" s="239">
        <v>2215</v>
      </c>
      <c r="M72" s="239">
        <v>1133</v>
      </c>
      <c r="N72" s="239"/>
      <c r="O72" s="239">
        <v>1952</v>
      </c>
      <c r="P72" s="239">
        <v>1022</v>
      </c>
      <c r="Q72" s="239"/>
      <c r="R72" s="239">
        <v>2013</v>
      </c>
      <c r="S72" s="239">
        <v>1060</v>
      </c>
      <c r="T72" s="239"/>
      <c r="U72" s="239">
        <v>2080</v>
      </c>
      <c r="V72" s="239">
        <v>1067</v>
      </c>
    </row>
    <row r="73" spans="1:27" ht="14.25" customHeight="1" x14ac:dyDescent="0.2">
      <c r="A73" s="1" t="s">
        <v>143</v>
      </c>
      <c r="B73" s="239">
        <v>6891</v>
      </c>
      <c r="C73" s="239">
        <v>3547</v>
      </c>
      <c r="D73" s="239">
        <v>3344</v>
      </c>
      <c r="E73" s="239"/>
      <c r="F73" s="239">
        <v>1018</v>
      </c>
      <c r="G73" s="239">
        <v>529</v>
      </c>
      <c r="H73" s="239"/>
      <c r="I73" s="239">
        <v>1189</v>
      </c>
      <c r="J73" s="239">
        <v>589</v>
      </c>
      <c r="K73" s="239"/>
      <c r="L73" s="239">
        <v>1284</v>
      </c>
      <c r="M73" s="239">
        <v>675</v>
      </c>
      <c r="N73" s="239"/>
      <c r="O73" s="239">
        <v>1102</v>
      </c>
      <c r="P73" s="239">
        <v>565</v>
      </c>
      <c r="Q73" s="239"/>
      <c r="R73" s="239">
        <v>1125</v>
      </c>
      <c r="S73" s="239">
        <v>579</v>
      </c>
      <c r="T73" s="239"/>
      <c r="U73" s="239">
        <v>1173</v>
      </c>
      <c r="V73" s="239">
        <v>610</v>
      </c>
    </row>
    <row r="74" spans="1:27" ht="14.25" customHeight="1" x14ac:dyDescent="0.2">
      <c r="A74" s="1" t="s">
        <v>144</v>
      </c>
      <c r="B74" s="239">
        <v>10337</v>
      </c>
      <c r="C74" s="239">
        <v>5374</v>
      </c>
      <c r="D74" s="239">
        <v>4963</v>
      </c>
      <c r="E74" s="239"/>
      <c r="F74" s="239">
        <v>1632</v>
      </c>
      <c r="G74" s="239">
        <v>835</v>
      </c>
      <c r="H74" s="239"/>
      <c r="I74" s="239">
        <v>1834</v>
      </c>
      <c r="J74" s="239">
        <v>976</v>
      </c>
      <c r="K74" s="239"/>
      <c r="L74" s="239">
        <v>1859</v>
      </c>
      <c r="M74" s="239">
        <v>921</v>
      </c>
      <c r="N74" s="239"/>
      <c r="O74" s="239">
        <v>1624</v>
      </c>
      <c r="P74" s="239">
        <v>849</v>
      </c>
      <c r="Q74" s="239"/>
      <c r="R74" s="239">
        <v>1685</v>
      </c>
      <c r="S74" s="239">
        <v>916</v>
      </c>
      <c r="T74" s="239"/>
      <c r="U74" s="239">
        <v>1703</v>
      </c>
      <c r="V74" s="239">
        <v>877</v>
      </c>
    </row>
    <row r="75" spans="1:27" ht="14.25" customHeight="1" x14ac:dyDescent="0.2">
      <c r="A75" s="1" t="s">
        <v>145</v>
      </c>
      <c r="B75" s="239">
        <v>6661</v>
      </c>
      <c r="C75" s="239">
        <v>3389</v>
      </c>
      <c r="D75" s="239">
        <v>3272</v>
      </c>
      <c r="E75" s="239"/>
      <c r="F75" s="239">
        <v>1045</v>
      </c>
      <c r="G75" s="239">
        <v>535</v>
      </c>
      <c r="H75" s="239"/>
      <c r="I75" s="239">
        <v>1285</v>
      </c>
      <c r="J75" s="239">
        <v>646</v>
      </c>
      <c r="K75" s="239"/>
      <c r="L75" s="239">
        <v>1145</v>
      </c>
      <c r="M75" s="239">
        <v>563</v>
      </c>
      <c r="N75" s="239"/>
      <c r="O75" s="239">
        <v>1010</v>
      </c>
      <c r="P75" s="239">
        <v>532</v>
      </c>
      <c r="Q75" s="239"/>
      <c r="R75" s="239">
        <v>1100</v>
      </c>
      <c r="S75" s="239">
        <v>566</v>
      </c>
      <c r="T75" s="239"/>
      <c r="U75" s="239">
        <v>1076</v>
      </c>
      <c r="V75" s="239">
        <v>547</v>
      </c>
    </row>
    <row r="76" spans="1:27" ht="14.25" customHeight="1" x14ac:dyDescent="0.2">
      <c r="A76" s="1" t="s">
        <v>146</v>
      </c>
      <c r="B76" s="239">
        <v>13464</v>
      </c>
      <c r="C76" s="239">
        <v>6933</v>
      </c>
      <c r="D76" s="239">
        <v>6531</v>
      </c>
      <c r="E76" s="239"/>
      <c r="F76" s="239">
        <v>2054</v>
      </c>
      <c r="G76" s="239">
        <v>1042</v>
      </c>
      <c r="H76" s="239"/>
      <c r="I76" s="239">
        <v>2604</v>
      </c>
      <c r="J76" s="239">
        <v>1392</v>
      </c>
      <c r="K76" s="239"/>
      <c r="L76" s="239">
        <v>2305</v>
      </c>
      <c r="M76" s="239">
        <v>1205</v>
      </c>
      <c r="N76" s="239"/>
      <c r="O76" s="239">
        <v>2074</v>
      </c>
      <c r="P76" s="239">
        <v>1051</v>
      </c>
      <c r="Q76" s="239"/>
      <c r="R76" s="239">
        <v>2133</v>
      </c>
      <c r="S76" s="239">
        <v>1073</v>
      </c>
      <c r="T76" s="239"/>
      <c r="U76" s="239">
        <v>2294</v>
      </c>
      <c r="V76" s="239">
        <v>1170</v>
      </c>
      <c r="AA76" s="200"/>
    </row>
    <row r="77" spans="1:27" ht="14.25" customHeight="1" x14ac:dyDescent="0.2">
      <c r="A77" s="1" t="s">
        <v>147</v>
      </c>
      <c r="B77" s="239">
        <v>14438</v>
      </c>
      <c r="C77" s="239">
        <v>7496</v>
      </c>
      <c r="D77" s="239">
        <v>6942</v>
      </c>
      <c r="E77" s="239"/>
      <c r="F77" s="239">
        <v>2128</v>
      </c>
      <c r="G77" s="239">
        <v>1102</v>
      </c>
      <c r="H77" s="239"/>
      <c r="I77" s="239">
        <v>2866</v>
      </c>
      <c r="J77" s="239">
        <v>1507</v>
      </c>
      <c r="K77" s="239"/>
      <c r="L77" s="239">
        <v>2558</v>
      </c>
      <c r="M77" s="239">
        <v>1312</v>
      </c>
      <c r="N77" s="239"/>
      <c r="O77" s="239">
        <v>2213</v>
      </c>
      <c r="P77" s="239">
        <v>1176</v>
      </c>
      <c r="Q77" s="239"/>
      <c r="R77" s="239">
        <v>2303</v>
      </c>
      <c r="S77" s="239">
        <v>1190</v>
      </c>
      <c r="T77" s="239"/>
      <c r="U77" s="239">
        <v>2370</v>
      </c>
      <c r="V77" s="239">
        <v>1209</v>
      </c>
      <c r="AA77"/>
    </row>
    <row r="78" spans="1:27" ht="14.25" customHeight="1" x14ac:dyDescent="0.2">
      <c r="A78" s="1" t="s">
        <v>148</v>
      </c>
      <c r="B78" s="239">
        <v>7812</v>
      </c>
      <c r="C78" s="239">
        <v>4117</v>
      </c>
      <c r="D78" s="239">
        <v>3695</v>
      </c>
      <c r="E78" s="239"/>
      <c r="F78" s="239">
        <v>1237</v>
      </c>
      <c r="G78" s="239">
        <v>652</v>
      </c>
      <c r="H78" s="239"/>
      <c r="I78" s="239">
        <v>1492</v>
      </c>
      <c r="J78" s="239">
        <v>800</v>
      </c>
      <c r="K78" s="239"/>
      <c r="L78" s="239">
        <v>1417</v>
      </c>
      <c r="M78" s="239">
        <v>755</v>
      </c>
      <c r="N78" s="239"/>
      <c r="O78" s="239">
        <v>1202</v>
      </c>
      <c r="P78" s="239">
        <v>610</v>
      </c>
      <c r="Q78" s="239"/>
      <c r="R78" s="239">
        <v>1286</v>
      </c>
      <c r="S78" s="239">
        <v>654</v>
      </c>
      <c r="T78" s="239"/>
      <c r="U78" s="239">
        <v>1178</v>
      </c>
      <c r="V78" s="239">
        <v>646</v>
      </c>
    </row>
    <row r="79" spans="1:27" ht="14.25" customHeight="1" x14ac:dyDescent="0.2">
      <c r="A79" s="1" t="s">
        <v>149</v>
      </c>
      <c r="B79" s="239">
        <v>8787</v>
      </c>
      <c r="C79" s="239">
        <v>4571</v>
      </c>
      <c r="D79" s="239">
        <v>4216</v>
      </c>
      <c r="E79" s="239"/>
      <c r="F79" s="239">
        <v>1330</v>
      </c>
      <c r="G79" s="239">
        <v>692</v>
      </c>
      <c r="H79" s="239"/>
      <c r="I79" s="239">
        <v>1721</v>
      </c>
      <c r="J79" s="239">
        <v>911</v>
      </c>
      <c r="K79" s="239"/>
      <c r="L79" s="239">
        <v>1602</v>
      </c>
      <c r="M79" s="239">
        <v>825</v>
      </c>
      <c r="N79" s="239"/>
      <c r="O79" s="239">
        <v>1421</v>
      </c>
      <c r="P79" s="239">
        <v>743</v>
      </c>
      <c r="Q79" s="239"/>
      <c r="R79" s="239">
        <v>1356</v>
      </c>
      <c r="S79" s="239">
        <v>706</v>
      </c>
      <c r="T79" s="239"/>
      <c r="U79" s="239">
        <v>1357</v>
      </c>
      <c r="V79" s="239">
        <v>694</v>
      </c>
    </row>
    <row r="80" spans="1:27" ht="14.25" customHeight="1" x14ac:dyDescent="0.2">
      <c r="A80" s="1" t="s">
        <v>150</v>
      </c>
      <c r="B80" s="239">
        <v>2883</v>
      </c>
      <c r="C80" s="239">
        <v>1478</v>
      </c>
      <c r="D80" s="239">
        <v>1405</v>
      </c>
      <c r="E80" s="239"/>
      <c r="F80" s="239">
        <v>444</v>
      </c>
      <c r="G80" s="239">
        <v>210</v>
      </c>
      <c r="H80" s="239"/>
      <c r="I80" s="239">
        <v>568</v>
      </c>
      <c r="J80" s="239">
        <v>298</v>
      </c>
      <c r="K80" s="239"/>
      <c r="L80" s="239">
        <v>501</v>
      </c>
      <c r="M80" s="239">
        <v>255</v>
      </c>
      <c r="N80" s="239"/>
      <c r="O80" s="239">
        <v>418</v>
      </c>
      <c r="P80" s="239">
        <v>222</v>
      </c>
      <c r="Q80" s="239"/>
      <c r="R80" s="239">
        <v>442</v>
      </c>
      <c r="S80" s="239">
        <v>227</v>
      </c>
      <c r="T80" s="239"/>
      <c r="U80" s="239">
        <v>510</v>
      </c>
      <c r="V80" s="239">
        <v>266</v>
      </c>
    </row>
    <row r="81" spans="1:25" ht="14.25" customHeight="1" x14ac:dyDescent="0.2">
      <c r="A81" s="1" t="s">
        <v>151</v>
      </c>
      <c r="B81" s="239">
        <v>25550</v>
      </c>
      <c r="C81" s="239">
        <v>13226</v>
      </c>
      <c r="D81" s="239">
        <v>12324</v>
      </c>
      <c r="E81" s="239"/>
      <c r="F81" s="239">
        <v>4136</v>
      </c>
      <c r="G81" s="239">
        <v>2134</v>
      </c>
      <c r="H81" s="239"/>
      <c r="I81" s="239">
        <v>4948</v>
      </c>
      <c r="J81" s="239">
        <v>2568</v>
      </c>
      <c r="K81" s="239"/>
      <c r="L81" s="239">
        <v>4589</v>
      </c>
      <c r="M81" s="239">
        <v>2371</v>
      </c>
      <c r="N81" s="239"/>
      <c r="O81" s="239">
        <v>3908</v>
      </c>
      <c r="P81" s="239">
        <v>2003</v>
      </c>
      <c r="Q81" s="239"/>
      <c r="R81" s="239">
        <v>4002</v>
      </c>
      <c r="S81" s="239">
        <v>2076</v>
      </c>
      <c r="T81" s="239"/>
      <c r="U81" s="239">
        <v>3967</v>
      </c>
      <c r="V81" s="239">
        <v>2074</v>
      </c>
    </row>
    <row r="82" spans="1:25" ht="14.25" customHeight="1" x14ac:dyDescent="0.2">
      <c r="A82" s="37" t="s">
        <v>152</v>
      </c>
      <c r="B82" s="239">
        <v>20418</v>
      </c>
      <c r="C82" s="239">
        <v>10512</v>
      </c>
      <c r="D82" s="239">
        <v>9906</v>
      </c>
      <c r="E82" s="239"/>
      <c r="F82" s="239">
        <v>3041</v>
      </c>
      <c r="G82" s="239">
        <v>1551</v>
      </c>
      <c r="H82" s="239"/>
      <c r="I82" s="239">
        <v>3865</v>
      </c>
      <c r="J82" s="239">
        <v>1978</v>
      </c>
      <c r="K82" s="239"/>
      <c r="L82" s="239">
        <v>3620</v>
      </c>
      <c r="M82" s="239">
        <v>1872</v>
      </c>
      <c r="N82" s="239"/>
      <c r="O82" s="239">
        <v>3337</v>
      </c>
      <c r="P82" s="239">
        <v>1729</v>
      </c>
      <c r="Q82" s="239"/>
      <c r="R82" s="239">
        <v>3251</v>
      </c>
      <c r="S82" s="239">
        <v>1686</v>
      </c>
      <c r="T82" s="239"/>
      <c r="U82" s="239">
        <v>3304</v>
      </c>
      <c r="V82" s="239">
        <v>1696</v>
      </c>
    </row>
    <row r="83" spans="1:25" ht="14.25" customHeight="1" thickBot="1" x14ac:dyDescent="0.25">
      <c r="A83" s="241" t="s">
        <v>153</v>
      </c>
      <c r="B83" s="242">
        <v>3810</v>
      </c>
      <c r="C83" s="242">
        <v>1990</v>
      </c>
      <c r="D83" s="242">
        <v>1820</v>
      </c>
      <c r="E83" s="242"/>
      <c r="F83" s="242">
        <v>626</v>
      </c>
      <c r="G83" s="242">
        <v>335</v>
      </c>
      <c r="H83" s="242"/>
      <c r="I83" s="242">
        <v>831</v>
      </c>
      <c r="J83" s="242">
        <v>437</v>
      </c>
      <c r="K83" s="242"/>
      <c r="L83" s="242">
        <v>627</v>
      </c>
      <c r="M83" s="242">
        <v>323</v>
      </c>
      <c r="N83" s="242"/>
      <c r="O83" s="242">
        <v>633</v>
      </c>
      <c r="P83" s="242">
        <v>336</v>
      </c>
      <c r="Q83" s="242"/>
      <c r="R83" s="242">
        <v>562</v>
      </c>
      <c r="S83" s="242">
        <v>283</v>
      </c>
      <c r="T83" s="242"/>
      <c r="U83" s="242">
        <v>531</v>
      </c>
      <c r="V83" s="242">
        <v>276</v>
      </c>
    </row>
    <row r="86" spans="1:25" ht="14.25" customHeight="1" x14ac:dyDescent="0.2"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</row>
    <row r="87" spans="1:25" ht="14.25" customHeight="1" x14ac:dyDescent="0.2">
      <c r="B87" s="38"/>
      <c r="C87" s="38"/>
      <c r="D87" s="38"/>
      <c r="F87" s="38"/>
      <c r="G87" s="38"/>
      <c r="I87" s="38"/>
      <c r="J87" s="38"/>
      <c r="L87" s="38"/>
      <c r="M87" s="38"/>
      <c r="O87" s="38"/>
      <c r="P87" s="38"/>
      <c r="R87" s="38"/>
      <c r="S87" s="38"/>
      <c r="U87" s="38"/>
      <c r="V87" s="38"/>
    </row>
    <row r="90" spans="1:25" ht="14.25" customHeight="1" x14ac:dyDescent="0.2">
      <c r="A90" s="769" t="s">
        <v>1014</v>
      </c>
      <c r="B90" s="769"/>
      <c r="C90" s="769"/>
      <c r="D90" s="769"/>
      <c r="E90" s="769"/>
      <c r="F90" s="769"/>
      <c r="G90" s="769"/>
      <c r="H90" s="769"/>
      <c r="I90" s="769"/>
      <c r="J90" s="769"/>
      <c r="K90" s="769"/>
      <c r="L90" s="769"/>
      <c r="M90" s="769"/>
      <c r="N90" s="769"/>
      <c r="O90" s="769"/>
      <c r="P90" s="769"/>
      <c r="Q90" s="769"/>
      <c r="R90" s="769"/>
      <c r="S90" s="769"/>
      <c r="T90" s="769"/>
      <c r="U90" s="769"/>
      <c r="V90" s="769"/>
    </row>
    <row r="91" spans="1:25" ht="14.25" customHeight="1" x14ac:dyDescent="0.2">
      <c r="A91" s="758" t="s">
        <v>188</v>
      </c>
      <c r="B91" s="758"/>
      <c r="C91" s="758"/>
      <c r="D91" s="758"/>
      <c r="E91" s="758"/>
      <c r="F91" s="758"/>
      <c r="G91" s="758"/>
      <c r="H91" s="758"/>
      <c r="I91" s="758"/>
      <c r="J91" s="758"/>
      <c r="K91" s="758"/>
      <c r="L91" s="758"/>
      <c r="M91" s="758"/>
      <c r="N91" s="758"/>
      <c r="O91" s="758"/>
      <c r="P91" s="758"/>
      <c r="Q91" s="758"/>
      <c r="R91" s="758"/>
      <c r="S91" s="758"/>
      <c r="T91" s="758"/>
      <c r="U91" s="758"/>
      <c r="V91" s="758"/>
      <c r="X91" s="652" t="s">
        <v>650</v>
      </c>
      <c r="Y91" s="652"/>
    </row>
    <row r="92" spans="1:25" ht="14.25" customHeight="1" x14ac:dyDescent="0.2">
      <c r="A92" s="769" t="s">
        <v>189</v>
      </c>
      <c r="B92" s="769"/>
      <c r="C92" s="769"/>
      <c r="D92" s="769"/>
      <c r="E92" s="769"/>
      <c r="F92" s="769"/>
      <c r="G92" s="769"/>
      <c r="H92" s="769"/>
      <c r="I92" s="769"/>
      <c r="J92" s="769"/>
      <c r="K92" s="769"/>
      <c r="L92" s="769"/>
      <c r="M92" s="769"/>
      <c r="N92" s="769"/>
      <c r="O92" s="769"/>
      <c r="P92" s="769"/>
      <c r="Q92" s="769"/>
      <c r="R92" s="769"/>
      <c r="S92" s="769"/>
      <c r="T92" s="769"/>
      <c r="U92" s="769"/>
      <c r="V92" s="769"/>
      <c r="X92" s="652"/>
      <c r="Y92" s="652"/>
    </row>
    <row r="93" spans="1:25" ht="14.25" customHeight="1" x14ac:dyDescent="0.2">
      <c r="A93" s="758" t="s">
        <v>191</v>
      </c>
      <c r="B93" s="758"/>
      <c r="C93" s="758"/>
      <c r="D93" s="758"/>
      <c r="E93" s="758"/>
      <c r="F93" s="758"/>
      <c r="G93" s="758"/>
      <c r="H93" s="758"/>
      <c r="I93" s="758"/>
      <c r="J93" s="758"/>
      <c r="K93" s="758"/>
      <c r="L93" s="758"/>
      <c r="M93" s="758"/>
      <c r="N93" s="758"/>
      <c r="O93" s="758"/>
      <c r="P93" s="758"/>
      <c r="Q93" s="758"/>
      <c r="R93" s="758"/>
      <c r="S93" s="758"/>
      <c r="T93" s="758"/>
      <c r="U93" s="758"/>
      <c r="V93" s="758"/>
    </row>
    <row r="94" spans="1:25" ht="14.25" customHeight="1" x14ac:dyDescent="0.2">
      <c r="A94" s="769" t="s">
        <v>102</v>
      </c>
      <c r="B94" s="769"/>
      <c r="C94" s="769"/>
      <c r="D94" s="769"/>
      <c r="E94" s="769"/>
      <c r="F94" s="769"/>
      <c r="G94" s="769"/>
      <c r="H94" s="769"/>
      <c r="I94" s="769"/>
      <c r="J94" s="769"/>
      <c r="K94" s="769"/>
      <c r="L94" s="769"/>
      <c r="M94" s="769"/>
      <c r="N94" s="769"/>
      <c r="O94" s="769"/>
      <c r="P94" s="769"/>
      <c r="Q94" s="769"/>
      <c r="R94" s="769"/>
      <c r="S94" s="769"/>
      <c r="T94" s="769"/>
      <c r="U94" s="769"/>
      <c r="V94" s="769"/>
    </row>
    <row r="95" spans="1:25" ht="14.25" customHeight="1" thickBot="1" x14ac:dyDescent="0.25">
      <c r="A95" s="755" t="s">
        <v>1063</v>
      </c>
      <c r="B95" s="755"/>
      <c r="C95" s="755"/>
      <c r="D95" s="755"/>
      <c r="E95" s="755"/>
      <c r="F95" s="755"/>
      <c r="G95" s="755"/>
      <c r="H95" s="755"/>
      <c r="I95" s="755"/>
      <c r="J95" s="755"/>
      <c r="K95" s="755"/>
      <c r="L95" s="755"/>
      <c r="M95" s="755"/>
      <c r="N95" s="755"/>
      <c r="O95" s="755"/>
      <c r="P95" s="755"/>
      <c r="Q95" s="755"/>
      <c r="R95" s="755"/>
      <c r="S95" s="755"/>
      <c r="T95" s="755"/>
      <c r="U95" s="755"/>
      <c r="V95" s="755"/>
    </row>
    <row r="96" spans="1:25" ht="14.25" customHeight="1" x14ac:dyDescent="0.2">
      <c r="A96" s="274" t="s">
        <v>117</v>
      </c>
      <c r="B96" s="208" t="s">
        <v>50</v>
      </c>
      <c r="C96" s="208"/>
      <c r="D96" s="208"/>
      <c r="E96" s="1"/>
      <c r="F96" s="275" t="s">
        <v>34</v>
      </c>
      <c r="G96" s="275"/>
      <c r="H96" s="1"/>
      <c r="I96" s="275" t="s">
        <v>35</v>
      </c>
      <c r="J96" s="275"/>
      <c r="K96" s="1"/>
      <c r="L96" s="275" t="s">
        <v>36</v>
      </c>
      <c r="M96" s="275"/>
      <c r="N96" s="1"/>
      <c r="O96" s="275" t="s">
        <v>38</v>
      </c>
      <c r="P96" s="275"/>
      <c r="Q96" s="1"/>
      <c r="R96" s="275" t="s">
        <v>39</v>
      </c>
      <c r="S96" s="275"/>
      <c r="T96" s="1"/>
      <c r="U96" s="275" t="s">
        <v>40</v>
      </c>
      <c r="V96" s="275"/>
    </row>
    <row r="97" spans="1:22" ht="14.25" customHeight="1" thickBot="1" x14ac:dyDescent="0.25">
      <c r="A97" s="276" t="s">
        <v>123</v>
      </c>
      <c r="B97" s="235" t="s">
        <v>87</v>
      </c>
      <c r="C97" s="235" t="s">
        <v>88</v>
      </c>
      <c r="D97" s="235" t="s">
        <v>89</v>
      </c>
      <c r="E97" s="235"/>
      <c r="F97" s="235" t="s">
        <v>87</v>
      </c>
      <c r="G97" s="235" t="s">
        <v>88</v>
      </c>
      <c r="H97" s="235"/>
      <c r="I97" s="235" t="s">
        <v>87</v>
      </c>
      <c r="J97" s="235" t="s">
        <v>88</v>
      </c>
      <c r="K97" s="235"/>
      <c r="L97" s="235" t="s">
        <v>87</v>
      </c>
      <c r="M97" s="235" t="s">
        <v>88</v>
      </c>
      <c r="N97" s="235"/>
      <c r="O97" s="235" t="s">
        <v>87</v>
      </c>
      <c r="P97" s="235" t="s">
        <v>88</v>
      </c>
      <c r="Q97" s="235"/>
      <c r="R97" s="235" t="s">
        <v>87</v>
      </c>
      <c r="S97" s="235" t="s">
        <v>88</v>
      </c>
      <c r="T97" s="235"/>
      <c r="U97" s="235" t="s">
        <v>87</v>
      </c>
      <c r="V97" s="235" t="s">
        <v>88</v>
      </c>
    </row>
    <row r="98" spans="1:22" ht="14.25" customHeight="1" x14ac:dyDescent="0.2">
      <c r="A98" s="236"/>
      <c r="B98" s="253"/>
      <c r="C98" s="253"/>
      <c r="D98" s="253"/>
      <c r="E98" s="252"/>
      <c r="F98" s="253"/>
      <c r="G98" s="253"/>
      <c r="H98" s="252"/>
      <c r="I98" s="253"/>
      <c r="J98" s="253"/>
      <c r="K98" s="252"/>
      <c r="L98" s="253"/>
      <c r="M98" s="253"/>
      <c r="N98" s="252"/>
      <c r="O98" s="253"/>
      <c r="P98" s="253"/>
      <c r="Q98" s="252"/>
      <c r="R98" s="253"/>
      <c r="S98" s="253"/>
      <c r="T98" s="252"/>
      <c r="U98" s="253"/>
      <c r="V98" s="253"/>
    </row>
    <row r="99" spans="1:22" ht="14.25" customHeight="1" x14ac:dyDescent="0.25">
      <c r="A99" s="228" t="s">
        <v>126</v>
      </c>
      <c r="B99" s="38">
        <v>39016</v>
      </c>
      <c r="C99" s="38">
        <v>19977</v>
      </c>
      <c r="D99" s="38">
        <v>19039</v>
      </c>
      <c r="E99" s="38"/>
      <c r="F99" s="38">
        <v>6737</v>
      </c>
      <c r="G99" s="38">
        <v>3423</v>
      </c>
      <c r="H99" s="38"/>
      <c r="I99" s="38">
        <v>6864</v>
      </c>
      <c r="J99" s="38">
        <v>3521</v>
      </c>
      <c r="K99" s="38"/>
      <c r="L99" s="38">
        <v>6619</v>
      </c>
      <c r="M99" s="38">
        <v>3396</v>
      </c>
      <c r="N99" s="38"/>
      <c r="O99" s="38">
        <v>6121</v>
      </c>
      <c r="P99" s="38">
        <v>3137</v>
      </c>
      <c r="Q99" s="38"/>
      <c r="R99" s="38">
        <v>6408</v>
      </c>
      <c r="S99" s="38">
        <v>3323</v>
      </c>
      <c r="T99" s="38"/>
      <c r="U99" s="38">
        <v>6267</v>
      </c>
      <c r="V99" s="38">
        <v>3177</v>
      </c>
    </row>
    <row r="100" spans="1:22" ht="14.25" customHeight="1" x14ac:dyDescent="0.2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</row>
    <row r="101" spans="1:22" ht="14.25" customHeight="1" x14ac:dyDescent="0.2">
      <c r="A101" s="1" t="s">
        <v>127</v>
      </c>
      <c r="B101" s="239">
        <v>3946</v>
      </c>
      <c r="C101" s="239">
        <v>2030</v>
      </c>
      <c r="D101" s="239">
        <v>1916</v>
      </c>
      <c r="E101" s="239"/>
      <c r="F101" s="239">
        <v>636</v>
      </c>
      <c r="G101" s="239">
        <v>316</v>
      </c>
      <c r="H101" s="239"/>
      <c r="I101" s="239">
        <v>691</v>
      </c>
      <c r="J101" s="239">
        <v>356</v>
      </c>
      <c r="K101" s="239"/>
      <c r="L101" s="239">
        <v>705</v>
      </c>
      <c r="M101" s="239">
        <v>367</v>
      </c>
      <c r="N101" s="239"/>
      <c r="O101" s="239">
        <v>674</v>
      </c>
      <c r="P101" s="239">
        <v>332</v>
      </c>
      <c r="Q101" s="239"/>
      <c r="R101" s="239">
        <v>611</v>
      </c>
      <c r="S101" s="239">
        <v>317</v>
      </c>
      <c r="T101" s="239"/>
      <c r="U101" s="239">
        <v>629</v>
      </c>
      <c r="V101" s="239">
        <v>342</v>
      </c>
    </row>
    <row r="102" spans="1:22" ht="14.25" customHeight="1" x14ac:dyDescent="0.2">
      <c r="A102" s="1" t="s">
        <v>128</v>
      </c>
      <c r="B102" s="239">
        <v>6760</v>
      </c>
      <c r="C102" s="239">
        <v>3498</v>
      </c>
      <c r="D102" s="239">
        <v>3262</v>
      </c>
      <c r="E102" s="239"/>
      <c r="F102" s="239">
        <v>1139</v>
      </c>
      <c r="G102" s="239">
        <v>591</v>
      </c>
      <c r="H102" s="239"/>
      <c r="I102" s="239">
        <v>1157</v>
      </c>
      <c r="J102" s="239">
        <v>607</v>
      </c>
      <c r="K102" s="239"/>
      <c r="L102" s="239">
        <v>1138</v>
      </c>
      <c r="M102" s="239">
        <v>589</v>
      </c>
      <c r="N102" s="239"/>
      <c r="O102" s="239">
        <v>1083</v>
      </c>
      <c r="P102" s="239">
        <v>560</v>
      </c>
      <c r="Q102" s="239"/>
      <c r="R102" s="239">
        <v>1140</v>
      </c>
      <c r="S102" s="239">
        <v>580</v>
      </c>
      <c r="T102" s="239"/>
      <c r="U102" s="239">
        <v>1103</v>
      </c>
      <c r="V102" s="239">
        <v>571</v>
      </c>
    </row>
    <row r="103" spans="1:22" ht="14.25" customHeight="1" x14ac:dyDescent="0.2">
      <c r="A103" s="1" t="s">
        <v>129</v>
      </c>
      <c r="B103" s="239">
        <v>4828</v>
      </c>
      <c r="C103" s="239">
        <v>2472</v>
      </c>
      <c r="D103" s="239">
        <v>2356</v>
      </c>
      <c r="E103" s="239"/>
      <c r="F103" s="239">
        <v>769</v>
      </c>
      <c r="G103" s="239">
        <v>389</v>
      </c>
      <c r="H103" s="239"/>
      <c r="I103" s="239">
        <v>829</v>
      </c>
      <c r="J103" s="239">
        <v>433</v>
      </c>
      <c r="K103" s="239"/>
      <c r="L103" s="239">
        <v>816</v>
      </c>
      <c r="M103" s="239">
        <v>402</v>
      </c>
      <c r="N103" s="239"/>
      <c r="O103" s="239">
        <v>757</v>
      </c>
      <c r="P103" s="239">
        <v>389</v>
      </c>
      <c r="Q103" s="239"/>
      <c r="R103" s="239">
        <v>838</v>
      </c>
      <c r="S103" s="239">
        <v>440</v>
      </c>
      <c r="T103" s="239"/>
      <c r="U103" s="239">
        <v>819</v>
      </c>
      <c r="V103" s="239">
        <v>419</v>
      </c>
    </row>
    <row r="104" spans="1:22" ht="14.25" customHeight="1" x14ac:dyDescent="0.2">
      <c r="A104" s="1" t="s">
        <v>130</v>
      </c>
      <c r="B104" s="239">
        <v>1886</v>
      </c>
      <c r="C104" s="239">
        <v>973</v>
      </c>
      <c r="D104" s="239">
        <v>913</v>
      </c>
      <c r="E104" s="239"/>
      <c r="F104" s="239">
        <v>357</v>
      </c>
      <c r="G104" s="239">
        <v>181</v>
      </c>
      <c r="H104" s="239"/>
      <c r="I104" s="239">
        <v>368</v>
      </c>
      <c r="J104" s="239">
        <v>181</v>
      </c>
      <c r="K104" s="239"/>
      <c r="L104" s="239">
        <v>319</v>
      </c>
      <c r="M104" s="239">
        <v>172</v>
      </c>
      <c r="N104" s="239"/>
      <c r="O104" s="239">
        <v>299</v>
      </c>
      <c r="P104" s="239">
        <v>153</v>
      </c>
      <c r="Q104" s="239"/>
      <c r="R104" s="239">
        <v>274</v>
      </c>
      <c r="S104" s="239">
        <v>150</v>
      </c>
      <c r="T104" s="239"/>
      <c r="U104" s="239">
        <v>269</v>
      </c>
      <c r="V104" s="239">
        <v>136</v>
      </c>
    </row>
    <row r="105" spans="1:22" ht="14.25" customHeight="1" x14ac:dyDescent="0.2">
      <c r="A105" s="1" t="s">
        <v>131</v>
      </c>
      <c r="B105" s="239">
        <v>258</v>
      </c>
      <c r="C105" s="239">
        <v>135</v>
      </c>
      <c r="D105" s="239">
        <v>123</v>
      </c>
      <c r="E105" s="239"/>
      <c r="F105" s="239">
        <v>42</v>
      </c>
      <c r="G105" s="239">
        <v>22</v>
      </c>
      <c r="H105" s="239"/>
      <c r="I105" s="239">
        <v>51</v>
      </c>
      <c r="J105" s="239">
        <v>22</v>
      </c>
      <c r="K105" s="239"/>
      <c r="L105" s="239">
        <v>45</v>
      </c>
      <c r="M105" s="239">
        <v>22</v>
      </c>
      <c r="N105" s="239"/>
      <c r="O105" s="239">
        <v>36</v>
      </c>
      <c r="P105" s="239">
        <v>20</v>
      </c>
      <c r="Q105" s="239"/>
      <c r="R105" s="239">
        <v>45</v>
      </c>
      <c r="S105" s="239">
        <v>26</v>
      </c>
      <c r="T105" s="239"/>
      <c r="U105" s="239">
        <v>39</v>
      </c>
      <c r="V105" s="239">
        <v>23</v>
      </c>
    </row>
    <row r="106" spans="1:22" ht="14.25" customHeight="1" x14ac:dyDescent="0.2">
      <c r="A106" s="1" t="s">
        <v>132</v>
      </c>
      <c r="B106" s="239">
        <v>281</v>
      </c>
      <c r="C106" s="239">
        <v>152</v>
      </c>
      <c r="D106" s="239">
        <v>129</v>
      </c>
      <c r="E106" s="239"/>
      <c r="F106" s="239">
        <v>52</v>
      </c>
      <c r="G106" s="239">
        <v>28</v>
      </c>
      <c r="H106" s="239"/>
      <c r="I106" s="239">
        <v>56</v>
      </c>
      <c r="J106" s="239">
        <v>26</v>
      </c>
      <c r="K106" s="239"/>
      <c r="L106" s="239">
        <v>45</v>
      </c>
      <c r="M106" s="239">
        <v>29</v>
      </c>
      <c r="N106" s="239"/>
      <c r="O106" s="239">
        <v>43</v>
      </c>
      <c r="P106" s="239">
        <v>21</v>
      </c>
      <c r="Q106" s="239"/>
      <c r="R106" s="239">
        <v>52</v>
      </c>
      <c r="S106" s="239">
        <v>29</v>
      </c>
      <c r="T106" s="239"/>
      <c r="U106" s="239">
        <v>33</v>
      </c>
      <c r="V106" s="239">
        <v>19</v>
      </c>
    </row>
    <row r="107" spans="1:22" ht="14.25" customHeight="1" x14ac:dyDescent="0.2">
      <c r="A107" s="1" t="s">
        <v>134</v>
      </c>
      <c r="B107" s="239">
        <v>3929</v>
      </c>
      <c r="C107" s="239">
        <v>1992</v>
      </c>
      <c r="D107" s="239">
        <v>1937</v>
      </c>
      <c r="E107" s="239"/>
      <c r="F107" s="239">
        <v>697</v>
      </c>
      <c r="G107" s="239">
        <v>332</v>
      </c>
      <c r="H107" s="239"/>
      <c r="I107" s="239">
        <v>690</v>
      </c>
      <c r="J107" s="239">
        <v>376</v>
      </c>
      <c r="K107" s="239"/>
      <c r="L107" s="239">
        <v>659</v>
      </c>
      <c r="M107" s="239">
        <v>316</v>
      </c>
      <c r="N107" s="239"/>
      <c r="O107" s="239">
        <v>593</v>
      </c>
      <c r="P107" s="239">
        <v>310</v>
      </c>
      <c r="Q107" s="239"/>
      <c r="R107" s="239">
        <v>647</v>
      </c>
      <c r="S107" s="239">
        <v>338</v>
      </c>
      <c r="T107" s="239"/>
      <c r="U107" s="239">
        <v>643</v>
      </c>
      <c r="V107" s="239">
        <v>320</v>
      </c>
    </row>
    <row r="108" spans="1:22" ht="14.25" customHeight="1" x14ac:dyDescent="0.2">
      <c r="A108" s="1" t="s">
        <v>135</v>
      </c>
      <c r="B108" s="239">
        <v>864</v>
      </c>
      <c r="C108" s="239">
        <v>444</v>
      </c>
      <c r="D108" s="239">
        <v>420</v>
      </c>
      <c r="E108" s="239"/>
      <c r="F108" s="239">
        <v>178</v>
      </c>
      <c r="G108" s="239">
        <v>95</v>
      </c>
      <c r="H108" s="239"/>
      <c r="I108" s="239">
        <v>148</v>
      </c>
      <c r="J108" s="239">
        <v>78</v>
      </c>
      <c r="K108" s="239"/>
      <c r="L108" s="239">
        <v>153</v>
      </c>
      <c r="M108" s="239">
        <v>79</v>
      </c>
      <c r="N108" s="239"/>
      <c r="O108" s="239">
        <v>142</v>
      </c>
      <c r="P108" s="239">
        <v>70</v>
      </c>
      <c r="Q108" s="239"/>
      <c r="R108" s="239">
        <v>127</v>
      </c>
      <c r="S108" s="239">
        <v>68</v>
      </c>
      <c r="T108" s="239"/>
      <c r="U108" s="239">
        <v>116</v>
      </c>
      <c r="V108" s="239">
        <v>54</v>
      </c>
    </row>
    <row r="109" spans="1:22" ht="14.25" customHeight="1" x14ac:dyDescent="0.2">
      <c r="A109" s="1" t="s">
        <v>136</v>
      </c>
      <c r="B109" s="239">
        <v>637</v>
      </c>
      <c r="C109" s="239">
        <v>329</v>
      </c>
      <c r="D109" s="239">
        <v>308</v>
      </c>
      <c r="E109" s="239"/>
      <c r="F109" s="239">
        <v>114</v>
      </c>
      <c r="G109" s="239">
        <v>44</v>
      </c>
      <c r="H109" s="239"/>
      <c r="I109" s="239">
        <v>123</v>
      </c>
      <c r="J109" s="239">
        <v>68</v>
      </c>
      <c r="K109" s="239"/>
      <c r="L109" s="239">
        <v>124</v>
      </c>
      <c r="M109" s="239">
        <v>64</v>
      </c>
      <c r="N109" s="239"/>
      <c r="O109" s="239">
        <v>106</v>
      </c>
      <c r="P109" s="239">
        <v>64</v>
      </c>
      <c r="Q109" s="239"/>
      <c r="R109" s="239">
        <v>82</v>
      </c>
      <c r="S109" s="239">
        <v>42</v>
      </c>
      <c r="T109" s="239"/>
      <c r="U109" s="239">
        <v>88</v>
      </c>
      <c r="V109" s="239">
        <v>47</v>
      </c>
    </row>
    <row r="110" spans="1:22" ht="14.25" customHeight="1" x14ac:dyDescent="0.2">
      <c r="A110" s="254" t="s">
        <v>138</v>
      </c>
      <c r="B110" s="239">
        <v>2806</v>
      </c>
      <c r="C110" s="239">
        <v>1448</v>
      </c>
      <c r="D110" s="239">
        <v>1358</v>
      </c>
      <c r="E110" s="239"/>
      <c r="F110" s="239">
        <v>513</v>
      </c>
      <c r="G110" s="239">
        <v>269</v>
      </c>
      <c r="H110" s="239"/>
      <c r="I110" s="239">
        <v>503</v>
      </c>
      <c r="J110" s="239">
        <v>260</v>
      </c>
      <c r="K110" s="239"/>
      <c r="L110" s="239">
        <v>455</v>
      </c>
      <c r="M110" s="239">
        <v>238</v>
      </c>
      <c r="N110" s="239"/>
      <c r="O110" s="239">
        <v>441</v>
      </c>
      <c r="P110" s="239">
        <v>224</v>
      </c>
      <c r="Q110" s="239"/>
      <c r="R110" s="239">
        <v>440</v>
      </c>
      <c r="S110" s="239">
        <v>245</v>
      </c>
      <c r="T110" s="239"/>
      <c r="U110" s="239">
        <v>454</v>
      </c>
      <c r="V110" s="239">
        <v>212</v>
      </c>
    </row>
    <row r="111" spans="1:22" ht="14.25" customHeight="1" x14ac:dyDescent="0.2">
      <c r="A111" s="1" t="s">
        <v>139</v>
      </c>
      <c r="B111" s="239">
        <v>241</v>
      </c>
      <c r="C111" s="239">
        <v>122</v>
      </c>
      <c r="D111" s="239">
        <v>119</v>
      </c>
      <c r="E111" s="239"/>
      <c r="F111" s="239">
        <v>40</v>
      </c>
      <c r="G111" s="239">
        <v>20</v>
      </c>
      <c r="H111" s="239"/>
      <c r="I111" s="239">
        <v>42</v>
      </c>
      <c r="J111" s="239">
        <v>20</v>
      </c>
      <c r="K111" s="239"/>
      <c r="L111" s="239">
        <v>34</v>
      </c>
      <c r="M111" s="239">
        <v>16</v>
      </c>
      <c r="N111" s="239"/>
      <c r="O111" s="239">
        <v>41</v>
      </c>
      <c r="P111" s="239">
        <v>21</v>
      </c>
      <c r="Q111" s="239"/>
      <c r="R111" s="239">
        <v>43</v>
      </c>
      <c r="S111" s="239">
        <v>22</v>
      </c>
      <c r="T111" s="239"/>
      <c r="U111" s="239">
        <v>41</v>
      </c>
      <c r="V111" s="239">
        <v>23</v>
      </c>
    </row>
    <row r="112" spans="1:22" ht="14.25" customHeight="1" x14ac:dyDescent="0.2">
      <c r="A112" s="1" t="s">
        <v>140</v>
      </c>
      <c r="B112" s="239">
        <v>5939</v>
      </c>
      <c r="C112" s="239">
        <v>3045</v>
      </c>
      <c r="D112" s="239">
        <v>2894</v>
      </c>
      <c r="E112" s="239"/>
      <c r="F112" s="239">
        <v>1032</v>
      </c>
      <c r="G112" s="239">
        <v>546</v>
      </c>
      <c r="H112" s="239"/>
      <c r="I112" s="239">
        <v>1058</v>
      </c>
      <c r="J112" s="239">
        <v>528</v>
      </c>
      <c r="K112" s="239"/>
      <c r="L112" s="239">
        <v>998</v>
      </c>
      <c r="M112" s="239">
        <v>513</v>
      </c>
      <c r="N112" s="239"/>
      <c r="O112" s="239">
        <v>904</v>
      </c>
      <c r="P112" s="239">
        <v>477</v>
      </c>
      <c r="Q112" s="239"/>
      <c r="R112" s="239">
        <v>990</v>
      </c>
      <c r="S112" s="239">
        <v>499</v>
      </c>
      <c r="T112" s="239"/>
      <c r="U112" s="239">
        <v>957</v>
      </c>
      <c r="V112" s="239">
        <v>482</v>
      </c>
    </row>
    <row r="113" spans="1:22" ht="14.25" customHeight="1" x14ac:dyDescent="0.2">
      <c r="A113" s="1" t="s">
        <v>141</v>
      </c>
      <c r="B113" s="239">
        <v>38</v>
      </c>
      <c r="C113" s="239">
        <v>18</v>
      </c>
      <c r="D113" s="239">
        <v>20</v>
      </c>
      <c r="E113" s="239"/>
      <c r="F113" s="239">
        <v>4</v>
      </c>
      <c r="G113" s="239">
        <v>3</v>
      </c>
      <c r="H113" s="239"/>
      <c r="I113" s="239">
        <v>7</v>
      </c>
      <c r="J113" s="239">
        <v>3</v>
      </c>
      <c r="K113" s="239"/>
      <c r="L113" s="239">
        <v>7</v>
      </c>
      <c r="M113" s="239">
        <v>1</v>
      </c>
      <c r="N113" s="239"/>
      <c r="O113" s="239">
        <v>6</v>
      </c>
      <c r="P113" s="239">
        <v>5</v>
      </c>
      <c r="Q113" s="239"/>
      <c r="R113" s="239">
        <v>10</v>
      </c>
      <c r="S113" s="239">
        <v>4</v>
      </c>
      <c r="T113" s="239"/>
      <c r="U113" s="239">
        <v>4</v>
      </c>
      <c r="V113" s="239">
        <v>2</v>
      </c>
    </row>
    <row r="114" spans="1:22" ht="14.25" customHeight="1" x14ac:dyDescent="0.2">
      <c r="A114" s="1" t="s">
        <v>142</v>
      </c>
      <c r="B114" s="239">
        <v>751</v>
      </c>
      <c r="C114" s="239">
        <v>363</v>
      </c>
      <c r="D114" s="239">
        <v>388</v>
      </c>
      <c r="E114" s="239"/>
      <c r="F114" s="239">
        <v>111</v>
      </c>
      <c r="G114" s="239">
        <v>57</v>
      </c>
      <c r="H114" s="239"/>
      <c r="I114" s="239">
        <v>122</v>
      </c>
      <c r="J114" s="239">
        <v>52</v>
      </c>
      <c r="K114" s="239"/>
      <c r="L114" s="239">
        <v>127</v>
      </c>
      <c r="M114" s="239">
        <v>69</v>
      </c>
      <c r="N114" s="239"/>
      <c r="O114" s="239">
        <v>110</v>
      </c>
      <c r="P114" s="239">
        <v>51</v>
      </c>
      <c r="Q114" s="239"/>
      <c r="R114" s="239">
        <v>141</v>
      </c>
      <c r="S114" s="239">
        <v>67</v>
      </c>
      <c r="T114" s="239"/>
      <c r="U114" s="239">
        <v>140</v>
      </c>
      <c r="V114" s="239">
        <v>67</v>
      </c>
    </row>
    <row r="115" spans="1:22" ht="14.25" customHeight="1" x14ac:dyDescent="0.2">
      <c r="A115" s="1" t="s">
        <v>143</v>
      </c>
      <c r="B115" s="239">
        <v>381</v>
      </c>
      <c r="C115" s="239">
        <v>205</v>
      </c>
      <c r="D115" s="239">
        <v>176</v>
      </c>
      <c r="E115" s="239"/>
      <c r="F115" s="239">
        <v>65</v>
      </c>
      <c r="G115" s="239">
        <v>33</v>
      </c>
      <c r="H115" s="239"/>
      <c r="I115" s="239">
        <v>74</v>
      </c>
      <c r="J115" s="239">
        <v>37</v>
      </c>
      <c r="K115" s="239"/>
      <c r="L115" s="239">
        <v>56</v>
      </c>
      <c r="M115" s="239">
        <v>32</v>
      </c>
      <c r="N115" s="239"/>
      <c r="O115" s="239">
        <v>73</v>
      </c>
      <c r="P115" s="239">
        <v>41</v>
      </c>
      <c r="Q115" s="239"/>
      <c r="R115" s="239">
        <v>62</v>
      </c>
      <c r="S115" s="239">
        <v>38</v>
      </c>
      <c r="T115" s="239"/>
      <c r="U115" s="239">
        <v>51</v>
      </c>
      <c r="V115" s="239">
        <v>24</v>
      </c>
    </row>
    <row r="116" spans="1:22" ht="14.25" customHeight="1" x14ac:dyDescent="0.2">
      <c r="A116" s="1" t="s">
        <v>144</v>
      </c>
      <c r="B116" s="239">
        <v>1147</v>
      </c>
      <c r="C116" s="239">
        <v>581</v>
      </c>
      <c r="D116" s="239">
        <v>566</v>
      </c>
      <c r="E116" s="239"/>
      <c r="F116" s="239">
        <v>220</v>
      </c>
      <c r="G116" s="239">
        <v>109</v>
      </c>
      <c r="H116" s="239"/>
      <c r="I116" s="239">
        <v>192</v>
      </c>
      <c r="J116" s="239">
        <v>98</v>
      </c>
      <c r="K116" s="239"/>
      <c r="L116" s="239">
        <v>200</v>
      </c>
      <c r="M116" s="239">
        <v>107</v>
      </c>
      <c r="N116" s="239"/>
      <c r="O116" s="239">
        <v>164</v>
      </c>
      <c r="P116" s="239">
        <v>76</v>
      </c>
      <c r="Q116" s="239"/>
      <c r="R116" s="239">
        <v>193</v>
      </c>
      <c r="S116" s="239">
        <v>95</v>
      </c>
      <c r="T116" s="239"/>
      <c r="U116" s="239">
        <v>178</v>
      </c>
      <c r="V116" s="239">
        <v>96</v>
      </c>
    </row>
    <row r="117" spans="1:22" ht="14.25" customHeight="1" x14ac:dyDescent="0.2">
      <c r="A117" s="1" t="s">
        <v>145</v>
      </c>
      <c r="B117" s="239">
        <v>366</v>
      </c>
      <c r="C117" s="239">
        <v>201</v>
      </c>
      <c r="D117" s="239">
        <v>165</v>
      </c>
      <c r="E117" s="239"/>
      <c r="F117" s="239">
        <v>53</v>
      </c>
      <c r="G117" s="239">
        <v>31</v>
      </c>
      <c r="H117" s="239"/>
      <c r="I117" s="239">
        <v>61</v>
      </c>
      <c r="J117" s="239">
        <v>30</v>
      </c>
      <c r="K117" s="239"/>
      <c r="L117" s="239">
        <v>68</v>
      </c>
      <c r="M117" s="239">
        <v>45</v>
      </c>
      <c r="N117" s="239"/>
      <c r="O117" s="239">
        <v>53</v>
      </c>
      <c r="P117" s="239">
        <v>24</v>
      </c>
      <c r="Q117" s="239"/>
      <c r="R117" s="239">
        <v>63</v>
      </c>
      <c r="S117" s="239">
        <v>31</v>
      </c>
      <c r="T117" s="239"/>
      <c r="U117" s="239">
        <v>68</v>
      </c>
      <c r="V117" s="239">
        <v>40</v>
      </c>
    </row>
    <row r="118" spans="1:22" ht="14.25" customHeight="1" x14ac:dyDescent="0.2">
      <c r="A118" s="1" t="s">
        <v>146</v>
      </c>
      <c r="B118" s="239">
        <v>982</v>
      </c>
      <c r="C118" s="239">
        <v>479</v>
      </c>
      <c r="D118" s="239">
        <v>503</v>
      </c>
      <c r="E118" s="239"/>
      <c r="F118" s="239">
        <v>176</v>
      </c>
      <c r="G118" s="239">
        <v>92</v>
      </c>
      <c r="H118" s="239"/>
      <c r="I118" s="239">
        <v>181</v>
      </c>
      <c r="J118" s="239">
        <v>92</v>
      </c>
      <c r="K118" s="239"/>
      <c r="L118" s="239">
        <v>161</v>
      </c>
      <c r="M118" s="239">
        <v>78</v>
      </c>
      <c r="N118" s="239"/>
      <c r="O118" s="239">
        <v>146</v>
      </c>
      <c r="P118" s="239">
        <v>70</v>
      </c>
      <c r="Q118" s="239"/>
      <c r="R118" s="239">
        <v>170</v>
      </c>
      <c r="S118" s="239">
        <v>81</v>
      </c>
      <c r="T118" s="239"/>
      <c r="U118" s="239">
        <v>148</v>
      </c>
      <c r="V118" s="239">
        <v>66</v>
      </c>
    </row>
    <row r="119" spans="1:22" ht="14.25" customHeight="1" x14ac:dyDescent="0.2">
      <c r="A119" s="1" t="s">
        <v>147</v>
      </c>
      <c r="B119" s="239">
        <v>213</v>
      </c>
      <c r="C119" s="239">
        <v>107</v>
      </c>
      <c r="D119" s="239">
        <v>106</v>
      </c>
      <c r="E119" s="239"/>
      <c r="F119" s="239">
        <v>22</v>
      </c>
      <c r="G119" s="239">
        <v>13</v>
      </c>
      <c r="H119" s="239"/>
      <c r="I119" s="239">
        <v>44</v>
      </c>
      <c r="J119" s="239">
        <v>24</v>
      </c>
      <c r="K119" s="239"/>
      <c r="L119" s="239">
        <v>47</v>
      </c>
      <c r="M119" s="239">
        <v>23</v>
      </c>
      <c r="N119" s="239"/>
      <c r="O119" s="239">
        <v>36</v>
      </c>
      <c r="P119" s="239">
        <v>14</v>
      </c>
      <c r="Q119" s="239"/>
      <c r="R119" s="239">
        <v>32</v>
      </c>
      <c r="S119" s="239">
        <v>16</v>
      </c>
      <c r="T119" s="239"/>
      <c r="U119" s="239">
        <v>32</v>
      </c>
      <c r="V119" s="239">
        <v>17</v>
      </c>
    </row>
    <row r="120" spans="1:22" ht="14.25" customHeight="1" x14ac:dyDescent="0.2">
      <c r="A120" s="1" t="s">
        <v>148</v>
      </c>
      <c r="B120" s="239">
        <v>565</v>
      </c>
      <c r="C120" s="239">
        <v>269</v>
      </c>
      <c r="D120" s="239">
        <v>296</v>
      </c>
      <c r="E120" s="239"/>
      <c r="F120" s="239">
        <v>108</v>
      </c>
      <c r="G120" s="239">
        <v>57</v>
      </c>
      <c r="H120" s="239"/>
      <c r="I120" s="239">
        <v>111</v>
      </c>
      <c r="J120" s="239">
        <v>53</v>
      </c>
      <c r="K120" s="239"/>
      <c r="L120" s="239">
        <v>98</v>
      </c>
      <c r="M120" s="239">
        <v>49</v>
      </c>
      <c r="N120" s="239"/>
      <c r="O120" s="239">
        <v>87</v>
      </c>
      <c r="P120" s="239">
        <v>38</v>
      </c>
      <c r="Q120" s="239"/>
      <c r="R120" s="239">
        <v>64</v>
      </c>
      <c r="S120" s="239">
        <v>36</v>
      </c>
      <c r="T120" s="239"/>
      <c r="U120" s="239">
        <v>97</v>
      </c>
      <c r="V120" s="239">
        <v>36</v>
      </c>
    </row>
    <row r="121" spans="1:22" ht="14.25" customHeight="1" x14ac:dyDescent="0.2">
      <c r="A121" s="1" t="s">
        <v>149</v>
      </c>
      <c r="B121" s="239">
        <v>148</v>
      </c>
      <c r="C121" s="239">
        <v>69</v>
      </c>
      <c r="D121" s="239">
        <v>79</v>
      </c>
      <c r="E121" s="239"/>
      <c r="F121" s="239">
        <v>28</v>
      </c>
      <c r="G121" s="239">
        <v>10</v>
      </c>
      <c r="H121" s="239"/>
      <c r="I121" s="239">
        <v>22</v>
      </c>
      <c r="J121" s="239">
        <v>9</v>
      </c>
      <c r="K121" s="239"/>
      <c r="L121" s="239">
        <v>27</v>
      </c>
      <c r="M121" s="239">
        <v>18</v>
      </c>
      <c r="N121" s="239"/>
      <c r="O121" s="239">
        <v>26</v>
      </c>
      <c r="P121" s="239">
        <v>12</v>
      </c>
      <c r="Q121" s="239"/>
      <c r="R121" s="239">
        <v>24</v>
      </c>
      <c r="S121" s="239">
        <v>11</v>
      </c>
      <c r="T121" s="239"/>
      <c r="U121" s="239">
        <v>21</v>
      </c>
      <c r="V121" s="239">
        <v>9</v>
      </c>
    </row>
    <row r="122" spans="1:22" ht="14.25" customHeight="1" x14ac:dyDescent="0.2">
      <c r="A122" s="1" t="s">
        <v>186</v>
      </c>
      <c r="B122" s="239">
        <v>203</v>
      </c>
      <c r="C122" s="239">
        <v>104</v>
      </c>
      <c r="D122" s="239">
        <v>99</v>
      </c>
      <c r="E122" s="239"/>
      <c r="F122" s="239">
        <v>39</v>
      </c>
      <c r="G122" s="239">
        <v>16</v>
      </c>
      <c r="H122" s="239"/>
      <c r="I122" s="239">
        <v>29</v>
      </c>
      <c r="J122" s="239">
        <v>18</v>
      </c>
      <c r="K122" s="239"/>
      <c r="L122" s="239">
        <v>37</v>
      </c>
      <c r="M122" s="239">
        <v>18</v>
      </c>
      <c r="N122" s="239"/>
      <c r="O122" s="239">
        <v>29</v>
      </c>
      <c r="P122" s="239">
        <v>18</v>
      </c>
      <c r="Q122" s="239"/>
      <c r="R122" s="239">
        <v>36</v>
      </c>
      <c r="S122" s="239">
        <v>17</v>
      </c>
      <c r="T122" s="239"/>
      <c r="U122" s="239">
        <v>33</v>
      </c>
      <c r="V122" s="239">
        <v>17</v>
      </c>
    </row>
    <row r="123" spans="1:22" ht="14.25" customHeight="1" x14ac:dyDescent="0.2">
      <c r="A123" s="1" t="s">
        <v>151</v>
      </c>
      <c r="B123" s="239">
        <v>1037</v>
      </c>
      <c r="C123" s="239">
        <v>530</v>
      </c>
      <c r="D123" s="239">
        <v>507</v>
      </c>
      <c r="E123" s="239"/>
      <c r="F123" s="239">
        <v>190</v>
      </c>
      <c r="G123" s="239">
        <v>97</v>
      </c>
      <c r="H123" s="239"/>
      <c r="I123" s="239">
        <v>175</v>
      </c>
      <c r="J123" s="239">
        <v>80</v>
      </c>
      <c r="K123" s="239"/>
      <c r="L123" s="239">
        <v>173</v>
      </c>
      <c r="M123" s="239">
        <v>90</v>
      </c>
      <c r="N123" s="239"/>
      <c r="O123" s="239">
        <v>150</v>
      </c>
      <c r="P123" s="239">
        <v>76</v>
      </c>
      <c r="Q123" s="239"/>
      <c r="R123" s="239">
        <v>174</v>
      </c>
      <c r="S123" s="239">
        <v>91</v>
      </c>
      <c r="T123" s="239"/>
      <c r="U123" s="239">
        <v>175</v>
      </c>
      <c r="V123" s="239">
        <v>96</v>
      </c>
    </row>
    <row r="124" spans="1:22" ht="14.25" customHeight="1" thickBot="1" x14ac:dyDescent="0.25">
      <c r="A124" s="257" t="s">
        <v>152</v>
      </c>
      <c r="B124" s="242">
        <v>810</v>
      </c>
      <c r="C124" s="242">
        <v>411</v>
      </c>
      <c r="D124" s="242">
        <v>399</v>
      </c>
      <c r="E124" s="242"/>
      <c r="F124" s="242">
        <v>152</v>
      </c>
      <c r="G124" s="242">
        <v>72</v>
      </c>
      <c r="H124" s="242"/>
      <c r="I124" s="242">
        <v>130</v>
      </c>
      <c r="J124" s="242">
        <v>70</v>
      </c>
      <c r="K124" s="242"/>
      <c r="L124" s="242">
        <v>127</v>
      </c>
      <c r="M124" s="242">
        <v>59</v>
      </c>
      <c r="N124" s="242"/>
      <c r="O124" s="242">
        <v>122</v>
      </c>
      <c r="P124" s="242">
        <v>71</v>
      </c>
      <c r="Q124" s="242"/>
      <c r="R124" s="242">
        <v>150</v>
      </c>
      <c r="S124" s="242">
        <v>80</v>
      </c>
      <c r="T124" s="242"/>
      <c r="U124" s="242">
        <v>129</v>
      </c>
      <c r="V124" s="242">
        <v>59</v>
      </c>
    </row>
    <row r="136" spans="1:27" ht="14.25" customHeight="1" x14ac:dyDescent="0.2">
      <c r="A136" s="769" t="s">
        <v>1015</v>
      </c>
      <c r="B136" s="769"/>
      <c r="C136" s="769"/>
      <c r="D136" s="769"/>
      <c r="E136" s="769"/>
      <c r="F136" s="769"/>
      <c r="G136" s="769"/>
      <c r="H136" s="769"/>
      <c r="I136" s="769"/>
      <c r="J136" s="769"/>
      <c r="K136" s="769"/>
      <c r="L136" s="769"/>
      <c r="M136" s="769"/>
      <c r="N136" s="769"/>
      <c r="O136" s="769"/>
      <c r="P136" s="769"/>
      <c r="Q136" s="769"/>
      <c r="R136" s="769"/>
      <c r="S136" s="769"/>
      <c r="T136" s="769"/>
      <c r="U136" s="769"/>
      <c r="V136" s="769"/>
    </row>
    <row r="137" spans="1:27" ht="14.25" customHeight="1" x14ac:dyDescent="0.2">
      <c r="A137" s="758" t="s">
        <v>188</v>
      </c>
      <c r="B137" s="758"/>
      <c r="C137" s="758"/>
      <c r="D137" s="758"/>
      <c r="E137" s="758"/>
      <c r="F137" s="758"/>
      <c r="G137" s="758"/>
      <c r="H137" s="758"/>
      <c r="I137" s="758"/>
      <c r="J137" s="758"/>
      <c r="K137" s="758"/>
      <c r="L137" s="758"/>
      <c r="M137" s="758"/>
      <c r="N137" s="758"/>
      <c r="O137" s="758"/>
      <c r="P137" s="758"/>
      <c r="Q137" s="758"/>
      <c r="R137" s="758"/>
      <c r="S137" s="758"/>
      <c r="T137" s="758"/>
      <c r="U137" s="758"/>
      <c r="V137" s="758"/>
      <c r="X137" s="652" t="s">
        <v>650</v>
      </c>
      <c r="Y137" s="652"/>
      <c r="AA137" s="200"/>
    </row>
    <row r="138" spans="1:27" ht="14.25" customHeight="1" x14ac:dyDescent="0.2">
      <c r="A138" s="769" t="s">
        <v>189</v>
      </c>
      <c r="B138" s="769"/>
      <c r="C138" s="769"/>
      <c r="D138" s="769"/>
      <c r="E138" s="769"/>
      <c r="F138" s="769"/>
      <c r="G138" s="769"/>
      <c r="H138" s="769"/>
      <c r="I138" s="769"/>
      <c r="J138" s="769"/>
      <c r="K138" s="769"/>
      <c r="L138" s="769"/>
      <c r="M138" s="769"/>
      <c r="N138" s="769"/>
      <c r="O138" s="769"/>
      <c r="P138" s="769"/>
      <c r="Q138" s="769"/>
      <c r="R138" s="769"/>
      <c r="S138" s="769"/>
      <c r="T138" s="769"/>
      <c r="U138" s="769"/>
      <c r="V138" s="769"/>
      <c r="X138" s="652"/>
      <c r="Y138" s="652"/>
      <c r="AA138"/>
    </row>
    <row r="139" spans="1:27" ht="14.25" customHeight="1" x14ac:dyDescent="0.2">
      <c r="A139" s="758" t="s">
        <v>191</v>
      </c>
      <c r="B139" s="758"/>
      <c r="C139" s="758"/>
      <c r="D139" s="758"/>
      <c r="E139" s="758"/>
      <c r="F139" s="758"/>
      <c r="G139" s="758"/>
      <c r="H139" s="758"/>
      <c r="I139" s="758"/>
      <c r="J139" s="758"/>
      <c r="K139" s="758"/>
      <c r="L139" s="758"/>
      <c r="M139" s="758"/>
      <c r="N139" s="758"/>
      <c r="O139" s="758"/>
      <c r="P139" s="758"/>
      <c r="Q139" s="758"/>
      <c r="R139" s="758"/>
      <c r="S139" s="758"/>
      <c r="T139" s="758"/>
      <c r="U139" s="758"/>
      <c r="V139" s="758"/>
    </row>
    <row r="140" spans="1:27" ht="14.25" customHeight="1" x14ac:dyDescent="0.2">
      <c r="A140" s="769" t="s">
        <v>194</v>
      </c>
      <c r="B140" s="769"/>
      <c r="C140" s="769"/>
      <c r="D140" s="769"/>
      <c r="E140" s="769"/>
      <c r="F140" s="769"/>
      <c r="G140" s="769"/>
      <c r="H140" s="769"/>
      <c r="I140" s="769"/>
      <c r="J140" s="769"/>
      <c r="K140" s="769"/>
      <c r="L140" s="769"/>
      <c r="M140" s="769"/>
      <c r="N140" s="769"/>
      <c r="O140" s="769"/>
      <c r="P140" s="769"/>
      <c r="Q140" s="769"/>
      <c r="R140" s="769"/>
      <c r="S140" s="769"/>
      <c r="T140" s="769"/>
      <c r="U140" s="769"/>
      <c r="V140" s="769"/>
    </row>
    <row r="141" spans="1:27" ht="14.25" customHeight="1" thickBot="1" x14ac:dyDescent="0.25">
      <c r="A141" s="755" t="s">
        <v>1063</v>
      </c>
      <c r="B141" s="755"/>
      <c r="C141" s="755"/>
      <c r="D141" s="755"/>
      <c r="E141" s="755"/>
      <c r="F141" s="755"/>
      <c r="G141" s="755"/>
      <c r="H141" s="755"/>
      <c r="I141" s="755"/>
      <c r="J141" s="755"/>
      <c r="K141" s="755"/>
      <c r="L141" s="755"/>
      <c r="M141" s="755"/>
      <c r="N141" s="755"/>
      <c r="O141" s="755"/>
      <c r="P141" s="755"/>
      <c r="Q141" s="755"/>
      <c r="R141" s="755"/>
      <c r="S141" s="755"/>
      <c r="T141" s="755"/>
      <c r="U141" s="755"/>
      <c r="V141" s="755"/>
    </row>
    <row r="142" spans="1:27" ht="14.25" customHeight="1" x14ac:dyDescent="0.2">
      <c r="A142" s="274" t="s">
        <v>117</v>
      </c>
      <c r="B142" s="208" t="s">
        <v>50</v>
      </c>
      <c r="C142" s="208"/>
      <c r="D142" s="208"/>
      <c r="E142" s="1"/>
      <c r="F142" s="275" t="s">
        <v>34</v>
      </c>
      <c r="G142" s="275"/>
      <c r="H142" s="1"/>
      <c r="I142" s="275" t="s">
        <v>35</v>
      </c>
      <c r="J142" s="275"/>
      <c r="K142" s="1"/>
      <c r="L142" s="275" t="s">
        <v>36</v>
      </c>
      <c r="M142" s="275"/>
      <c r="N142" s="1"/>
      <c r="O142" s="275" t="s">
        <v>38</v>
      </c>
      <c r="P142" s="275"/>
      <c r="Q142" s="1"/>
      <c r="R142" s="275" t="s">
        <v>39</v>
      </c>
      <c r="S142" s="275"/>
      <c r="T142" s="1"/>
      <c r="U142" s="275" t="s">
        <v>40</v>
      </c>
      <c r="V142" s="275"/>
    </row>
    <row r="143" spans="1:27" ht="14.25" customHeight="1" thickBot="1" x14ac:dyDescent="0.25">
      <c r="A143" s="276" t="s">
        <v>123</v>
      </c>
      <c r="B143" s="235" t="s">
        <v>87</v>
      </c>
      <c r="C143" s="235" t="s">
        <v>88</v>
      </c>
      <c r="D143" s="235" t="s">
        <v>89</v>
      </c>
      <c r="E143" s="235"/>
      <c r="F143" s="235" t="s">
        <v>87</v>
      </c>
      <c r="G143" s="235" t="s">
        <v>88</v>
      </c>
      <c r="H143" s="235"/>
      <c r="I143" s="235" t="s">
        <v>87</v>
      </c>
      <c r="J143" s="235" t="s">
        <v>88</v>
      </c>
      <c r="K143" s="235"/>
      <c r="L143" s="235" t="s">
        <v>87</v>
      </c>
      <c r="M143" s="235" t="s">
        <v>88</v>
      </c>
      <c r="N143" s="235"/>
      <c r="O143" s="235" t="s">
        <v>87</v>
      </c>
      <c r="P143" s="235" t="s">
        <v>88</v>
      </c>
      <c r="Q143" s="235"/>
      <c r="R143" s="235" t="s">
        <v>87</v>
      </c>
      <c r="S143" s="235" t="s">
        <v>88</v>
      </c>
      <c r="T143" s="235"/>
      <c r="U143" s="235" t="s">
        <v>87</v>
      </c>
      <c r="V143" s="235" t="s">
        <v>88</v>
      </c>
    </row>
    <row r="144" spans="1:27" ht="14.25" customHeight="1" x14ac:dyDescent="0.2">
      <c r="A144" s="236"/>
      <c r="B144" s="253"/>
      <c r="C144" s="253"/>
      <c r="D144" s="253"/>
      <c r="E144" s="252"/>
      <c r="F144" s="253"/>
      <c r="G144" s="253"/>
      <c r="H144" s="252"/>
      <c r="I144" s="253"/>
      <c r="J144" s="253"/>
      <c r="K144" s="252"/>
      <c r="L144" s="253"/>
      <c r="M144" s="253"/>
      <c r="N144" s="252"/>
      <c r="O144" s="253"/>
      <c r="P144" s="253"/>
      <c r="Q144" s="252"/>
      <c r="R144" s="253"/>
      <c r="S144" s="253"/>
      <c r="T144" s="252"/>
      <c r="U144" s="253"/>
      <c r="V144" s="253"/>
    </row>
    <row r="145" spans="1:22" ht="14.25" customHeight="1" x14ac:dyDescent="0.25">
      <c r="A145" s="228" t="s">
        <v>126</v>
      </c>
      <c r="B145" s="38">
        <v>5192</v>
      </c>
      <c r="C145" s="38">
        <v>2409</v>
      </c>
      <c r="D145" s="38">
        <v>2783</v>
      </c>
      <c r="E145" s="38"/>
      <c r="F145" s="38">
        <v>810</v>
      </c>
      <c r="G145" s="38">
        <v>367</v>
      </c>
      <c r="H145" s="38"/>
      <c r="I145" s="38">
        <v>855</v>
      </c>
      <c r="J145" s="38">
        <v>414</v>
      </c>
      <c r="K145" s="38"/>
      <c r="L145" s="38">
        <v>925</v>
      </c>
      <c r="M145" s="38">
        <v>438</v>
      </c>
      <c r="N145" s="38"/>
      <c r="O145" s="38">
        <v>840</v>
      </c>
      <c r="P145" s="38">
        <v>371</v>
      </c>
      <c r="Q145" s="38"/>
      <c r="R145" s="38">
        <v>859</v>
      </c>
      <c r="S145" s="38">
        <v>404</v>
      </c>
      <c r="T145" s="38"/>
      <c r="U145" s="38">
        <v>903</v>
      </c>
      <c r="V145" s="38">
        <v>415</v>
      </c>
    </row>
    <row r="146" spans="1:22" ht="14.25" customHeight="1" x14ac:dyDescent="0.2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</row>
    <row r="147" spans="1:22" ht="14.25" customHeight="1" x14ac:dyDescent="0.2">
      <c r="A147" s="1" t="s">
        <v>127</v>
      </c>
      <c r="B147" s="239">
        <v>871</v>
      </c>
      <c r="C147" s="239">
        <v>410</v>
      </c>
      <c r="D147" s="239">
        <v>461</v>
      </c>
      <c r="E147" s="239"/>
      <c r="F147" s="239">
        <v>146</v>
      </c>
      <c r="G147" s="239">
        <v>65</v>
      </c>
      <c r="H147" s="239"/>
      <c r="I147" s="239">
        <v>155</v>
      </c>
      <c r="J147" s="239">
        <v>78</v>
      </c>
      <c r="K147" s="239"/>
      <c r="L147" s="239">
        <v>148</v>
      </c>
      <c r="M147" s="239">
        <v>65</v>
      </c>
      <c r="N147" s="239"/>
      <c r="O147" s="239">
        <v>139</v>
      </c>
      <c r="P147" s="239">
        <v>61</v>
      </c>
      <c r="Q147" s="239"/>
      <c r="R147" s="239">
        <v>143</v>
      </c>
      <c r="S147" s="239">
        <v>74</v>
      </c>
      <c r="T147" s="239"/>
      <c r="U147" s="239">
        <v>140</v>
      </c>
      <c r="V147" s="239">
        <v>67</v>
      </c>
    </row>
    <row r="148" spans="1:22" ht="14.25" customHeight="1" x14ac:dyDescent="0.2">
      <c r="A148" s="1" t="s">
        <v>128</v>
      </c>
      <c r="B148" s="239">
        <v>1053</v>
      </c>
      <c r="C148" s="239">
        <v>472</v>
      </c>
      <c r="D148" s="239">
        <v>581</v>
      </c>
      <c r="E148" s="239"/>
      <c r="F148" s="239">
        <v>183</v>
      </c>
      <c r="G148" s="239">
        <v>74</v>
      </c>
      <c r="H148" s="239"/>
      <c r="I148" s="239">
        <v>168</v>
      </c>
      <c r="J148" s="239">
        <v>77</v>
      </c>
      <c r="K148" s="239"/>
      <c r="L148" s="239">
        <v>197</v>
      </c>
      <c r="M148" s="239">
        <v>95</v>
      </c>
      <c r="N148" s="239"/>
      <c r="O148" s="239">
        <v>166</v>
      </c>
      <c r="P148" s="239">
        <v>74</v>
      </c>
      <c r="Q148" s="239"/>
      <c r="R148" s="239">
        <v>160</v>
      </c>
      <c r="S148" s="239">
        <v>69</v>
      </c>
      <c r="T148" s="239"/>
      <c r="U148" s="239">
        <v>179</v>
      </c>
      <c r="V148" s="239">
        <v>83</v>
      </c>
    </row>
    <row r="149" spans="1:22" ht="14.25" customHeight="1" x14ac:dyDescent="0.2">
      <c r="A149" s="1" t="s">
        <v>129</v>
      </c>
      <c r="B149" s="239">
        <v>643</v>
      </c>
      <c r="C149" s="239">
        <v>267</v>
      </c>
      <c r="D149" s="239">
        <v>376</v>
      </c>
      <c r="E149" s="239"/>
      <c r="F149" s="239">
        <v>103</v>
      </c>
      <c r="G149" s="239">
        <v>41</v>
      </c>
      <c r="H149" s="239"/>
      <c r="I149" s="239">
        <v>99</v>
      </c>
      <c r="J149" s="239">
        <v>39</v>
      </c>
      <c r="K149" s="239"/>
      <c r="L149" s="239">
        <v>114</v>
      </c>
      <c r="M149" s="239">
        <v>47</v>
      </c>
      <c r="N149" s="239"/>
      <c r="O149" s="239">
        <v>112</v>
      </c>
      <c r="P149" s="239">
        <v>47</v>
      </c>
      <c r="Q149" s="239"/>
      <c r="R149" s="239">
        <v>102</v>
      </c>
      <c r="S149" s="239">
        <v>43</v>
      </c>
      <c r="T149" s="239"/>
      <c r="U149" s="239">
        <v>113</v>
      </c>
      <c r="V149" s="239">
        <v>50</v>
      </c>
    </row>
    <row r="150" spans="1:22" ht="14.25" customHeight="1" x14ac:dyDescent="0.2">
      <c r="A150" s="1" t="s">
        <v>132</v>
      </c>
      <c r="B150" s="239">
        <v>280</v>
      </c>
      <c r="C150" s="239">
        <v>119</v>
      </c>
      <c r="D150" s="239">
        <v>161</v>
      </c>
      <c r="E150" s="239"/>
      <c r="F150" s="239">
        <v>41</v>
      </c>
      <c r="G150" s="239">
        <v>17</v>
      </c>
      <c r="H150" s="239"/>
      <c r="I150" s="239">
        <v>42</v>
      </c>
      <c r="J150" s="239">
        <v>17</v>
      </c>
      <c r="K150" s="239"/>
      <c r="L150" s="239">
        <v>49</v>
      </c>
      <c r="M150" s="239">
        <v>21</v>
      </c>
      <c r="N150" s="239"/>
      <c r="O150" s="239">
        <v>45</v>
      </c>
      <c r="P150" s="239">
        <v>18</v>
      </c>
      <c r="Q150" s="239"/>
      <c r="R150" s="239">
        <v>50</v>
      </c>
      <c r="S150" s="239">
        <v>20</v>
      </c>
      <c r="T150" s="239"/>
      <c r="U150" s="239">
        <v>53</v>
      </c>
      <c r="V150" s="239">
        <v>26</v>
      </c>
    </row>
    <row r="151" spans="1:22" ht="14.25" customHeight="1" x14ac:dyDescent="0.2">
      <c r="A151" s="1" t="s">
        <v>134</v>
      </c>
      <c r="B151" s="239">
        <v>540</v>
      </c>
      <c r="C151" s="239">
        <v>256</v>
      </c>
      <c r="D151" s="239">
        <v>284</v>
      </c>
      <c r="E151" s="239"/>
      <c r="F151" s="239">
        <v>80</v>
      </c>
      <c r="G151" s="239">
        <v>31</v>
      </c>
      <c r="H151" s="239"/>
      <c r="I151" s="239">
        <v>80</v>
      </c>
      <c r="J151" s="239">
        <v>45</v>
      </c>
      <c r="K151" s="239"/>
      <c r="L151" s="239">
        <v>107</v>
      </c>
      <c r="M151" s="239">
        <v>55</v>
      </c>
      <c r="N151" s="239"/>
      <c r="O151" s="239">
        <v>86</v>
      </c>
      <c r="P151" s="239">
        <v>33</v>
      </c>
      <c r="Q151" s="239"/>
      <c r="R151" s="239">
        <v>101</v>
      </c>
      <c r="S151" s="239">
        <v>57</v>
      </c>
      <c r="T151" s="239"/>
      <c r="U151" s="239">
        <v>86</v>
      </c>
      <c r="V151" s="239">
        <v>35</v>
      </c>
    </row>
    <row r="152" spans="1:22" ht="14.25" customHeight="1" x14ac:dyDescent="0.2">
      <c r="A152" s="1" t="s">
        <v>135</v>
      </c>
      <c r="B152" s="239">
        <v>303</v>
      </c>
      <c r="C152" s="239">
        <v>137</v>
      </c>
      <c r="D152" s="239">
        <v>166</v>
      </c>
      <c r="E152" s="239"/>
      <c r="F152" s="239">
        <v>45</v>
      </c>
      <c r="G152" s="239">
        <v>26</v>
      </c>
      <c r="H152" s="239"/>
      <c r="I152" s="239">
        <v>46</v>
      </c>
      <c r="J152" s="239">
        <v>21</v>
      </c>
      <c r="K152" s="239"/>
      <c r="L152" s="239">
        <v>45</v>
      </c>
      <c r="M152" s="239">
        <v>18</v>
      </c>
      <c r="N152" s="239"/>
      <c r="O152" s="239">
        <v>49</v>
      </c>
      <c r="P152" s="239">
        <v>21</v>
      </c>
      <c r="Q152" s="239"/>
      <c r="R152" s="239">
        <v>49</v>
      </c>
      <c r="S152" s="239">
        <v>19</v>
      </c>
      <c r="T152" s="239"/>
      <c r="U152" s="239">
        <v>69</v>
      </c>
      <c r="V152" s="239">
        <v>32</v>
      </c>
    </row>
    <row r="153" spans="1:22" ht="14.25" customHeight="1" x14ac:dyDescent="0.2">
      <c r="A153" s="1" t="s">
        <v>136</v>
      </c>
      <c r="B153" s="239">
        <v>280</v>
      </c>
      <c r="C153" s="239">
        <v>125</v>
      </c>
      <c r="D153" s="239">
        <v>155</v>
      </c>
      <c r="E153" s="239"/>
      <c r="F153" s="239">
        <v>44</v>
      </c>
      <c r="G153" s="239">
        <v>21</v>
      </c>
      <c r="H153" s="239"/>
      <c r="I153" s="239">
        <v>48</v>
      </c>
      <c r="J153" s="239">
        <v>22</v>
      </c>
      <c r="K153" s="239"/>
      <c r="L153" s="239">
        <v>42</v>
      </c>
      <c r="M153" s="239">
        <v>19</v>
      </c>
      <c r="N153" s="239"/>
      <c r="O153" s="239">
        <v>54</v>
      </c>
      <c r="P153" s="239">
        <v>23</v>
      </c>
      <c r="Q153" s="239"/>
      <c r="R153" s="239">
        <v>42</v>
      </c>
      <c r="S153" s="239">
        <v>16</v>
      </c>
      <c r="T153" s="239"/>
      <c r="U153" s="239">
        <v>50</v>
      </c>
      <c r="V153" s="239">
        <v>24</v>
      </c>
    </row>
    <row r="154" spans="1:22" ht="14.25" customHeight="1" x14ac:dyDescent="0.2">
      <c r="A154" s="1" t="s">
        <v>139</v>
      </c>
      <c r="B154" s="239">
        <v>284</v>
      </c>
      <c r="C154" s="239">
        <v>142</v>
      </c>
      <c r="D154" s="239">
        <v>142</v>
      </c>
      <c r="E154" s="239"/>
      <c r="F154" s="239">
        <v>43</v>
      </c>
      <c r="G154" s="239">
        <v>24</v>
      </c>
      <c r="H154" s="239"/>
      <c r="I154" s="239">
        <v>44</v>
      </c>
      <c r="J154" s="239">
        <v>22</v>
      </c>
      <c r="K154" s="239"/>
      <c r="L154" s="239">
        <v>63</v>
      </c>
      <c r="M154" s="239">
        <v>36</v>
      </c>
      <c r="N154" s="239"/>
      <c r="O154" s="239">
        <v>41</v>
      </c>
      <c r="P154" s="239">
        <v>18</v>
      </c>
      <c r="Q154" s="239"/>
      <c r="R154" s="239">
        <v>41</v>
      </c>
      <c r="S154" s="239">
        <v>21</v>
      </c>
      <c r="T154" s="239"/>
      <c r="U154" s="239">
        <v>52</v>
      </c>
      <c r="V154" s="239">
        <v>21</v>
      </c>
    </row>
    <row r="155" spans="1:22" ht="14.25" customHeight="1" x14ac:dyDescent="0.2">
      <c r="A155" s="1" t="s">
        <v>140</v>
      </c>
      <c r="B155" s="239">
        <v>234</v>
      </c>
      <c r="C155" s="239">
        <v>111</v>
      </c>
      <c r="D155" s="239">
        <v>123</v>
      </c>
      <c r="E155" s="239"/>
      <c r="F155" s="239">
        <v>24</v>
      </c>
      <c r="G155" s="239">
        <v>10</v>
      </c>
      <c r="H155" s="239"/>
      <c r="I155" s="239">
        <v>47</v>
      </c>
      <c r="J155" s="239">
        <v>21</v>
      </c>
      <c r="K155" s="239"/>
      <c r="L155" s="239">
        <v>42</v>
      </c>
      <c r="M155" s="239">
        <v>25</v>
      </c>
      <c r="N155" s="239"/>
      <c r="O155" s="239">
        <v>40</v>
      </c>
      <c r="P155" s="239">
        <v>22</v>
      </c>
      <c r="Q155" s="239"/>
      <c r="R155" s="239">
        <v>40</v>
      </c>
      <c r="S155" s="239">
        <v>14</v>
      </c>
      <c r="T155" s="239"/>
      <c r="U155" s="239">
        <v>41</v>
      </c>
      <c r="V155" s="239">
        <v>19</v>
      </c>
    </row>
    <row r="156" spans="1:22" ht="14.25" customHeight="1" x14ac:dyDescent="0.2">
      <c r="A156" s="1" t="s">
        <v>143</v>
      </c>
      <c r="B156" s="239">
        <v>194</v>
      </c>
      <c r="C156" s="239">
        <v>92</v>
      </c>
      <c r="D156" s="239">
        <v>102</v>
      </c>
      <c r="E156" s="239"/>
      <c r="F156" s="239">
        <v>29</v>
      </c>
      <c r="G156" s="239">
        <v>13</v>
      </c>
      <c r="H156" s="239"/>
      <c r="I156" s="239">
        <v>34</v>
      </c>
      <c r="J156" s="239">
        <v>18</v>
      </c>
      <c r="K156" s="239"/>
      <c r="L156" s="239">
        <v>30</v>
      </c>
      <c r="M156" s="239">
        <v>13</v>
      </c>
      <c r="N156" s="239"/>
      <c r="O156" s="239">
        <v>29</v>
      </c>
      <c r="P156" s="239">
        <v>12</v>
      </c>
      <c r="Q156" s="239"/>
      <c r="R156" s="239">
        <v>47</v>
      </c>
      <c r="S156" s="239">
        <v>29</v>
      </c>
      <c r="T156" s="239"/>
      <c r="U156" s="239">
        <v>25</v>
      </c>
      <c r="V156" s="239">
        <v>7</v>
      </c>
    </row>
    <row r="157" spans="1:22" ht="14.25" customHeight="1" x14ac:dyDescent="0.2">
      <c r="A157" s="1" t="s">
        <v>144</v>
      </c>
      <c r="B157" s="239">
        <v>127</v>
      </c>
      <c r="C157" s="239">
        <v>71</v>
      </c>
      <c r="D157" s="239">
        <v>56</v>
      </c>
      <c r="E157" s="239"/>
      <c r="F157" s="239">
        <v>15</v>
      </c>
      <c r="G157" s="239">
        <v>8</v>
      </c>
      <c r="H157" s="239"/>
      <c r="I157" s="239">
        <v>27</v>
      </c>
      <c r="J157" s="239">
        <v>16</v>
      </c>
      <c r="K157" s="239"/>
      <c r="L157" s="239">
        <v>25</v>
      </c>
      <c r="M157" s="239">
        <v>14</v>
      </c>
      <c r="N157" s="239"/>
      <c r="O157" s="239">
        <v>21</v>
      </c>
      <c r="P157" s="239">
        <v>11</v>
      </c>
      <c r="Q157" s="239"/>
      <c r="R157" s="239">
        <v>17</v>
      </c>
      <c r="S157" s="239">
        <v>12</v>
      </c>
      <c r="T157" s="239"/>
      <c r="U157" s="239">
        <v>22</v>
      </c>
      <c r="V157" s="239">
        <v>10</v>
      </c>
    </row>
    <row r="158" spans="1:22" ht="14.25" customHeight="1" thickBot="1" x14ac:dyDescent="0.25">
      <c r="A158" s="241" t="s">
        <v>146</v>
      </c>
      <c r="B158" s="242">
        <v>383</v>
      </c>
      <c r="C158" s="242">
        <v>207</v>
      </c>
      <c r="D158" s="242">
        <v>176</v>
      </c>
      <c r="E158" s="242"/>
      <c r="F158" s="242">
        <v>57</v>
      </c>
      <c r="G158" s="242">
        <v>37</v>
      </c>
      <c r="H158" s="242"/>
      <c r="I158" s="242">
        <v>65</v>
      </c>
      <c r="J158" s="242">
        <v>38</v>
      </c>
      <c r="K158" s="242"/>
      <c r="L158" s="242">
        <v>63</v>
      </c>
      <c r="M158" s="242">
        <v>30</v>
      </c>
      <c r="N158" s="242"/>
      <c r="O158" s="242">
        <v>58</v>
      </c>
      <c r="P158" s="242">
        <v>31</v>
      </c>
      <c r="Q158" s="242"/>
      <c r="R158" s="242">
        <v>67</v>
      </c>
      <c r="S158" s="242">
        <v>30</v>
      </c>
      <c r="T158" s="242"/>
      <c r="U158" s="242">
        <v>73</v>
      </c>
      <c r="V158" s="242">
        <v>41</v>
      </c>
    </row>
    <row r="159" spans="1:22" ht="14.25" customHeight="1" x14ac:dyDescent="0.2">
      <c r="B159" s="239"/>
      <c r="C159" s="239"/>
      <c r="D159" s="239"/>
      <c r="E159" s="239"/>
      <c r="F159" s="239"/>
      <c r="G159" s="239"/>
      <c r="H159" s="239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</row>
  </sheetData>
  <mergeCells count="26">
    <mergeCell ref="A49:V49"/>
    <mergeCell ref="X1:Y2"/>
    <mergeCell ref="X47:Y48"/>
    <mergeCell ref="A1:V1"/>
    <mergeCell ref="A2:V2"/>
    <mergeCell ref="A3:V3"/>
    <mergeCell ref="A4:V4"/>
    <mergeCell ref="A5:V5"/>
    <mergeCell ref="A6:V6"/>
    <mergeCell ref="A46:V46"/>
    <mergeCell ref="A47:V47"/>
    <mergeCell ref="A48:V48"/>
    <mergeCell ref="A50:V50"/>
    <mergeCell ref="A51:V51"/>
    <mergeCell ref="A90:V90"/>
    <mergeCell ref="A91:V91"/>
    <mergeCell ref="A92:V92"/>
    <mergeCell ref="A138:V138"/>
    <mergeCell ref="A139:V139"/>
    <mergeCell ref="A140:V140"/>
    <mergeCell ref="A141:V141"/>
    <mergeCell ref="A93:V93"/>
    <mergeCell ref="A94:V94"/>
    <mergeCell ref="A95:V95"/>
    <mergeCell ref="A136:V136"/>
    <mergeCell ref="A137:V137"/>
  </mergeCells>
  <hyperlinks>
    <hyperlink ref="X1" r:id="rId1" location="INDICE!A1"/>
    <hyperlink ref="X1:Y2" location="INDICE!A3" display="INDICE"/>
    <hyperlink ref="X47" r:id="rId2" location="INDICE!A1"/>
    <hyperlink ref="X47:Y48" location="INDICE!A3" display="INDICE"/>
    <hyperlink ref="X137" r:id="rId3" location="INDICE!A1"/>
    <hyperlink ref="X137:Y138" location="INDICE!A3" display="INDICE"/>
    <hyperlink ref="X91" r:id="rId4" location="INDICE!A1"/>
    <hyperlink ref="X91:Y92" location="INDICE!A3" display="INDICE"/>
  </hyperlinks>
  <printOptions horizontalCentered="1"/>
  <pageMargins left="0.59055118110236227" right="0.59055118110236227" top="0.98425196850393704" bottom="0.98425196850393704" header="0" footer="0"/>
  <pageSetup scale="78"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zoomScaleNormal="100" workbookViewId="0">
      <selection activeCell="X3" sqref="X3"/>
    </sheetView>
  </sheetViews>
  <sheetFormatPr baseColWidth="10" defaultColWidth="11" defaultRowHeight="14.25" customHeight="1" x14ac:dyDescent="0.2"/>
  <cols>
    <col min="1" max="1" width="11" style="1"/>
    <col min="2" max="4" width="6.375" style="29" bestFit="1" customWidth="1"/>
    <col min="5" max="5" width="1.5" style="29" customWidth="1"/>
    <col min="6" max="6" width="6.625" style="29" bestFit="1" customWidth="1"/>
    <col min="7" max="7" width="5.5" style="29" bestFit="1" customWidth="1"/>
    <col min="8" max="8" width="1.5" style="29" customWidth="1"/>
    <col min="9" max="9" width="6.375" style="29" bestFit="1" customWidth="1"/>
    <col min="10" max="10" width="5.75" style="29" bestFit="1" customWidth="1"/>
    <col min="11" max="11" width="1.5" style="29" customWidth="1"/>
    <col min="12" max="13" width="6" style="29" bestFit="1" customWidth="1"/>
    <col min="14" max="14" width="1.5" style="29" customWidth="1"/>
    <col min="15" max="15" width="6.625" style="29" bestFit="1" customWidth="1"/>
    <col min="16" max="16" width="6" style="29" bestFit="1" customWidth="1"/>
    <col min="17" max="17" width="1.5" style="29" customWidth="1"/>
    <col min="18" max="18" width="6.375" style="29" bestFit="1" customWidth="1"/>
    <col min="19" max="19" width="5.5" style="29" bestFit="1" customWidth="1"/>
    <col min="20" max="20" width="1.5" style="29" customWidth="1"/>
    <col min="21" max="21" width="6.625" style="29" bestFit="1" customWidth="1"/>
    <col min="22" max="22" width="5.5" style="29" bestFit="1" customWidth="1"/>
    <col min="23" max="23" width="2.5" style="90" customWidth="1"/>
    <col min="24" max="16384" width="11" style="90"/>
  </cols>
  <sheetData>
    <row r="1" spans="1:25" ht="14.25" customHeight="1" x14ac:dyDescent="0.2">
      <c r="A1" s="278" t="s">
        <v>779</v>
      </c>
      <c r="B1" s="278"/>
      <c r="C1" s="279"/>
      <c r="D1" s="28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X1" s="747" t="s">
        <v>650</v>
      </c>
      <c r="Y1" s="747"/>
    </row>
    <row r="2" spans="1:25" ht="14.25" customHeight="1" x14ac:dyDescent="0.2">
      <c r="A2" s="280" t="s">
        <v>188</v>
      </c>
      <c r="B2" s="280"/>
      <c r="C2" s="279"/>
      <c r="D2" s="28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X2" s="747"/>
      <c r="Y2" s="747"/>
    </row>
    <row r="3" spans="1:25" ht="14.25" customHeight="1" x14ac:dyDescent="0.2">
      <c r="A3" s="278" t="s">
        <v>189</v>
      </c>
      <c r="B3" s="278"/>
      <c r="C3" s="279"/>
      <c r="D3" s="28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</row>
    <row r="4" spans="1:25" ht="14.25" customHeight="1" x14ac:dyDescent="0.2">
      <c r="A4" s="278" t="s">
        <v>207</v>
      </c>
      <c r="B4" s="278"/>
      <c r="C4" s="279"/>
      <c r="D4" s="28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</row>
    <row r="5" spans="1:25" ht="14.25" customHeight="1" x14ac:dyDescent="0.2">
      <c r="A5" s="278" t="s">
        <v>48</v>
      </c>
      <c r="B5" s="278"/>
      <c r="C5" s="279"/>
      <c r="D5" s="28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</row>
    <row r="6" spans="1:25" ht="14.25" customHeight="1" thickBot="1" x14ac:dyDescent="0.25">
      <c r="A6" s="230" t="s">
        <v>1063</v>
      </c>
      <c r="B6" s="230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</row>
    <row r="7" spans="1:25" s="91" customFormat="1" ht="14.25" customHeight="1" x14ac:dyDescent="0.2">
      <c r="A7" s="274" t="s">
        <v>161</v>
      </c>
      <c r="B7" s="208" t="s">
        <v>50</v>
      </c>
      <c r="C7" s="208"/>
      <c r="D7" s="208"/>
      <c r="E7" s="1"/>
      <c r="F7" s="275" t="s">
        <v>34</v>
      </c>
      <c r="G7" s="275"/>
      <c r="H7" s="1"/>
      <c r="I7" s="275" t="s">
        <v>35</v>
      </c>
      <c r="J7" s="275"/>
      <c r="K7" s="1"/>
      <c r="L7" s="275" t="s">
        <v>36</v>
      </c>
      <c r="M7" s="275"/>
      <c r="N7" s="1"/>
      <c r="O7" s="275" t="s">
        <v>38</v>
      </c>
      <c r="P7" s="275"/>
      <c r="Q7" s="1"/>
      <c r="R7" s="275" t="s">
        <v>39</v>
      </c>
      <c r="S7" s="275"/>
      <c r="T7" s="1"/>
      <c r="U7" s="275" t="s">
        <v>40</v>
      </c>
      <c r="V7" s="275"/>
    </row>
    <row r="8" spans="1:25" s="91" customFormat="1" ht="14.25" customHeight="1" thickBot="1" x14ac:dyDescent="0.25">
      <c r="A8" s="276" t="s">
        <v>227</v>
      </c>
      <c r="B8" s="235" t="s">
        <v>87</v>
      </c>
      <c r="C8" s="235" t="s">
        <v>88</v>
      </c>
      <c r="D8" s="235" t="s">
        <v>89</v>
      </c>
      <c r="E8" s="235"/>
      <c r="F8" s="235" t="s">
        <v>87</v>
      </c>
      <c r="G8" s="235" t="s">
        <v>88</v>
      </c>
      <c r="H8" s="235"/>
      <c r="I8" s="235" t="s">
        <v>87</v>
      </c>
      <c r="J8" s="235" t="s">
        <v>88</v>
      </c>
      <c r="K8" s="235"/>
      <c r="L8" s="235" t="s">
        <v>87</v>
      </c>
      <c r="M8" s="235" t="s">
        <v>88</v>
      </c>
      <c r="N8" s="235"/>
      <c r="O8" s="235" t="s">
        <v>87</v>
      </c>
      <c r="P8" s="235" t="s">
        <v>88</v>
      </c>
      <c r="Q8" s="235"/>
      <c r="R8" s="235" t="s">
        <v>87</v>
      </c>
      <c r="S8" s="235" t="s">
        <v>88</v>
      </c>
      <c r="T8" s="235"/>
      <c r="U8" s="235" t="s">
        <v>87</v>
      </c>
      <c r="V8" s="235" t="s">
        <v>88</v>
      </c>
    </row>
    <row r="9" spans="1:25" ht="14.25" customHeight="1" x14ac:dyDescent="0.2">
      <c r="A9" s="236"/>
    </row>
    <row r="10" spans="1:25" ht="14.25" customHeight="1" x14ac:dyDescent="0.25">
      <c r="A10" s="228" t="s">
        <v>126</v>
      </c>
      <c r="B10" s="62">
        <v>463284</v>
      </c>
      <c r="C10" s="62">
        <v>238138</v>
      </c>
      <c r="D10" s="62">
        <v>225146</v>
      </c>
      <c r="E10" s="62"/>
      <c r="F10" s="62">
        <v>72098</v>
      </c>
      <c r="G10" s="62">
        <v>37044</v>
      </c>
      <c r="H10" s="62"/>
      <c r="I10" s="62">
        <v>88482</v>
      </c>
      <c r="J10" s="62">
        <v>45751</v>
      </c>
      <c r="K10" s="62"/>
      <c r="L10" s="62">
        <v>79496</v>
      </c>
      <c r="M10" s="62">
        <v>40718</v>
      </c>
      <c r="N10" s="62"/>
      <c r="O10" s="62">
        <v>73796</v>
      </c>
      <c r="P10" s="62">
        <v>38061</v>
      </c>
      <c r="Q10" s="62"/>
      <c r="R10" s="62">
        <v>74792</v>
      </c>
      <c r="S10" s="62">
        <v>38481</v>
      </c>
      <c r="T10" s="62"/>
      <c r="U10" s="62">
        <v>74620</v>
      </c>
      <c r="V10" s="62">
        <v>38083</v>
      </c>
    </row>
    <row r="11" spans="1:25" ht="14.25" customHeight="1" x14ac:dyDescent="0.2">
      <c r="A11" s="29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5" ht="14.25" customHeight="1" x14ac:dyDescent="0.2">
      <c r="A12" s="254" t="s">
        <v>208</v>
      </c>
      <c r="B12" s="62">
        <v>129645</v>
      </c>
      <c r="C12" s="62">
        <v>66335</v>
      </c>
      <c r="D12" s="62">
        <v>63310</v>
      </c>
      <c r="E12" s="62"/>
      <c r="F12" s="62">
        <v>20162</v>
      </c>
      <c r="G12" s="62">
        <v>10322</v>
      </c>
      <c r="H12" s="62"/>
      <c r="I12" s="62">
        <v>24918</v>
      </c>
      <c r="J12" s="62">
        <v>12818</v>
      </c>
      <c r="K12" s="62"/>
      <c r="L12" s="62">
        <v>22093</v>
      </c>
      <c r="M12" s="62">
        <v>11249</v>
      </c>
      <c r="N12" s="62"/>
      <c r="O12" s="62">
        <v>20747</v>
      </c>
      <c r="P12" s="62">
        <v>10528</v>
      </c>
      <c r="Q12" s="62"/>
      <c r="R12" s="62">
        <v>20916</v>
      </c>
      <c r="S12" s="62">
        <v>10726</v>
      </c>
      <c r="T12" s="62"/>
      <c r="U12" s="62">
        <v>20809</v>
      </c>
      <c r="V12" s="62">
        <v>10692</v>
      </c>
    </row>
    <row r="13" spans="1:25" ht="14.25" customHeight="1" x14ac:dyDescent="0.2">
      <c r="A13" s="1" t="s">
        <v>209</v>
      </c>
      <c r="B13" s="62">
        <v>98194</v>
      </c>
      <c r="C13" s="62">
        <v>50753</v>
      </c>
      <c r="D13" s="62">
        <v>47441</v>
      </c>
      <c r="E13" s="62"/>
      <c r="F13" s="62">
        <v>15547</v>
      </c>
      <c r="G13" s="62">
        <v>8057</v>
      </c>
      <c r="H13" s="62"/>
      <c r="I13" s="62">
        <v>18566</v>
      </c>
      <c r="J13" s="62">
        <v>9686</v>
      </c>
      <c r="K13" s="62"/>
      <c r="L13" s="62">
        <v>16643</v>
      </c>
      <c r="M13" s="62">
        <v>8500</v>
      </c>
      <c r="N13" s="62"/>
      <c r="O13" s="62">
        <v>15810</v>
      </c>
      <c r="P13" s="62">
        <v>8286</v>
      </c>
      <c r="Q13" s="62"/>
      <c r="R13" s="62">
        <v>15872</v>
      </c>
      <c r="S13" s="62">
        <v>8221</v>
      </c>
      <c r="T13" s="62"/>
      <c r="U13" s="62">
        <v>15756</v>
      </c>
      <c r="V13" s="62">
        <v>8003</v>
      </c>
    </row>
    <row r="14" spans="1:25" ht="14.25" customHeight="1" x14ac:dyDescent="0.2">
      <c r="A14" s="1" t="s">
        <v>210</v>
      </c>
      <c r="B14" s="62">
        <v>49112</v>
      </c>
      <c r="C14" s="62">
        <v>25247</v>
      </c>
      <c r="D14" s="62">
        <v>23865</v>
      </c>
      <c r="E14" s="62"/>
      <c r="F14" s="62">
        <v>7486</v>
      </c>
      <c r="G14" s="62">
        <v>3827</v>
      </c>
      <c r="H14" s="62"/>
      <c r="I14" s="62">
        <v>9574</v>
      </c>
      <c r="J14" s="62">
        <v>4931</v>
      </c>
      <c r="K14" s="62"/>
      <c r="L14" s="62">
        <v>8089</v>
      </c>
      <c r="M14" s="62">
        <v>4193</v>
      </c>
      <c r="N14" s="62"/>
      <c r="O14" s="62">
        <v>7947</v>
      </c>
      <c r="P14" s="62">
        <v>4168</v>
      </c>
      <c r="Q14" s="62"/>
      <c r="R14" s="62">
        <v>7991</v>
      </c>
      <c r="S14" s="62">
        <v>4102</v>
      </c>
      <c r="T14" s="62"/>
      <c r="U14" s="62">
        <v>8025</v>
      </c>
      <c r="V14" s="62">
        <v>4026</v>
      </c>
    </row>
    <row r="15" spans="1:25" ht="14.25" customHeight="1" x14ac:dyDescent="0.2">
      <c r="A15" s="1" t="s">
        <v>211</v>
      </c>
      <c r="B15" s="62">
        <v>43935</v>
      </c>
      <c r="C15" s="62">
        <v>22234</v>
      </c>
      <c r="D15" s="62">
        <v>21701</v>
      </c>
      <c r="E15" s="62"/>
      <c r="F15" s="62">
        <v>6802</v>
      </c>
      <c r="G15" s="62">
        <v>3493</v>
      </c>
      <c r="H15" s="62"/>
      <c r="I15" s="62">
        <v>8322</v>
      </c>
      <c r="J15" s="62">
        <v>4218</v>
      </c>
      <c r="K15" s="62"/>
      <c r="L15" s="62">
        <v>7430</v>
      </c>
      <c r="M15" s="62">
        <v>3776</v>
      </c>
      <c r="N15" s="62"/>
      <c r="O15" s="62">
        <v>7031</v>
      </c>
      <c r="P15" s="62">
        <v>3560</v>
      </c>
      <c r="Q15" s="62"/>
      <c r="R15" s="62">
        <v>7290</v>
      </c>
      <c r="S15" s="62">
        <v>3668</v>
      </c>
      <c r="T15" s="62"/>
      <c r="U15" s="62">
        <v>7060</v>
      </c>
      <c r="V15" s="62">
        <v>3519</v>
      </c>
    </row>
    <row r="16" spans="1:25" ht="14.25" customHeight="1" x14ac:dyDescent="0.2">
      <c r="A16" s="1" t="s">
        <v>212</v>
      </c>
      <c r="B16" s="62">
        <v>39432</v>
      </c>
      <c r="C16" s="62">
        <v>20302</v>
      </c>
      <c r="D16" s="62">
        <v>19130</v>
      </c>
      <c r="E16" s="62"/>
      <c r="F16" s="62">
        <v>6107</v>
      </c>
      <c r="G16" s="62">
        <v>3119</v>
      </c>
      <c r="H16" s="62"/>
      <c r="I16" s="62">
        <v>7170</v>
      </c>
      <c r="J16" s="62">
        <v>3676</v>
      </c>
      <c r="K16" s="62"/>
      <c r="L16" s="62">
        <v>7018</v>
      </c>
      <c r="M16" s="62">
        <v>3574</v>
      </c>
      <c r="N16" s="62"/>
      <c r="O16" s="62">
        <v>6150</v>
      </c>
      <c r="P16" s="62">
        <v>3186</v>
      </c>
      <c r="Q16" s="62"/>
      <c r="R16" s="62">
        <v>6458</v>
      </c>
      <c r="S16" s="62">
        <v>3396</v>
      </c>
      <c r="T16" s="62"/>
      <c r="U16" s="62">
        <v>6529</v>
      </c>
      <c r="V16" s="62">
        <v>3351</v>
      </c>
    </row>
    <row r="17" spans="1:22" ht="14.25" customHeight="1" x14ac:dyDescent="0.2">
      <c r="A17" s="666" t="s">
        <v>213</v>
      </c>
      <c r="B17" s="62">
        <v>50358</v>
      </c>
      <c r="C17" s="62">
        <v>26107</v>
      </c>
      <c r="D17" s="62">
        <v>24251</v>
      </c>
      <c r="E17" s="62"/>
      <c r="F17" s="62">
        <v>7699</v>
      </c>
      <c r="G17" s="62">
        <v>3962</v>
      </c>
      <c r="H17" s="62"/>
      <c r="I17" s="62">
        <v>9793</v>
      </c>
      <c r="J17" s="62">
        <v>5190</v>
      </c>
      <c r="K17" s="62"/>
      <c r="L17" s="62">
        <v>8894</v>
      </c>
      <c r="M17" s="62">
        <v>4612</v>
      </c>
      <c r="N17" s="62"/>
      <c r="O17" s="62">
        <v>7784</v>
      </c>
      <c r="P17" s="62">
        <v>4031</v>
      </c>
      <c r="Q17" s="62"/>
      <c r="R17" s="62">
        <v>7986</v>
      </c>
      <c r="S17" s="62">
        <v>4085</v>
      </c>
      <c r="T17" s="62"/>
      <c r="U17" s="62">
        <v>8202</v>
      </c>
      <c r="V17" s="62">
        <v>4227</v>
      </c>
    </row>
    <row r="18" spans="1:22" ht="14.25" customHeight="1" x14ac:dyDescent="0.2">
      <c r="A18" s="1" t="s">
        <v>214</v>
      </c>
      <c r="B18" s="62">
        <v>52608</v>
      </c>
      <c r="C18" s="62">
        <v>27160</v>
      </c>
      <c r="D18" s="62">
        <v>25448</v>
      </c>
      <c r="E18" s="62"/>
      <c r="F18" s="62">
        <v>8295</v>
      </c>
      <c r="G18" s="62">
        <v>4264</v>
      </c>
      <c r="H18" s="62"/>
      <c r="I18" s="62">
        <v>10139</v>
      </c>
      <c r="J18" s="62">
        <v>5232</v>
      </c>
      <c r="K18" s="62"/>
      <c r="L18" s="62">
        <v>9329</v>
      </c>
      <c r="M18" s="62">
        <v>4814</v>
      </c>
      <c r="N18" s="62"/>
      <c r="O18" s="62">
        <v>8327</v>
      </c>
      <c r="P18" s="62">
        <v>4302</v>
      </c>
      <c r="Q18" s="62"/>
      <c r="R18" s="62">
        <v>8279</v>
      </c>
      <c r="S18" s="62">
        <v>4283</v>
      </c>
      <c r="T18" s="62"/>
      <c r="U18" s="62">
        <v>8239</v>
      </c>
      <c r="V18" s="62">
        <v>4265</v>
      </c>
    </row>
    <row r="19" spans="1:22" ht="14.25" customHeight="1" x14ac:dyDescent="0.2">
      <c r="A19" s="29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</row>
    <row r="20" spans="1:22" ht="14.25" customHeight="1" x14ac:dyDescent="0.25">
      <c r="A20" s="261" t="s">
        <v>166</v>
      </c>
      <c r="B20" s="62">
        <v>325564</v>
      </c>
      <c r="C20" s="62">
        <v>166803</v>
      </c>
      <c r="D20" s="62">
        <v>158761</v>
      </c>
      <c r="E20" s="62"/>
      <c r="F20" s="62">
        <v>50338</v>
      </c>
      <c r="G20" s="62">
        <v>25827</v>
      </c>
      <c r="H20" s="62"/>
      <c r="I20" s="62">
        <v>61897</v>
      </c>
      <c r="J20" s="62">
        <v>31810</v>
      </c>
      <c r="K20" s="62"/>
      <c r="L20" s="62">
        <v>55434</v>
      </c>
      <c r="M20" s="62">
        <v>28429</v>
      </c>
      <c r="N20" s="62"/>
      <c r="O20" s="62">
        <v>51972</v>
      </c>
      <c r="P20" s="62">
        <v>26663</v>
      </c>
      <c r="Q20" s="62"/>
      <c r="R20" s="62">
        <v>53117</v>
      </c>
      <c r="S20" s="62">
        <v>27188</v>
      </c>
      <c r="T20" s="62"/>
      <c r="U20" s="62">
        <v>52806</v>
      </c>
      <c r="V20" s="62">
        <v>26886</v>
      </c>
    </row>
    <row r="21" spans="1:22" ht="14.25" customHeight="1" x14ac:dyDescent="0.2">
      <c r="A21" s="29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spans="1:22" ht="14.25" customHeight="1" x14ac:dyDescent="0.2">
      <c r="A22" s="254" t="s">
        <v>208</v>
      </c>
      <c r="B22" s="239">
        <v>111676</v>
      </c>
      <c r="C22" s="239">
        <v>57038</v>
      </c>
      <c r="D22" s="239">
        <v>54638</v>
      </c>
      <c r="E22" s="239"/>
      <c r="F22" s="239">
        <v>17441</v>
      </c>
      <c r="G22" s="239">
        <v>8959</v>
      </c>
      <c r="H22" s="239"/>
      <c r="I22" s="239">
        <v>21499</v>
      </c>
      <c r="J22" s="239">
        <v>11041</v>
      </c>
      <c r="K22" s="239"/>
      <c r="L22" s="239">
        <v>19052</v>
      </c>
      <c r="M22" s="239">
        <v>9684</v>
      </c>
      <c r="N22" s="239"/>
      <c r="O22" s="239">
        <v>17849</v>
      </c>
      <c r="P22" s="239">
        <v>9005</v>
      </c>
      <c r="Q22" s="239"/>
      <c r="R22" s="239">
        <v>17944</v>
      </c>
      <c r="S22" s="239">
        <v>9157</v>
      </c>
      <c r="T22" s="239"/>
      <c r="U22" s="239">
        <v>17891</v>
      </c>
      <c r="V22" s="239">
        <v>9192</v>
      </c>
    </row>
    <row r="23" spans="1:22" ht="14.25" customHeight="1" x14ac:dyDescent="0.2">
      <c r="A23" s="1" t="s">
        <v>209</v>
      </c>
      <c r="B23" s="239">
        <v>53405</v>
      </c>
      <c r="C23" s="239">
        <v>27510</v>
      </c>
      <c r="D23" s="239">
        <v>25895</v>
      </c>
      <c r="E23" s="239"/>
      <c r="F23" s="239">
        <v>8339</v>
      </c>
      <c r="G23" s="239">
        <v>4280</v>
      </c>
      <c r="H23" s="239"/>
      <c r="I23" s="239">
        <v>9868</v>
      </c>
      <c r="J23" s="239">
        <v>5095</v>
      </c>
      <c r="K23" s="239"/>
      <c r="L23" s="239">
        <v>8951</v>
      </c>
      <c r="M23" s="239">
        <v>4591</v>
      </c>
      <c r="N23" s="239"/>
      <c r="O23" s="239">
        <v>8645</v>
      </c>
      <c r="P23" s="239">
        <v>4525</v>
      </c>
      <c r="Q23" s="239"/>
      <c r="R23" s="239">
        <v>8787</v>
      </c>
      <c r="S23" s="239">
        <v>4522</v>
      </c>
      <c r="T23" s="239"/>
      <c r="U23" s="239">
        <v>8815</v>
      </c>
      <c r="V23" s="239">
        <v>4497</v>
      </c>
    </row>
    <row r="24" spans="1:22" ht="14.25" customHeight="1" x14ac:dyDescent="0.2">
      <c r="A24" s="1" t="s">
        <v>210</v>
      </c>
      <c r="B24" s="239">
        <v>42989</v>
      </c>
      <c r="C24" s="239">
        <v>22107</v>
      </c>
      <c r="D24" s="239">
        <v>20882</v>
      </c>
      <c r="E24" s="239"/>
      <c r="F24" s="239">
        <v>6546</v>
      </c>
      <c r="G24" s="239">
        <v>3358</v>
      </c>
      <c r="H24" s="239"/>
      <c r="I24" s="239">
        <v>8374</v>
      </c>
      <c r="J24" s="239">
        <v>4307</v>
      </c>
      <c r="K24" s="239"/>
      <c r="L24" s="239">
        <v>7013</v>
      </c>
      <c r="M24" s="239">
        <v>3649</v>
      </c>
      <c r="N24" s="239"/>
      <c r="O24" s="239">
        <v>6960</v>
      </c>
      <c r="P24" s="239">
        <v>3651</v>
      </c>
      <c r="Q24" s="239"/>
      <c r="R24" s="239">
        <v>7038</v>
      </c>
      <c r="S24" s="239">
        <v>3619</v>
      </c>
      <c r="T24" s="239"/>
      <c r="U24" s="239">
        <v>7058</v>
      </c>
      <c r="V24" s="239">
        <v>3523</v>
      </c>
    </row>
    <row r="25" spans="1:22" ht="14.25" customHeight="1" x14ac:dyDescent="0.2">
      <c r="A25" s="1" t="s">
        <v>211</v>
      </c>
      <c r="B25" s="239">
        <v>35547</v>
      </c>
      <c r="C25" s="239">
        <v>17933</v>
      </c>
      <c r="D25" s="239">
        <v>17614</v>
      </c>
      <c r="E25" s="239"/>
      <c r="F25" s="239">
        <v>5489</v>
      </c>
      <c r="G25" s="239">
        <v>2809</v>
      </c>
      <c r="H25" s="239"/>
      <c r="I25" s="239">
        <v>6736</v>
      </c>
      <c r="J25" s="239">
        <v>3382</v>
      </c>
      <c r="K25" s="239"/>
      <c r="L25" s="239">
        <v>5913</v>
      </c>
      <c r="M25" s="239">
        <v>3021</v>
      </c>
      <c r="N25" s="239"/>
      <c r="O25" s="239">
        <v>5666</v>
      </c>
      <c r="P25" s="239">
        <v>2847</v>
      </c>
      <c r="Q25" s="239"/>
      <c r="R25" s="239">
        <v>5980</v>
      </c>
      <c r="S25" s="239">
        <v>2998</v>
      </c>
      <c r="T25" s="239"/>
      <c r="U25" s="239">
        <v>5763</v>
      </c>
      <c r="V25" s="239">
        <v>2876</v>
      </c>
    </row>
    <row r="26" spans="1:22" ht="14.25" customHeight="1" x14ac:dyDescent="0.2">
      <c r="A26" s="1" t="s">
        <v>212</v>
      </c>
      <c r="B26" s="239">
        <v>25647</v>
      </c>
      <c r="C26" s="239">
        <v>13183</v>
      </c>
      <c r="D26" s="239">
        <v>12464</v>
      </c>
      <c r="E26" s="239"/>
      <c r="F26" s="239">
        <v>3932</v>
      </c>
      <c r="G26" s="239">
        <v>1996</v>
      </c>
      <c r="H26" s="239"/>
      <c r="I26" s="239">
        <v>4613</v>
      </c>
      <c r="J26" s="239">
        <v>2346</v>
      </c>
      <c r="K26" s="239"/>
      <c r="L26" s="239">
        <v>4528</v>
      </c>
      <c r="M26" s="239">
        <v>2334</v>
      </c>
      <c r="N26" s="239"/>
      <c r="O26" s="239">
        <v>4065</v>
      </c>
      <c r="P26" s="239">
        <v>2085</v>
      </c>
      <c r="Q26" s="239"/>
      <c r="R26" s="239">
        <v>4260</v>
      </c>
      <c r="S26" s="239">
        <v>2250</v>
      </c>
      <c r="T26" s="239"/>
      <c r="U26" s="239">
        <v>4249</v>
      </c>
      <c r="V26" s="239">
        <v>2172</v>
      </c>
    </row>
    <row r="27" spans="1:22" ht="14.25" customHeight="1" x14ac:dyDescent="0.2">
      <c r="A27" s="666" t="s">
        <v>213</v>
      </c>
      <c r="B27" s="239">
        <v>28962</v>
      </c>
      <c r="C27" s="239">
        <v>14919</v>
      </c>
      <c r="D27" s="239">
        <v>14043</v>
      </c>
      <c r="E27" s="239"/>
      <c r="F27" s="239">
        <v>4372</v>
      </c>
      <c r="G27" s="239">
        <v>2279</v>
      </c>
      <c r="H27" s="239"/>
      <c r="I27" s="239">
        <v>5613</v>
      </c>
      <c r="J27" s="239">
        <v>2962</v>
      </c>
      <c r="K27" s="239"/>
      <c r="L27" s="239">
        <v>5098</v>
      </c>
      <c r="M27" s="239">
        <v>2629</v>
      </c>
      <c r="N27" s="239"/>
      <c r="O27" s="239">
        <v>4502</v>
      </c>
      <c r="P27" s="239">
        <v>2314</v>
      </c>
      <c r="Q27" s="239"/>
      <c r="R27" s="239">
        <v>4670</v>
      </c>
      <c r="S27" s="239">
        <v>2350</v>
      </c>
      <c r="T27" s="239"/>
      <c r="U27" s="239">
        <v>4707</v>
      </c>
      <c r="V27" s="239">
        <v>2385</v>
      </c>
    </row>
    <row r="28" spans="1:22" ht="14.25" customHeight="1" x14ac:dyDescent="0.2">
      <c r="A28" s="1" t="s">
        <v>214</v>
      </c>
      <c r="B28" s="239">
        <v>27338</v>
      </c>
      <c r="C28" s="239">
        <v>14113</v>
      </c>
      <c r="D28" s="239">
        <v>13225</v>
      </c>
      <c r="E28" s="239"/>
      <c r="F28" s="239">
        <v>4219</v>
      </c>
      <c r="G28" s="239">
        <v>2146</v>
      </c>
      <c r="H28" s="239"/>
      <c r="I28" s="239">
        <v>5194</v>
      </c>
      <c r="J28" s="239">
        <v>2677</v>
      </c>
      <c r="K28" s="239"/>
      <c r="L28" s="239">
        <v>4879</v>
      </c>
      <c r="M28" s="239">
        <v>2521</v>
      </c>
      <c r="N28" s="239"/>
      <c r="O28" s="239">
        <v>4285</v>
      </c>
      <c r="P28" s="239">
        <v>2236</v>
      </c>
      <c r="Q28" s="239"/>
      <c r="R28" s="239">
        <v>4438</v>
      </c>
      <c r="S28" s="239">
        <v>2292</v>
      </c>
      <c r="T28" s="239"/>
      <c r="U28" s="239">
        <v>4323</v>
      </c>
      <c r="V28" s="239">
        <v>2241</v>
      </c>
    </row>
    <row r="29" spans="1:22" ht="14.25" customHeight="1" x14ac:dyDescent="0.2">
      <c r="A29" s="2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</row>
    <row r="30" spans="1:22" ht="14.25" customHeight="1" x14ac:dyDescent="0.25">
      <c r="A30" s="261" t="s">
        <v>167</v>
      </c>
      <c r="B30" s="62">
        <v>137720</v>
      </c>
      <c r="C30" s="62">
        <v>71335</v>
      </c>
      <c r="D30" s="62">
        <v>66385</v>
      </c>
      <c r="E30" s="62"/>
      <c r="F30" s="62">
        <v>21760</v>
      </c>
      <c r="G30" s="62">
        <v>11217</v>
      </c>
      <c r="H30" s="62"/>
      <c r="I30" s="62">
        <v>26585</v>
      </c>
      <c r="J30" s="62">
        <v>13941</v>
      </c>
      <c r="K30" s="62"/>
      <c r="L30" s="62">
        <v>24062</v>
      </c>
      <c r="M30" s="62">
        <v>12289</v>
      </c>
      <c r="N30" s="62"/>
      <c r="O30" s="62">
        <v>21824</v>
      </c>
      <c r="P30" s="62">
        <v>11398</v>
      </c>
      <c r="Q30" s="62"/>
      <c r="R30" s="62">
        <v>21675</v>
      </c>
      <c r="S30" s="62">
        <v>11293</v>
      </c>
      <c r="T30" s="62"/>
      <c r="U30" s="62">
        <v>21814</v>
      </c>
      <c r="V30" s="62">
        <v>11197</v>
      </c>
    </row>
    <row r="31" spans="1:22" ht="14.25" customHeight="1" x14ac:dyDescent="0.2">
      <c r="A31" s="29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</row>
    <row r="32" spans="1:22" ht="14.25" customHeight="1" x14ac:dyDescent="0.2">
      <c r="A32" s="254" t="s">
        <v>208</v>
      </c>
      <c r="B32" s="239">
        <v>17969</v>
      </c>
      <c r="C32" s="239">
        <v>9297</v>
      </c>
      <c r="D32" s="239">
        <v>8672</v>
      </c>
      <c r="E32" s="239"/>
      <c r="F32" s="239">
        <v>2721</v>
      </c>
      <c r="G32" s="239">
        <v>1363</v>
      </c>
      <c r="H32" s="239"/>
      <c r="I32" s="239">
        <v>3419</v>
      </c>
      <c r="J32" s="239">
        <v>1777</v>
      </c>
      <c r="K32" s="239"/>
      <c r="L32" s="239">
        <v>3041</v>
      </c>
      <c r="M32" s="239">
        <v>1565</v>
      </c>
      <c r="N32" s="239"/>
      <c r="O32" s="239">
        <v>2898</v>
      </c>
      <c r="P32" s="239">
        <v>1523</v>
      </c>
      <c r="Q32" s="239"/>
      <c r="R32" s="239">
        <v>2972</v>
      </c>
      <c r="S32" s="239">
        <v>1569</v>
      </c>
      <c r="T32" s="239"/>
      <c r="U32" s="239">
        <v>2918</v>
      </c>
      <c r="V32" s="239">
        <v>1500</v>
      </c>
    </row>
    <row r="33" spans="1:22" ht="14.25" customHeight="1" x14ac:dyDescent="0.2">
      <c r="A33" s="1" t="s">
        <v>209</v>
      </c>
      <c r="B33" s="239">
        <v>44789</v>
      </c>
      <c r="C33" s="239">
        <v>23243</v>
      </c>
      <c r="D33" s="239">
        <v>21546</v>
      </c>
      <c r="E33" s="239"/>
      <c r="F33" s="239">
        <v>7208</v>
      </c>
      <c r="G33" s="239">
        <v>3777</v>
      </c>
      <c r="H33" s="239"/>
      <c r="I33" s="239">
        <v>8698</v>
      </c>
      <c r="J33" s="239">
        <v>4591</v>
      </c>
      <c r="K33" s="239"/>
      <c r="L33" s="239">
        <v>7692</v>
      </c>
      <c r="M33" s="239">
        <v>3909</v>
      </c>
      <c r="N33" s="239"/>
      <c r="O33" s="239">
        <v>7165</v>
      </c>
      <c r="P33" s="239">
        <v>3761</v>
      </c>
      <c r="Q33" s="239"/>
      <c r="R33" s="239">
        <v>7085</v>
      </c>
      <c r="S33" s="239">
        <v>3699</v>
      </c>
      <c r="T33" s="239"/>
      <c r="U33" s="239">
        <v>6941</v>
      </c>
      <c r="V33" s="239">
        <v>3506</v>
      </c>
    </row>
    <row r="34" spans="1:22" ht="14.25" customHeight="1" x14ac:dyDescent="0.2">
      <c r="A34" s="1" t="s">
        <v>210</v>
      </c>
      <c r="B34" s="239">
        <v>6123</v>
      </c>
      <c r="C34" s="239">
        <v>3140</v>
      </c>
      <c r="D34" s="239">
        <v>2983</v>
      </c>
      <c r="E34" s="239"/>
      <c r="F34" s="239">
        <v>940</v>
      </c>
      <c r="G34" s="239">
        <v>469</v>
      </c>
      <c r="H34" s="239"/>
      <c r="I34" s="239">
        <v>1200</v>
      </c>
      <c r="J34" s="239">
        <v>624</v>
      </c>
      <c r="K34" s="239"/>
      <c r="L34" s="239">
        <v>1076</v>
      </c>
      <c r="M34" s="239">
        <v>544</v>
      </c>
      <c r="N34" s="239"/>
      <c r="O34" s="239">
        <v>987</v>
      </c>
      <c r="P34" s="239">
        <v>517</v>
      </c>
      <c r="Q34" s="239"/>
      <c r="R34" s="239">
        <v>953</v>
      </c>
      <c r="S34" s="239">
        <v>483</v>
      </c>
      <c r="T34" s="239"/>
      <c r="U34" s="239">
        <v>967</v>
      </c>
      <c r="V34" s="239">
        <v>503</v>
      </c>
    </row>
    <row r="35" spans="1:22" ht="14.25" customHeight="1" x14ac:dyDescent="0.2">
      <c r="A35" s="1" t="s">
        <v>211</v>
      </c>
      <c r="B35" s="239">
        <v>8388</v>
      </c>
      <c r="C35" s="239">
        <v>4301</v>
      </c>
      <c r="D35" s="239">
        <v>4087</v>
      </c>
      <c r="E35" s="239"/>
      <c r="F35" s="239">
        <v>1313</v>
      </c>
      <c r="G35" s="239">
        <v>684</v>
      </c>
      <c r="H35" s="239"/>
      <c r="I35" s="239">
        <v>1586</v>
      </c>
      <c r="J35" s="239">
        <v>836</v>
      </c>
      <c r="K35" s="239"/>
      <c r="L35" s="239">
        <v>1517</v>
      </c>
      <c r="M35" s="239">
        <v>755</v>
      </c>
      <c r="N35" s="239"/>
      <c r="O35" s="239">
        <v>1365</v>
      </c>
      <c r="P35" s="239">
        <v>713</v>
      </c>
      <c r="Q35" s="239"/>
      <c r="R35" s="239">
        <v>1310</v>
      </c>
      <c r="S35" s="239">
        <v>670</v>
      </c>
      <c r="T35" s="239"/>
      <c r="U35" s="239">
        <v>1297</v>
      </c>
      <c r="V35" s="239">
        <v>643</v>
      </c>
    </row>
    <row r="36" spans="1:22" ht="14.25" customHeight="1" x14ac:dyDescent="0.2">
      <c r="A36" s="1" t="s">
        <v>212</v>
      </c>
      <c r="B36" s="239">
        <v>13785</v>
      </c>
      <c r="C36" s="239">
        <v>7119</v>
      </c>
      <c r="D36" s="239">
        <v>6666</v>
      </c>
      <c r="E36" s="239"/>
      <c r="F36" s="239">
        <v>2175</v>
      </c>
      <c r="G36" s="239">
        <v>1123</v>
      </c>
      <c r="H36" s="239"/>
      <c r="I36" s="239">
        <v>2557</v>
      </c>
      <c r="J36" s="239">
        <v>1330</v>
      </c>
      <c r="K36" s="239"/>
      <c r="L36" s="239">
        <v>2490</v>
      </c>
      <c r="M36" s="239">
        <v>1240</v>
      </c>
      <c r="N36" s="239"/>
      <c r="O36" s="239">
        <v>2085</v>
      </c>
      <c r="P36" s="239">
        <v>1101</v>
      </c>
      <c r="Q36" s="239"/>
      <c r="R36" s="239">
        <v>2198</v>
      </c>
      <c r="S36" s="239">
        <v>1146</v>
      </c>
      <c r="T36" s="239"/>
      <c r="U36" s="239">
        <v>2280</v>
      </c>
      <c r="V36" s="239">
        <v>1179</v>
      </c>
    </row>
    <row r="37" spans="1:22" ht="14.25" customHeight="1" x14ac:dyDescent="0.2">
      <c r="A37" s="666" t="s">
        <v>213</v>
      </c>
      <c r="B37" s="239">
        <v>21396</v>
      </c>
      <c r="C37" s="239">
        <v>11188</v>
      </c>
      <c r="D37" s="239">
        <v>10208</v>
      </c>
      <c r="E37" s="239"/>
      <c r="F37" s="239">
        <v>3327</v>
      </c>
      <c r="G37" s="239">
        <v>1683</v>
      </c>
      <c r="H37" s="239"/>
      <c r="I37" s="239">
        <v>4180</v>
      </c>
      <c r="J37" s="239">
        <v>2228</v>
      </c>
      <c r="K37" s="239"/>
      <c r="L37" s="239">
        <v>3796</v>
      </c>
      <c r="M37" s="239">
        <v>1983</v>
      </c>
      <c r="N37" s="239"/>
      <c r="O37" s="239">
        <v>3282</v>
      </c>
      <c r="P37" s="239">
        <v>1717</v>
      </c>
      <c r="Q37" s="239"/>
      <c r="R37" s="239">
        <v>3316</v>
      </c>
      <c r="S37" s="239">
        <v>1735</v>
      </c>
      <c r="T37" s="239"/>
      <c r="U37" s="239">
        <v>3495</v>
      </c>
      <c r="V37" s="239">
        <v>1842</v>
      </c>
    </row>
    <row r="38" spans="1:22" ht="14.25" customHeight="1" thickBot="1" x14ac:dyDescent="0.25">
      <c r="A38" s="241" t="s">
        <v>214</v>
      </c>
      <c r="B38" s="242">
        <v>25270</v>
      </c>
      <c r="C38" s="242">
        <v>13047</v>
      </c>
      <c r="D38" s="242">
        <v>12223</v>
      </c>
      <c r="E38" s="242"/>
      <c r="F38" s="242">
        <v>4076</v>
      </c>
      <c r="G38" s="242">
        <v>2118</v>
      </c>
      <c r="H38" s="242"/>
      <c r="I38" s="242">
        <v>4945</v>
      </c>
      <c r="J38" s="242">
        <v>2555</v>
      </c>
      <c r="K38" s="242"/>
      <c r="L38" s="242">
        <v>4450</v>
      </c>
      <c r="M38" s="242">
        <v>2293</v>
      </c>
      <c r="N38" s="242"/>
      <c r="O38" s="242">
        <v>4042</v>
      </c>
      <c r="P38" s="242">
        <v>2066</v>
      </c>
      <c r="Q38" s="242"/>
      <c r="R38" s="242">
        <v>3841</v>
      </c>
      <c r="S38" s="242">
        <v>1991</v>
      </c>
      <c r="T38" s="242"/>
      <c r="U38" s="242">
        <v>3916</v>
      </c>
      <c r="V38" s="242">
        <v>2024</v>
      </c>
    </row>
    <row r="39" spans="1:22" ht="14.25" customHeight="1" x14ac:dyDescent="0.2">
      <c r="A39" s="236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</row>
    <row r="40" spans="1:22" ht="14.25" customHeight="1" x14ac:dyDescent="0.2">
      <c r="A40" s="236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</row>
    <row r="41" spans="1:22" ht="14.25" customHeight="1" x14ac:dyDescent="0.2">
      <c r="A41" s="236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</row>
    <row r="42" spans="1:22" ht="14.25" customHeight="1" x14ac:dyDescent="0.2">
      <c r="A42" s="236"/>
      <c r="B42" s="62"/>
      <c r="C42" s="62"/>
      <c r="D42" s="62"/>
      <c r="E42" s="252"/>
      <c r="F42" s="62"/>
      <c r="G42" s="62"/>
      <c r="H42" s="252"/>
      <c r="I42" s="62"/>
      <c r="J42" s="62"/>
      <c r="K42" s="252"/>
      <c r="L42" s="62"/>
      <c r="M42" s="62"/>
      <c r="N42" s="252"/>
      <c r="O42" s="62"/>
      <c r="P42" s="62"/>
      <c r="Q42" s="252"/>
      <c r="R42" s="62"/>
      <c r="S42" s="62"/>
      <c r="T42" s="252"/>
      <c r="U42" s="62"/>
      <c r="V42" s="62"/>
    </row>
    <row r="43" spans="1:22" ht="14.25" customHeight="1" x14ac:dyDescent="0.2">
      <c r="A43" s="236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</row>
    <row r="44" spans="1:22" ht="14.25" customHeight="1" x14ac:dyDescent="0.2">
      <c r="A44" s="236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</row>
    <row r="45" spans="1:22" ht="14.25" customHeight="1" x14ac:dyDescent="0.2">
      <c r="A45" s="236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</row>
    <row r="46" spans="1:22" ht="14.25" customHeight="1" x14ac:dyDescent="0.2">
      <c r="A46" s="236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</row>
  </sheetData>
  <mergeCells count="1">
    <mergeCell ref="X1:Y2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75" orientation="portrait" horizontalDpi="300" verticalDpi="300" r:id="rId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workbookViewId="0"/>
  </sheetViews>
  <sheetFormatPr baseColWidth="10" defaultColWidth="9" defaultRowHeight="12.75" x14ac:dyDescent="0.2"/>
  <cols>
    <col min="1" max="1" width="7.25" customWidth="1"/>
    <col min="2" max="4" width="5.75" bestFit="1" customWidth="1"/>
    <col min="5" max="5" width="1" customWidth="1"/>
    <col min="6" max="6" width="5" customWidth="1"/>
    <col min="7" max="8" width="5" bestFit="1" customWidth="1"/>
    <col min="9" max="9" width="1" customWidth="1"/>
    <col min="10" max="12" width="5" bestFit="1" customWidth="1"/>
    <col min="13" max="13" width="0.875" customWidth="1"/>
    <col min="14" max="16" width="5" bestFit="1" customWidth="1"/>
    <col min="17" max="17" width="1.25" customWidth="1"/>
    <col min="18" max="18" width="5" bestFit="1" customWidth="1"/>
    <col min="19" max="19" width="5" customWidth="1"/>
    <col min="20" max="20" width="5" bestFit="1" customWidth="1"/>
    <col min="21" max="21" width="1.125" customWidth="1"/>
    <col min="22" max="24" width="5" bestFit="1" customWidth="1"/>
    <col min="25" max="25" width="1" customWidth="1"/>
    <col min="26" max="28" width="5" bestFit="1" customWidth="1"/>
    <col min="29" max="29" width="5.625" style="90" customWidth="1"/>
    <col min="30" max="32" width="11" style="90" customWidth="1"/>
    <col min="33" max="256" width="11" customWidth="1"/>
  </cols>
  <sheetData>
    <row r="1" spans="1:32" ht="15" x14ac:dyDescent="0.15">
      <c r="AC1" s="200"/>
      <c r="AD1" s="747" t="s">
        <v>650</v>
      </c>
      <c r="AE1" s="747"/>
      <c r="AF1" s="200"/>
    </row>
    <row r="2" spans="1:32" ht="15" x14ac:dyDescent="0.2">
      <c r="A2" s="278" t="s">
        <v>190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00"/>
      <c r="AD2" s="747"/>
      <c r="AE2" s="747"/>
      <c r="AF2"/>
    </row>
    <row r="3" spans="1:32" ht="14.25" x14ac:dyDescent="0.2">
      <c r="A3" s="280" t="s">
        <v>188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</row>
    <row r="4" spans="1:32" ht="14.25" x14ac:dyDescent="0.2">
      <c r="A4" s="278" t="s">
        <v>189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</row>
    <row r="5" spans="1:32" ht="14.25" x14ac:dyDescent="0.2">
      <c r="A5" s="280" t="s">
        <v>528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</row>
    <row r="6" spans="1:32" ht="14.25" x14ac:dyDescent="0.2">
      <c r="A6" s="278" t="s">
        <v>171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</row>
    <row r="7" spans="1:32" ht="15" thickBot="1" x14ac:dyDescent="0.25">
      <c r="A7" s="230" t="s">
        <v>1063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91"/>
      <c r="AD7" s="91"/>
      <c r="AE7" s="91"/>
      <c r="AF7" s="91"/>
    </row>
    <row r="8" spans="1:32" x14ac:dyDescent="0.2">
      <c r="A8" s="274"/>
      <c r="B8" s="208" t="s">
        <v>50</v>
      </c>
      <c r="C8" s="208"/>
      <c r="D8" s="208"/>
      <c r="E8" s="1"/>
      <c r="F8" s="210" t="s">
        <v>34</v>
      </c>
      <c r="G8" s="210"/>
      <c r="H8" s="210"/>
      <c r="I8" s="1"/>
      <c r="J8" s="275" t="s">
        <v>35</v>
      </c>
      <c r="K8" s="275"/>
      <c r="L8" s="210"/>
      <c r="M8" s="1"/>
      <c r="N8" s="275" t="s">
        <v>36</v>
      </c>
      <c r="O8" s="275"/>
      <c r="P8" s="210"/>
      <c r="Q8" s="1"/>
      <c r="R8" s="275" t="s">
        <v>38</v>
      </c>
      <c r="S8" s="275"/>
      <c r="T8" s="210"/>
      <c r="U8" s="1"/>
      <c r="V8" s="275" t="s">
        <v>39</v>
      </c>
      <c r="W8" s="275"/>
      <c r="X8" s="210"/>
      <c r="Y8" s="1"/>
      <c r="Z8" s="275" t="s">
        <v>40</v>
      </c>
      <c r="AA8" s="275"/>
      <c r="AB8" s="210"/>
      <c r="AC8" s="91"/>
      <c r="AD8" s="91"/>
      <c r="AE8" s="91"/>
      <c r="AF8" s="91"/>
    </row>
    <row r="9" spans="1:32" ht="13.5" thickBot="1" x14ac:dyDescent="0.25">
      <c r="A9" s="276" t="s">
        <v>858</v>
      </c>
      <c r="B9" s="276" t="s">
        <v>87</v>
      </c>
      <c r="C9" s="276" t="s">
        <v>88</v>
      </c>
      <c r="D9" s="276" t="s">
        <v>89</v>
      </c>
      <c r="E9" s="276"/>
      <c r="F9" s="276" t="s">
        <v>87</v>
      </c>
      <c r="G9" s="276" t="s">
        <v>88</v>
      </c>
      <c r="H9" s="276" t="s">
        <v>89</v>
      </c>
      <c r="I9" s="276"/>
      <c r="J9" s="276" t="s">
        <v>87</v>
      </c>
      <c r="K9" s="276" t="s">
        <v>88</v>
      </c>
      <c r="L9" s="276" t="s">
        <v>89</v>
      </c>
      <c r="M9" s="276"/>
      <c r="N9" s="276" t="s">
        <v>87</v>
      </c>
      <c r="O9" s="276" t="s">
        <v>88</v>
      </c>
      <c r="P9" s="276" t="s">
        <v>89</v>
      </c>
      <c r="Q9" s="276"/>
      <c r="R9" s="276" t="s">
        <v>87</v>
      </c>
      <c r="S9" s="276" t="s">
        <v>88</v>
      </c>
      <c r="T9" s="276" t="s">
        <v>89</v>
      </c>
      <c r="U9" s="276"/>
      <c r="V9" s="276" t="s">
        <v>87</v>
      </c>
      <c r="W9" s="276" t="s">
        <v>88</v>
      </c>
      <c r="X9" s="276" t="s">
        <v>89</v>
      </c>
      <c r="Y9" s="276"/>
      <c r="Z9" s="276" t="s">
        <v>87</v>
      </c>
      <c r="AA9" s="276" t="s">
        <v>88</v>
      </c>
      <c r="AB9" s="276" t="s">
        <v>89</v>
      </c>
    </row>
    <row r="10" spans="1:32" x14ac:dyDescent="0.2">
      <c r="A10" s="236"/>
      <c r="B10" s="253"/>
      <c r="C10" s="253"/>
      <c r="D10" s="253"/>
      <c r="E10" s="252"/>
      <c r="F10" s="253"/>
      <c r="G10" s="253"/>
      <c r="H10" s="253"/>
      <c r="I10" s="252"/>
      <c r="J10" s="253"/>
      <c r="K10" s="253"/>
      <c r="L10" s="253"/>
      <c r="M10" s="252"/>
      <c r="N10" s="253"/>
      <c r="O10" s="253"/>
      <c r="P10" s="253"/>
      <c r="Q10" s="252"/>
      <c r="R10" s="253"/>
      <c r="S10" s="253"/>
      <c r="T10" s="253"/>
      <c r="U10" s="252"/>
      <c r="V10" s="253"/>
      <c r="W10" s="253"/>
      <c r="X10" s="253"/>
      <c r="Y10" s="252"/>
      <c r="Z10" s="253"/>
      <c r="AA10" s="253"/>
      <c r="AB10" s="253"/>
    </row>
    <row r="11" spans="1:32" ht="15" x14ac:dyDescent="0.25">
      <c r="A11" s="228" t="s">
        <v>5</v>
      </c>
      <c r="B11" s="239">
        <v>463284</v>
      </c>
      <c r="C11" s="239">
        <v>238138</v>
      </c>
      <c r="D11" s="239">
        <v>225146</v>
      </c>
      <c r="E11" s="239"/>
      <c r="F11" s="239">
        <v>72098</v>
      </c>
      <c r="G11" s="239">
        <v>37044</v>
      </c>
      <c r="H11" s="239">
        <v>35054</v>
      </c>
      <c r="I11" s="239"/>
      <c r="J11" s="239">
        <v>88482</v>
      </c>
      <c r="K11" s="239">
        <v>45751</v>
      </c>
      <c r="L11" s="239">
        <v>42731</v>
      </c>
      <c r="M11" s="239"/>
      <c r="N11" s="239">
        <v>79496</v>
      </c>
      <c r="O11" s="239">
        <v>40718</v>
      </c>
      <c r="P11" s="239">
        <v>38778</v>
      </c>
      <c r="Q11" s="239"/>
      <c r="R11" s="239">
        <v>73796</v>
      </c>
      <c r="S11" s="239">
        <v>38061</v>
      </c>
      <c r="T11" s="239">
        <v>35735</v>
      </c>
      <c r="U11" s="239"/>
      <c r="V11" s="239">
        <v>74792</v>
      </c>
      <c r="W11" s="239">
        <v>38481</v>
      </c>
      <c r="X11" s="239">
        <v>36311</v>
      </c>
      <c r="Y11" s="239"/>
      <c r="Z11" s="239">
        <v>74620</v>
      </c>
      <c r="AA11" s="239">
        <v>38083</v>
      </c>
      <c r="AB11" s="239">
        <v>36537</v>
      </c>
    </row>
    <row r="12" spans="1:32" x14ac:dyDescent="0.2">
      <c r="A12" s="1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</row>
    <row r="13" spans="1:32" x14ac:dyDescent="0.2">
      <c r="A13" s="274">
        <v>5</v>
      </c>
      <c r="B13" s="239">
        <v>189.92072908344278</v>
      </c>
      <c r="C13" s="239">
        <v>81.251236113566648</v>
      </c>
      <c r="D13" s="239">
        <v>108.73641733945833</v>
      </c>
      <c r="E13" s="239"/>
      <c r="F13" s="239">
        <v>189.92072908344278</v>
      </c>
      <c r="G13" s="239">
        <v>81.251236113566648</v>
      </c>
      <c r="H13" s="239">
        <v>108.73641733945833</v>
      </c>
      <c r="I13" s="239"/>
      <c r="J13" s="239">
        <v>0</v>
      </c>
      <c r="K13" s="239">
        <v>0</v>
      </c>
      <c r="L13" s="239">
        <v>0</v>
      </c>
      <c r="M13" s="239"/>
      <c r="N13" s="239">
        <v>0</v>
      </c>
      <c r="O13" s="239">
        <v>0</v>
      </c>
      <c r="P13" s="239">
        <v>0</v>
      </c>
      <c r="Q13" s="239"/>
      <c r="R13" s="239">
        <v>0</v>
      </c>
      <c r="S13" s="239">
        <v>0</v>
      </c>
      <c r="T13" s="239">
        <v>0</v>
      </c>
      <c r="U13" s="239"/>
      <c r="V13" s="239">
        <v>0</v>
      </c>
      <c r="W13" s="239">
        <v>0</v>
      </c>
      <c r="X13" s="239">
        <v>0</v>
      </c>
      <c r="Y13" s="239"/>
      <c r="Z13" s="239">
        <v>0</v>
      </c>
      <c r="AA13" s="239">
        <v>0</v>
      </c>
      <c r="AB13" s="239">
        <v>0</v>
      </c>
    </row>
    <row r="14" spans="1:32" x14ac:dyDescent="0.2">
      <c r="A14" s="274">
        <v>6</v>
      </c>
      <c r="B14" s="239">
        <v>67798.676035786673</v>
      </c>
      <c r="C14" s="239">
        <v>34670.75085567632</v>
      </c>
      <c r="D14" s="239">
        <v>33128.231013770106</v>
      </c>
      <c r="E14" s="239"/>
      <c r="F14" s="239">
        <v>67561.860004789603</v>
      </c>
      <c r="G14" s="239">
        <v>34551.811274912601</v>
      </c>
      <c r="H14" s="239">
        <v>33010.351377530809</v>
      </c>
      <c r="I14" s="239"/>
      <c r="J14" s="239">
        <v>236.8160309970757</v>
      </c>
      <c r="K14" s="239">
        <v>118.93958076371709</v>
      </c>
      <c r="L14" s="239">
        <v>117.8796362393022</v>
      </c>
      <c r="M14" s="239"/>
      <c r="N14" s="239">
        <v>0</v>
      </c>
      <c r="O14" s="239">
        <v>0</v>
      </c>
      <c r="P14" s="239">
        <v>0</v>
      </c>
      <c r="Q14" s="239"/>
      <c r="R14" s="239">
        <v>0</v>
      </c>
      <c r="S14" s="239">
        <v>0</v>
      </c>
      <c r="T14" s="239">
        <v>0</v>
      </c>
      <c r="U14" s="239"/>
      <c r="V14" s="239">
        <v>0</v>
      </c>
      <c r="W14" s="239">
        <v>0</v>
      </c>
      <c r="X14" s="239">
        <v>0</v>
      </c>
      <c r="Y14" s="239"/>
      <c r="Z14" s="239">
        <v>0</v>
      </c>
      <c r="AA14" s="239">
        <v>0</v>
      </c>
      <c r="AB14" s="239">
        <v>0</v>
      </c>
    </row>
    <row r="15" spans="1:32" x14ac:dyDescent="0.2">
      <c r="A15" s="274">
        <v>7</v>
      </c>
      <c r="B15" s="239">
        <v>71938.070377765471</v>
      </c>
      <c r="C15" s="239">
        <v>36522.172077365154</v>
      </c>
      <c r="D15" s="239">
        <v>35414.933486458234</v>
      </c>
      <c r="E15" s="239"/>
      <c r="F15" s="239">
        <v>3706.693867399963</v>
      </c>
      <c r="G15" s="239">
        <v>2054.7585805629192</v>
      </c>
      <c r="H15" s="239">
        <v>1651.5738898782579</v>
      </c>
      <c r="I15" s="239"/>
      <c r="J15" s="239">
        <v>68024.549749614598</v>
      </c>
      <c r="K15" s="239">
        <v>34363.068603708925</v>
      </c>
      <c r="L15" s="239">
        <v>33660.871147621074</v>
      </c>
      <c r="M15" s="239"/>
      <c r="N15" s="239">
        <v>206.82676075089867</v>
      </c>
      <c r="O15" s="239">
        <v>104.34489309330161</v>
      </c>
      <c r="P15" s="239">
        <v>102.48844895891047</v>
      </c>
      <c r="Q15" s="239"/>
      <c r="R15" s="239">
        <v>0</v>
      </c>
      <c r="S15" s="239">
        <v>0</v>
      </c>
      <c r="T15" s="239">
        <v>0</v>
      </c>
      <c r="U15" s="239"/>
      <c r="V15" s="239">
        <v>0</v>
      </c>
      <c r="W15" s="239">
        <v>0</v>
      </c>
      <c r="X15" s="239">
        <v>0</v>
      </c>
      <c r="Y15" s="239"/>
      <c r="Z15" s="239">
        <v>0</v>
      </c>
      <c r="AA15" s="239">
        <v>0</v>
      </c>
      <c r="AB15" s="239">
        <v>0</v>
      </c>
    </row>
    <row r="16" spans="1:32" x14ac:dyDescent="0.2">
      <c r="A16" s="274">
        <v>8</v>
      </c>
      <c r="B16" s="239">
        <v>72330.498589620183</v>
      </c>
      <c r="C16" s="239">
        <v>37006.49222948595</v>
      </c>
      <c r="D16" s="239">
        <v>35327.138076556635</v>
      </c>
      <c r="E16" s="239"/>
      <c r="F16" s="239">
        <v>408.03814826797168</v>
      </c>
      <c r="G16" s="239">
        <v>228.65555821196335</v>
      </c>
      <c r="H16" s="239">
        <v>179.33513447139751</v>
      </c>
      <c r="I16" s="239"/>
      <c r="J16" s="239">
        <v>17569.197617743612</v>
      </c>
      <c r="K16" s="239">
        <v>9664.7526875679596</v>
      </c>
      <c r="L16" s="239">
        <v>7904.8412454404224</v>
      </c>
      <c r="M16" s="239"/>
      <c r="N16" s="239">
        <v>54149.558479230458</v>
      </c>
      <c r="O16" s="239">
        <v>27039.063475884592</v>
      </c>
      <c r="P16" s="239">
        <v>27113.235233708852</v>
      </c>
      <c r="Q16" s="239"/>
      <c r="R16" s="239">
        <v>203.70434437814038</v>
      </c>
      <c r="S16" s="239">
        <v>74.02050782143985</v>
      </c>
      <c r="T16" s="239">
        <v>129.72646293596259</v>
      </c>
      <c r="U16" s="239"/>
      <c r="V16" s="239">
        <v>0</v>
      </c>
      <c r="W16" s="239">
        <v>0</v>
      </c>
      <c r="X16" s="239">
        <v>0</v>
      </c>
      <c r="Y16" s="239"/>
      <c r="Z16" s="239">
        <v>0</v>
      </c>
      <c r="AA16" s="239">
        <v>0</v>
      </c>
      <c r="AB16" s="239">
        <v>0</v>
      </c>
    </row>
    <row r="17" spans="1:29" x14ac:dyDescent="0.2">
      <c r="A17" s="274">
        <v>9</v>
      </c>
      <c r="B17" s="239">
        <v>69183.203286683987</v>
      </c>
      <c r="C17" s="239">
        <v>35569.609732651836</v>
      </c>
      <c r="D17" s="239">
        <v>33612.782387507577</v>
      </c>
      <c r="E17" s="239"/>
      <c r="F17" s="239">
        <v>113.6539244881734</v>
      </c>
      <c r="G17" s="239">
        <v>61.626783912360878</v>
      </c>
      <c r="H17" s="239">
        <v>52.047278469301204</v>
      </c>
      <c r="I17" s="239"/>
      <c r="J17" s="239">
        <v>2115.3161815511821</v>
      </c>
      <c r="K17" s="239">
        <v>1277.8321348873083</v>
      </c>
      <c r="L17" s="239">
        <v>837.65358320001394</v>
      </c>
      <c r="M17" s="239"/>
      <c r="N17" s="239">
        <v>21308.718842364531</v>
      </c>
      <c r="O17" s="239">
        <v>11278.147614026442</v>
      </c>
      <c r="P17" s="239">
        <v>10029.139128543895</v>
      </c>
      <c r="Q17" s="239"/>
      <c r="R17" s="239">
        <v>45418.543406043995</v>
      </c>
      <c r="S17" s="239">
        <v>22850.919132806754</v>
      </c>
      <c r="T17" s="239">
        <v>22567.91327045242</v>
      </c>
      <c r="U17" s="239"/>
      <c r="V17" s="239">
        <v>226.97093223610347</v>
      </c>
      <c r="W17" s="239">
        <v>101.08406701897671</v>
      </c>
      <c r="X17" s="239">
        <v>126.02912684194489</v>
      </c>
      <c r="Y17" s="239"/>
      <c r="Z17" s="239">
        <v>0</v>
      </c>
      <c r="AA17" s="239">
        <v>0</v>
      </c>
      <c r="AB17" s="239">
        <v>0</v>
      </c>
    </row>
    <row r="18" spans="1:29" x14ac:dyDescent="0.2">
      <c r="A18" s="274">
        <v>10</v>
      </c>
      <c r="B18" s="239">
        <v>72709.435736545798</v>
      </c>
      <c r="C18" s="239">
        <v>37107.624524133898</v>
      </c>
      <c r="D18" s="239">
        <v>35605.033923287636</v>
      </c>
      <c r="E18" s="239"/>
      <c r="F18" s="239">
        <v>37.81356698132155</v>
      </c>
      <c r="G18" s="239">
        <v>20.525159990904072</v>
      </c>
      <c r="H18" s="239">
        <v>17.288175384084241</v>
      </c>
      <c r="I18" s="239"/>
      <c r="J18" s="239">
        <v>352.30386628472655</v>
      </c>
      <c r="K18" s="239">
        <v>214.32463062370002</v>
      </c>
      <c r="L18" s="239">
        <v>138.00588711252476</v>
      </c>
      <c r="M18" s="239"/>
      <c r="N18" s="239">
        <v>2844.7240730262283</v>
      </c>
      <c r="O18" s="239">
        <v>1681.8198506591382</v>
      </c>
      <c r="P18" s="239">
        <v>1162.0201275352433</v>
      </c>
      <c r="Q18" s="239"/>
      <c r="R18" s="239">
        <v>23125.78551598265</v>
      </c>
      <c r="S18" s="239">
        <v>12091.123443289151</v>
      </c>
      <c r="T18" s="239">
        <v>11034.213680019402</v>
      </c>
      <c r="U18" s="239"/>
      <c r="V18" s="239">
        <v>46058.05260136263</v>
      </c>
      <c r="W18" s="239">
        <v>22981.674366458861</v>
      </c>
      <c r="X18" s="239">
        <v>23080.881646048409</v>
      </c>
      <c r="Y18" s="239"/>
      <c r="Z18" s="239">
        <v>290.75611290823531</v>
      </c>
      <c r="AA18" s="239">
        <v>118.15707311214594</v>
      </c>
      <c r="AB18" s="239">
        <v>172.62440718797649</v>
      </c>
    </row>
    <row r="19" spans="1:29" x14ac:dyDescent="0.2">
      <c r="A19" s="274">
        <v>11</v>
      </c>
      <c r="B19" s="239">
        <v>72952.908851447966</v>
      </c>
      <c r="C19" s="239">
        <v>37263.607853156827</v>
      </c>
      <c r="D19" s="239">
        <v>35687.850782056572</v>
      </c>
      <c r="E19" s="239"/>
      <c r="F19" s="239">
        <v>24.848915444868446</v>
      </c>
      <c r="G19" s="239">
        <v>14.04353052009226</v>
      </c>
      <c r="H19" s="239">
        <v>10.805109615052649</v>
      </c>
      <c r="I19" s="239"/>
      <c r="J19" s="239">
        <v>97.847104434213705</v>
      </c>
      <c r="K19" s="239">
        <v>66.348705943555728</v>
      </c>
      <c r="L19" s="239">
        <v>31.513155324907231</v>
      </c>
      <c r="M19" s="239"/>
      <c r="N19" s="239">
        <v>690.58930069231792</v>
      </c>
      <c r="O19" s="239">
        <v>441.05240554338866</v>
      </c>
      <c r="P19" s="239">
        <v>249.19314685115992</v>
      </c>
      <c r="Q19" s="239"/>
      <c r="R19" s="239">
        <v>3729.3086254397081</v>
      </c>
      <c r="S19" s="239">
        <v>2246.6844962918522</v>
      </c>
      <c r="T19" s="239">
        <v>1482.6757218002911</v>
      </c>
      <c r="U19" s="239"/>
      <c r="V19" s="239">
        <v>23340.470270313072</v>
      </c>
      <c r="W19" s="239">
        <v>12266.120620532469</v>
      </c>
      <c r="X19" s="239">
        <v>11072.279886246328</v>
      </c>
      <c r="Y19" s="239"/>
      <c r="Z19" s="239">
        <v>45069.844635123787</v>
      </c>
      <c r="AA19" s="239">
        <v>22229.358094325464</v>
      </c>
      <c r="AB19" s="239">
        <v>22841.383762218829</v>
      </c>
    </row>
    <row r="20" spans="1:29" x14ac:dyDescent="0.2">
      <c r="A20" s="274">
        <v>12</v>
      </c>
      <c r="B20" s="239">
        <v>28620.611883316138</v>
      </c>
      <c r="C20" s="239">
        <v>15393.395286207058</v>
      </c>
      <c r="D20" s="239">
        <v>13224.966214187034</v>
      </c>
      <c r="E20" s="239"/>
      <c r="F20" s="239">
        <v>12.964651536453102</v>
      </c>
      <c r="G20" s="239">
        <v>5.4013578923431762</v>
      </c>
      <c r="H20" s="239">
        <v>7.5635767305368544</v>
      </c>
      <c r="I20" s="239"/>
      <c r="J20" s="239">
        <v>28.266941280995074</v>
      </c>
      <c r="K20" s="239">
        <v>17.402939263883471</v>
      </c>
      <c r="L20" s="239">
        <v>10.866605284450769</v>
      </c>
      <c r="M20" s="239"/>
      <c r="N20" s="239">
        <v>169.47201437891096</v>
      </c>
      <c r="O20" s="239">
        <v>104.16140525928368</v>
      </c>
      <c r="P20" s="239">
        <v>65.242790697674423</v>
      </c>
      <c r="Q20" s="239"/>
      <c r="R20" s="239">
        <v>941.68027847785845</v>
      </c>
      <c r="S20" s="239">
        <v>585.39405063369429</v>
      </c>
      <c r="T20" s="239">
        <v>356.31001148261834</v>
      </c>
      <c r="U20" s="239"/>
      <c r="V20" s="239">
        <v>3837.4454156265028</v>
      </c>
      <c r="W20" s="239">
        <v>2292.6430019030104</v>
      </c>
      <c r="X20" s="239">
        <v>1543.028951429324</v>
      </c>
      <c r="Y20" s="239"/>
      <c r="Z20" s="239">
        <v>23630.782582015418</v>
      </c>
      <c r="AA20" s="239">
        <v>12388.392531254844</v>
      </c>
      <c r="AB20" s="239">
        <v>11241.954278562429</v>
      </c>
    </row>
    <row r="21" spans="1:29" x14ac:dyDescent="0.2">
      <c r="A21" s="398">
        <v>13</v>
      </c>
      <c r="B21" s="239">
        <v>5543.0744410901098</v>
      </c>
      <c r="C21" s="239">
        <v>3327.8215522828941</v>
      </c>
      <c r="D21" s="239">
        <v>2214.2649619982012</v>
      </c>
      <c r="E21" s="239"/>
      <c r="F21" s="239">
        <v>9.7945631670760793</v>
      </c>
      <c r="G21" s="239">
        <v>4.3210863138745408</v>
      </c>
      <c r="H21" s="239">
        <v>5.4939309660505664</v>
      </c>
      <c r="I21" s="239"/>
      <c r="J21" s="239">
        <v>19.596566047621341</v>
      </c>
      <c r="K21" s="239">
        <v>14.165358620472716</v>
      </c>
      <c r="L21" s="239">
        <v>5.4333026422253843</v>
      </c>
      <c r="M21" s="239"/>
      <c r="N21" s="239">
        <v>64.071671548395685</v>
      </c>
      <c r="O21" s="239">
        <v>31.409995888882364</v>
      </c>
      <c r="P21" s="239">
        <v>32.667185937596187</v>
      </c>
      <c r="Q21" s="239"/>
      <c r="R21" s="239">
        <v>232.36309900304812</v>
      </c>
      <c r="S21" s="239">
        <v>135.73400993375435</v>
      </c>
      <c r="T21" s="239">
        <v>96.633859941855633</v>
      </c>
      <c r="U21" s="239"/>
      <c r="V21" s="239">
        <v>985.25266239628297</v>
      </c>
      <c r="W21" s="239">
        <v>631.21133129000145</v>
      </c>
      <c r="X21" s="239">
        <v>353.38344312887835</v>
      </c>
      <c r="Y21" s="239"/>
      <c r="Z21" s="239">
        <v>4231.9958789276861</v>
      </c>
      <c r="AA21" s="239">
        <v>2510.9797702359087</v>
      </c>
      <c r="AB21" s="239">
        <v>1720.6532393815953</v>
      </c>
    </row>
    <row r="22" spans="1:29" x14ac:dyDescent="0.2">
      <c r="A22" s="274">
        <v>14</v>
      </c>
      <c r="B22" s="239">
        <v>1345.4528960729624</v>
      </c>
      <c r="C22" s="239">
        <v>823.76562147803054</v>
      </c>
      <c r="D22" s="239">
        <v>521.42421927932719</v>
      </c>
      <c r="E22" s="239"/>
      <c r="F22" s="239">
        <v>4.3215505121510347</v>
      </c>
      <c r="G22" s="239">
        <v>1.0802715784686352</v>
      </c>
      <c r="H22" s="239">
        <v>3.2415328845157947</v>
      </c>
      <c r="I22" s="239"/>
      <c r="J22" s="239">
        <v>5.463095407123804</v>
      </c>
      <c r="K22" s="239">
        <v>2.2008378765528303</v>
      </c>
      <c r="L22" s="239">
        <v>3.2599815853352303</v>
      </c>
      <c r="M22" s="239"/>
      <c r="N22" s="239">
        <v>22.834702436426575</v>
      </c>
      <c r="O22" s="239">
        <v>14.080342984671406</v>
      </c>
      <c r="P22" s="239">
        <v>8.7448293484489028</v>
      </c>
      <c r="Q22" s="239"/>
      <c r="R22" s="239">
        <v>72.811057457420318</v>
      </c>
      <c r="S22" s="239">
        <v>45.638514761459994</v>
      </c>
      <c r="T22" s="239">
        <v>27.168188500795864</v>
      </c>
      <c r="U22" s="239"/>
      <c r="V22" s="239">
        <v>216.47071121151825</v>
      </c>
      <c r="W22" s="239">
        <v>139.92864138817527</v>
      </c>
      <c r="X22" s="239">
        <v>76.393401198070777</v>
      </c>
      <c r="Y22" s="239"/>
      <c r="Z22" s="239">
        <v>1023.5517790483224</v>
      </c>
      <c r="AA22" s="239">
        <v>620.83701288870247</v>
      </c>
      <c r="AB22" s="239">
        <v>402.6162857621606</v>
      </c>
      <c r="AC22" s="96"/>
    </row>
    <row r="23" spans="1:29" x14ac:dyDescent="0.2">
      <c r="A23" s="274">
        <v>15</v>
      </c>
      <c r="B23" s="239">
        <v>305.59752230670449</v>
      </c>
      <c r="C23" s="239">
        <v>178.20402894717202</v>
      </c>
      <c r="D23" s="239">
        <v>127.37167700603858</v>
      </c>
      <c r="E23" s="239"/>
      <c r="F23" s="239">
        <v>2.1607752560755173</v>
      </c>
      <c r="G23" s="239">
        <v>2.1605431569372704</v>
      </c>
      <c r="H23" s="239">
        <v>0</v>
      </c>
      <c r="I23" s="239"/>
      <c r="J23" s="239">
        <v>1.0871900492690412</v>
      </c>
      <c r="K23" s="239">
        <v>0</v>
      </c>
      <c r="L23" s="239">
        <v>1.086660528445077</v>
      </c>
      <c r="M23" s="239"/>
      <c r="N23" s="239">
        <v>6.5569514711756085</v>
      </c>
      <c r="O23" s="239">
        <v>5.4613884910704078</v>
      </c>
      <c r="P23" s="239">
        <v>1.0873798449612404</v>
      </c>
      <c r="Q23" s="239"/>
      <c r="R23" s="239">
        <v>18.532791503256558</v>
      </c>
      <c r="S23" s="239">
        <v>6.5143126472898665</v>
      </c>
      <c r="T23" s="239">
        <v>12.038894061327808</v>
      </c>
      <c r="U23" s="239"/>
      <c r="V23" s="239">
        <v>58.697541894045493</v>
      </c>
      <c r="W23" s="239">
        <v>32.526985711611658</v>
      </c>
      <c r="X23" s="239">
        <v>26.158379618851232</v>
      </c>
      <c r="Y23" s="239"/>
      <c r="Z23" s="239">
        <v>218.56227213288227</v>
      </c>
      <c r="AA23" s="239">
        <v>131.54079894026282</v>
      </c>
      <c r="AB23" s="239">
        <v>87.00036295245323</v>
      </c>
      <c r="AC23" s="96"/>
    </row>
    <row r="24" spans="1:29" x14ac:dyDescent="0.2">
      <c r="A24" s="274">
        <v>16</v>
      </c>
      <c r="B24" s="239">
        <v>126.32099046358786</v>
      </c>
      <c r="C24" s="239">
        <v>71.663069508625654</v>
      </c>
      <c r="D24" s="239">
        <v>54.693565170959836</v>
      </c>
      <c r="E24" s="239"/>
      <c r="F24" s="239">
        <v>8.6431010243020694</v>
      </c>
      <c r="G24" s="239">
        <v>6.4816294708118116</v>
      </c>
      <c r="H24" s="239">
        <v>2.1610219230105301</v>
      </c>
      <c r="I24" s="239"/>
      <c r="J24" s="239">
        <v>1.0871900492690412</v>
      </c>
      <c r="K24" s="239">
        <v>1.087683703992717</v>
      </c>
      <c r="L24" s="239">
        <v>0</v>
      </c>
      <c r="M24" s="239"/>
      <c r="N24" s="239">
        <v>6.5569514711756085</v>
      </c>
      <c r="O24" s="239">
        <v>2.16620661302637</v>
      </c>
      <c r="P24" s="239">
        <v>4.3953099686039412</v>
      </c>
      <c r="Q24" s="239"/>
      <c r="R24" s="239">
        <v>20.70392214142311</v>
      </c>
      <c r="S24" s="239">
        <v>13.028625294579733</v>
      </c>
      <c r="T24" s="239">
        <v>7.6972895962615713</v>
      </c>
      <c r="U24" s="239"/>
      <c r="V24" s="239">
        <v>22.946371410280626</v>
      </c>
      <c r="W24" s="239">
        <v>11.957862841713514</v>
      </c>
      <c r="X24" s="239">
        <v>10.997452150942689</v>
      </c>
      <c r="Y24" s="239"/>
      <c r="Z24" s="239">
        <v>66.383454367137404</v>
      </c>
      <c r="AA24" s="239">
        <v>36.94106158450149</v>
      </c>
      <c r="AB24" s="239">
        <v>29.442491532141101</v>
      </c>
      <c r="AC24" s="96"/>
    </row>
    <row r="25" spans="1:29" x14ac:dyDescent="0.2">
      <c r="A25" s="274">
        <v>17</v>
      </c>
      <c r="B25" s="239">
        <v>63.097875507278609</v>
      </c>
      <c r="C25" s="239">
        <v>33.662194809966664</v>
      </c>
      <c r="D25" s="239">
        <v>29.44525747905189</v>
      </c>
      <c r="E25" s="239"/>
      <c r="F25" s="239">
        <v>0</v>
      </c>
      <c r="G25" s="239">
        <v>0</v>
      </c>
      <c r="H25" s="239">
        <v>0</v>
      </c>
      <c r="I25" s="239"/>
      <c r="J25" s="239">
        <v>2.2015252593166807</v>
      </c>
      <c r="K25" s="239">
        <v>0</v>
      </c>
      <c r="L25" s="239">
        <v>2.2022265661809257</v>
      </c>
      <c r="M25" s="239"/>
      <c r="N25" s="239">
        <v>2.1703667953667956</v>
      </c>
      <c r="O25" s="239">
        <v>1.083103306513185</v>
      </c>
      <c r="P25" s="239">
        <v>1.0873798449612404</v>
      </c>
      <c r="Q25" s="239"/>
      <c r="R25" s="239">
        <v>8.684522552666202</v>
      </c>
      <c r="S25" s="239">
        <v>3.2571563236449332</v>
      </c>
      <c r="T25" s="239">
        <v>5.4270055813327955</v>
      </c>
      <c r="U25" s="239"/>
      <c r="V25" s="239">
        <v>14.17073956943193</v>
      </c>
      <c r="W25" s="239">
        <v>6.5053971423223311</v>
      </c>
      <c r="X25" s="239">
        <v>7.6785910437089466</v>
      </c>
      <c r="Y25" s="239"/>
      <c r="Z25" s="239">
        <v>35.870721330497005</v>
      </c>
      <c r="AA25" s="239">
        <v>22.816538037486218</v>
      </c>
      <c r="AB25" s="239">
        <v>13.050054442867983</v>
      </c>
      <c r="AC25" s="96"/>
    </row>
    <row r="26" spans="1:29" x14ac:dyDescent="0.2">
      <c r="A26" s="274">
        <v>18</v>
      </c>
      <c r="B26" s="239">
        <v>38.146969089813155</v>
      </c>
      <c r="C26" s="239">
        <v>20.748116858860772</v>
      </c>
      <c r="D26" s="239">
        <v>17.395511841620458</v>
      </c>
      <c r="E26" s="239"/>
      <c r="F26" s="239">
        <v>1.0803876280377587</v>
      </c>
      <c r="G26" s="239">
        <v>0</v>
      </c>
      <c r="H26" s="239">
        <v>1.080510961505265</v>
      </c>
      <c r="I26" s="239"/>
      <c r="J26" s="239">
        <v>4.3487601970761647</v>
      </c>
      <c r="K26" s="239">
        <v>3.2630511119781507</v>
      </c>
      <c r="L26" s="239">
        <v>1.086660528445077</v>
      </c>
      <c r="M26" s="239"/>
      <c r="N26" s="239">
        <v>5.4717680734922114</v>
      </c>
      <c r="O26" s="239">
        <v>4.3782851845572228</v>
      </c>
      <c r="P26" s="239">
        <v>1.0873798449612404</v>
      </c>
      <c r="Q26" s="239"/>
      <c r="R26" s="239">
        <v>4.342261276333101</v>
      </c>
      <c r="S26" s="239">
        <v>1.085718774548311</v>
      </c>
      <c r="T26" s="239">
        <v>3.2562033487996773</v>
      </c>
      <c r="U26" s="239"/>
      <c r="V26" s="239">
        <v>6.5219490993383875</v>
      </c>
      <c r="W26" s="239">
        <v>2.1684657141074437</v>
      </c>
      <c r="X26" s="239">
        <v>4.3597299364752056</v>
      </c>
      <c r="Y26" s="239"/>
      <c r="Z26" s="239">
        <v>16.381842815535524</v>
      </c>
      <c r="AA26" s="239">
        <v>9.8525960736696465</v>
      </c>
      <c r="AB26" s="239">
        <v>6.5250272214339917</v>
      </c>
      <c r="AC26" s="96"/>
    </row>
    <row r="27" spans="1:29" x14ac:dyDescent="0.2">
      <c r="A27" s="274">
        <v>19</v>
      </c>
      <c r="B27" s="239">
        <v>22.809732971698288</v>
      </c>
      <c r="C27" s="239">
        <v>13.027652450279181</v>
      </c>
      <c r="D27" s="239">
        <v>9.7779243542249237</v>
      </c>
      <c r="E27" s="239"/>
      <c r="F27" s="239">
        <v>2.1607752560755173</v>
      </c>
      <c r="G27" s="239">
        <v>1.0802715784686352</v>
      </c>
      <c r="H27" s="239">
        <v>1.080510961505265</v>
      </c>
      <c r="I27" s="239"/>
      <c r="J27" s="239">
        <v>2.1743800985380823</v>
      </c>
      <c r="K27" s="239">
        <v>1.087683703992717</v>
      </c>
      <c r="L27" s="239">
        <v>1.086660528445077</v>
      </c>
      <c r="M27" s="239"/>
      <c r="N27" s="239">
        <v>0</v>
      </c>
      <c r="O27" s="239">
        <v>0</v>
      </c>
      <c r="P27" s="239">
        <v>0</v>
      </c>
      <c r="Q27" s="239"/>
      <c r="R27" s="239">
        <v>3.2566959572498253</v>
      </c>
      <c r="S27" s="239">
        <v>1.085718774548311</v>
      </c>
      <c r="T27" s="239">
        <v>2.1708022325331182</v>
      </c>
      <c r="U27" s="239"/>
      <c r="V27" s="239">
        <v>3.2609745496691938</v>
      </c>
      <c r="W27" s="239">
        <v>2.1684657141074437</v>
      </c>
      <c r="X27" s="239">
        <v>1.0899324841188014</v>
      </c>
      <c r="Y27" s="239"/>
      <c r="Z27" s="239">
        <v>11.956907110165668</v>
      </c>
      <c r="AA27" s="239">
        <v>7.6055126791620733</v>
      </c>
      <c r="AB27" s="239">
        <v>4.350018147622662</v>
      </c>
      <c r="AC27" s="96"/>
    </row>
    <row r="28" spans="1:29" x14ac:dyDescent="0.2">
      <c r="A28" s="274">
        <v>20</v>
      </c>
      <c r="B28" s="239">
        <v>13.037492998523614</v>
      </c>
      <c r="C28" s="239">
        <v>8.6778903332939734</v>
      </c>
      <c r="D28" s="239">
        <v>4.3548740420489338</v>
      </c>
      <c r="E28" s="239"/>
      <c r="F28" s="239">
        <v>1.0803876280377587</v>
      </c>
      <c r="G28" s="239">
        <v>1.0802715784686352</v>
      </c>
      <c r="H28" s="239">
        <v>0</v>
      </c>
      <c r="I28" s="239"/>
      <c r="J28" s="239">
        <v>1.0871900492690412</v>
      </c>
      <c r="K28" s="239">
        <v>1.087683703992717</v>
      </c>
      <c r="L28" s="239">
        <v>0</v>
      </c>
      <c r="M28" s="239"/>
      <c r="N28" s="239">
        <v>0</v>
      </c>
      <c r="O28" s="239">
        <v>0</v>
      </c>
      <c r="P28" s="239">
        <v>0</v>
      </c>
      <c r="Q28" s="239"/>
      <c r="R28" s="239">
        <v>0</v>
      </c>
      <c r="S28" s="239">
        <v>0</v>
      </c>
      <c r="T28" s="239">
        <v>0</v>
      </c>
      <c r="U28" s="239"/>
      <c r="V28" s="239">
        <v>6.5219490993383875</v>
      </c>
      <c r="W28" s="239">
        <v>4.3369314282148874</v>
      </c>
      <c r="X28" s="239">
        <v>2.1798649682376028</v>
      </c>
      <c r="Y28" s="239"/>
      <c r="Z28" s="239">
        <v>4.3479662218784254</v>
      </c>
      <c r="AA28" s="239">
        <v>2.1730036226177347</v>
      </c>
      <c r="AB28" s="239">
        <v>2.175009073811331</v>
      </c>
      <c r="AC28" s="96"/>
    </row>
    <row r="29" spans="1:29" x14ac:dyDescent="0.2">
      <c r="A29" s="274">
        <v>21</v>
      </c>
      <c r="B29" s="239">
        <v>8.6930949982699719</v>
      </c>
      <c r="C29" s="239">
        <v>3.2538379748757742</v>
      </c>
      <c r="D29" s="239">
        <v>5.4337312469680441</v>
      </c>
      <c r="E29" s="239"/>
      <c r="F29" s="239">
        <v>0</v>
      </c>
      <c r="G29" s="239">
        <v>0</v>
      </c>
      <c r="H29" s="239">
        <v>0</v>
      </c>
      <c r="I29" s="239"/>
      <c r="J29" s="239">
        <v>2.1743800985380823</v>
      </c>
      <c r="K29" s="239">
        <v>0</v>
      </c>
      <c r="L29" s="239">
        <v>2.173321056890154</v>
      </c>
      <c r="M29" s="239"/>
      <c r="N29" s="239">
        <v>1.0851833976833978</v>
      </c>
      <c r="O29" s="239">
        <v>1.083103306513185</v>
      </c>
      <c r="P29" s="239">
        <v>0</v>
      </c>
      <c r="Q29" s="239"/>
      <c r="R29" s="239">
        <v>1.0855653190832752</v>
      </c>
      <c r="S29" s="239">
        <v>0</v>
      </c>
      <c r="T29" s="239">
        <v>1.0854011162665591</v>
      </c>
      <c r="U29" s="239"/>
      <c r="V29" s="239">
        <v>1.0869915165563981</v>
      </c>
      <c r="W29" s="239">
        <v>1.0842328570537219</v>
      </c>
      <c r="X29" s="239">
        <v>0</v>
      </c>
      <c r="Y29" s="239"/>
      <c r="Z29" s="239">
        <v>3.2609746664088184</v>
      </c>
      <c r="AA29" s="239">
        <v>1.0865018113088674</v>
      </c>
      <c r="AB29" s="239">
        <v>2.175009073811331</v>
      </c>
      <c r="AC29" s="96"/>
    </row>
    <row r="30" spans="1:29" x14ac:dyDescent="0.2">
      <c r="A30" s="274">
        <v>22</v>
      </c>
      <c r="B30" s="239">
        <v>6.5201411361182213</v>
      </c>
      <c r="C30" s="239">
        <v>1.0865018113088674</v>
      </c>
      <c r="D30" s="239">
        <v>5.4398259397970374</v>
      </c>
      <c r="E30" s="239"/>
      <c r="F30" s="239">
        <v>0</v>
      </c>
      <c r="G30" s="239">
        <v>0</v>
      </c>
      <c r="H30" s="239">
        <v>0</v>
      </c>
      <c r="I30" s="239"/>
      <c r="J30" s="239">
        <v>0</v>
      </c>
      <c r="K30" s="239">
        <v>0</v>
      </c>
      <c r="L30" s="239">
        <v>0</v>
      </c>
      <c r="M30" s="239"/>
      <c r="N30" s="239">
        <v>1.0851833976833978</v>
      </c>
      <c r="O30" s="239">
        <v>0</v>
      </c>
      <c r="P30" s="239">
        <v>1.0873798449612404</v>
      </c>
      <c r="Q30" s="239"/>
      <c r="R30" s="239">
        <v>0</v>
      </c>
      <c r="S30" s="239">
        <v>0</v>
      </c>
      <c r="T30" s="239">
        <v>0</v>
      </c>
      <c r="U30" s="239"/>
      <c r="V30" s="239">
        <v>1.0869915165563981</v>
      </c>
      <c r="W30" s="239">
        <v>0</v>
      </c>
      <c r="X30" s="239">
        <v>1.0899324841188014</v>
      </c>
      <c r="Y30" s="239"/>
      <c r="Z30" s="239">
        <v>4.3479662218784254</v>
      </c>
      <c r="AA30" s="239">
        <v>1.0865018113088674</v>
      </c>
      <c r="AB30" s="239">
        <v>3.2625136107169959</v>
      </c>
      <c r="AC30" s="96"/>
    </row>
    <row r="31" spans="1:29" x14ac:dyDescent="0.2">
      <c r="A31" s="274">
        <v>23</v>
      </c>
      <c r="B31" s="239">
        <v>1.0871900492690412</v>
      </c>
      <c r="C31" s="239">
        <v>1.087683703992717</v>
      </c>
      <c r="D31" s="239">
        <v>0</v>
      </c>
      <c r="E31" s="239"/>
      <c r="F31" s="239">
        <v>0</v>
      </c>
      <c r="G31" s="239">
        <v>0</v>
      </c>
      <c r="H31" s="239">
        <v>0</v>
      </c>
      <c r="I31" s="239"/>
      <c r="J31" s="239">
        <v>1.0871900492690412</v>
      </c>
      <c r="K31" s="239">
        <v>1.087683703992717</v>
      </c>
      <c r="L31" s="239">
        <v>0</v>
      </c>
      <c r="M31" s="239"/>
      <c r="N31" s="239">
        <v>0</v>
      </c>
      <c r="O31" s="239">
        <v>0</v>
      </c>
      <c r="P31" s="239">
        <v>0</v>
      </c>
      <c r="Q31" s="239"/>
      <c r="R31" s="239">
        <v>0</v>
      </c>
      <c r="S31" s="239">
        <v>0</v>
      </c>
      <c r="T31" s="239">
        <v>0</v>
      </c>
      <c r="U31" s="239"/>
      <c r="V31" s="239">
        <v>0</v>
      </c>
      <c r="W31" s="239">
        <v>0</v>
      </c>
      <c r="X31" s="239">
        <v>0</v>
      </c>
      <c r="Y31" s="239"/>
      <c r="Z31" s="239">
        <v>0</v>
      </c>
      <c r="AA31" s="239">
        <v>0</v>
      </c>
      <c r="AB31" s="239">
        <v>0</v>
      </c>
      <c r="AC31" s="96"/>
    </row>
    <row r="32" spans="1:29" x14ac:dyDescent="0.2">
      <c r="A32" s="274">
        <v>24</v>
      </c>
      <c r="B32" s="239">
        <v>7.6042953239273654</v>
      </c>
      <c r="C32" s="239">
        <v>2.16620661302637</v>
      </c>
      <c r="D32" s="239">
        <v>5.4337312469680441</v>
      </c>
      <c r="E32" s="239"/>
      <c r="F32" s="239">
        <v>0</v>
      </c>
      <c r="G32" s="239">
        <v>0</v>
      </c>
      <c r="H32" s="239">
        <v>0</v>
      </c>
      <c r="I32" s="239"/>
      <c r="J32" s="239">
        <v>2.1743800985380823</v>
      </c>
      <c r="K32" s="239">
        <v>0</v>
      </c>
      <c r="L32" s="239">
        <v>2.173321056890154</v>
      </c>
      <c r="M32" s="239"/>
      <c r="N32" s="239">
        <v>2.1703667953667956</v>
      </c>
      <c r="O32" s="239">
        <v>2.16620661302637</v>
      </c>
      <c r="P32" s="239">
        <v>0</v>
      </c>
      <c r="Q32" s="239"/>
      <c r="R32" s="239">
        <v>1.0855653190832752</v>
      </c>
      <c r="S32" s="239">
        <v>0</v>
      </c>
      <c r="T32" s="239">
        <v>1.0854011162665591</v>
      </c>
      <c r="U32" s="239"/>
      <c r="V32" s="239">
        <v>0</v>
      </c>
      <c r="W32" s="239">
        <v>0</v>
      </c>
      <c r="X32" s="239">
        <v>0</v>
      </c>
      <c r="Y32" s="239"/>
      <c r="Z32" s="239">
        <v>2.1739831109392127</v>
      </c>
      <c r="AA32" s="239">
        <v>0</v>
      </c>
      <c r="AB32" s="239">
        <v>2.175009073811331</v>
      </c>
      <c r="AC32" s="96"/>
    </row>
    <row r="33" spans="1:29" x14ac:dyDescent="0.2">
      <c r="A33" s="274" t="s">
        <v>221</v>
      </c>
      <c r="B33" s="239">
        <v>13.013204207835685</v>
      </c>
      <c r="C33" s="239">
        <v>5.4122522845025278</v>
      </c>
      <c r="D33" s="239">
        <v>7.6058627095132874</v>
      </c>
      <c r="E33" s="239"/>
      <c r="F33" s="239">
        <v>4.3215505121510347</v>
      </c>
      <c r="G33" s="239">
        <v>3.2408147354059058</v>
      </c>
      <c r="H33" s="239">
        <v>1.080510961505265</v>
      </c>
      <c r="I33" s="239"/>
      <c r="J33" s="239">
        <v>0</v>
      </c>
      <c r="K33" s="239">
        <v>0</v>
      </c>
      <c r="L33" s="239">
        <v>0</v>
      </c>
      <c r="M33" s="239"/>
      <c r="N33" s="239">
        <v>0</v>
      </c>
      <c r="O33" s="239">
        <v>0</v>
      </c>
      <c r="P33" s="239">
        <v>0</v>
      </c>
      <c r="Q33" s="239"/>
      <c r="R33" s="239">
        <v>3.2566959572498253</v>
      </c>
      <c r="S33" s="239">
        <v>2.171437549096622</v>
      </c>
      <c r="T33" s="239">
        <v>1.0854011162665591</v>
      </c>
      <c r="U33" s="239"/>
      <c r="V33" s="239">
        <v>1.0869915165563981</v>
      </c>
      <c r="W33" s="239">
        <v>0</v>
      </c>
      <c r="X33" s="239">
        <v>1.0899324841188014</v>
      </c>
      <c r="Y33" s="239"/>
      <c r="Z33" s="239">
        <v>4.3479662218784254</v>
      </c>
      <c r="AA33" s="239">
        <v>0</v>
      </c>
      <c r="AB33" s="239">
        <v>4.350018147622662</v>
      </c>
      <c r="AC33" s="96"/>
    </row>
    <row r="34" spans="1:29" x14ac:dyDescent="0.2">
      <c r="A34" s="274" t="s">
        <v>222</v>
      </c>
      <c r="B34" s="239">
        <v>22.78988796708806</v>
      </c>
      <c r="C34" s="239">
        <v>10.834261801849079</v>
      </c>
      <c r="D34" s="239">
        <v>11.952704657923199</v>
      </c>
      <c r="E34" s="239"/>
      <c r="F34" s="239">
        <v>4.3215505121510347</v>
      </c>
      <c r="G34" s="239">
        <v>3.2408147354059058</v>
      </c>
      <c r="H34" s="239">
        <v>1.080510961505265</v>
      </c>
      <c r="I34" s="239"/>
      <c r="J34" s="239">
        <v>5.4359502463452056</v>
      </c>
      <c r="K34" s="239">
        <v>1.087683703992717</v>
      </c>
      <c r="L34" s="239">
        <v>4.346642113780308</v>
      </c>
      <c r="M34" s="239"/>
      <c r="N34" s="239">
        <v>4.3407335907335911</v>
      </c>
      <c r="O34" s="239">
        <v>3.2493099195395549</v>
      </c>
      <c r="P34" s="239">
        <v>1.0873798449612404</v>
      </c>
      <c r="Q34" s="239"/>
      <c r="R34" s="239">
        <v>3.2566959572498253</v>
      </c>
      <c r="S34" s="239">
        <v>1.085718774548311</v>
      </c>
      <c r="T34" s="239">
        <v>2.1708022325331182</v>
      </c>
      <c r="U34" s="239"/>
      <c r="V34" s="239">
        <v>3.2609745496691938</v>
      </c>
      <c r="W34" s="239">
        <v>1.0842328570537219</v>
      </c>
      <c r="X34" s="239">
        <v>2.1798649682376028</v>
      </c>
      <c r="Y34" s="239"/>
      <c r="Z34" s="239">
        <v>2.1739831109392127</v>
      </c>
      <c r="AA34" s="239">
        <v>1.0865018113088674</v>
      </c>
      <c r="AB34" s="239">
        <v>1.0875045369056655</v>
      </c>
      <c r="AC34" s="96"/>
    </row>
    <row r="35" spans="1:29" x14ac:dyDescent="0.2">
      <c r="A35" s="274" t="s">
        <v>223</v>
      </c>
      <c r="B35" s="239">
        <v>23.893790582480086</v>
      </c>
      <c r="C35" s="239">
        <v>11.934185708551105</v>
      </c>
      <c r="D35" s="239">
        <v>11.950386113730264</v>
      </c>
      <c r="E35" s="239"/>
      <c r="F35" s="239">
        <v>0</v>
      </c>
      <c r="G35" s="239">
        <v>0</v>
      </c>
      <c r="H35" s="239">
        <v>0</v>
      </c>
      <c r="I35" s="239"/>
      <c r="J35" s="239">
        <v>6.5231402956142475</v>
      </c>
      <c r="K35" s="239">
        <v>2.1753674079854339</v>
      </c>
      <c r="L35" s="239">
        <v>4.346642113780308</v>
      </c>
      <c r="M35" s="239"/>
      <c r="N35" s="239">
        <v>7.5962837837837842</v>
      </c>
      <c r="O35" s="239">
        <v>4.3324132260527399</v>
      </c>
      <c r="P35" s="239">
        <v>3.2621395348837208</v>
      </c>
      <c r="Q35" s="239"/>
      <c r="R35" s="239">
        <v>6.5133919144996506</v>
      </c>
      <c r="S35" s="239">
        <v>2.171437549096622</v>
      </c>
      <c r="T35" s="239">
        <v>4.3416044650662364</v>
      </c>
      <c r="U35" s="239"/>
      <c r="V35" s="239">
        <v>2.1739830331127963</v>
      </c>
      <c r="W35" s="239">
        <v>2.1684657141074437</v>
      </c>
      <c r="X35" s="239">
        <v>0</v>
      </c>
      <c r="Y35" s="239"/>
      <c r="Z35" s="239">
        <v>1.0869915554696064</v>
      </c>
      <c r="AA35" s="239">
        <v>1.0865018113088674</v>
      </c>
      <c r="AB35" s="239">
        <v>0</v>
      </c>
      <c r="AC35" s="96"/>
    </row>
    <row r="36" spans="1:29" x14ac:dyDescent="0.2">
      <c r="A36" s="274" t="s">
        <v>224</v>
      </c>
      <c r="B36" s="239">
        <v>5.4253179106298708</v>
      </c>
      <c r="C36" s="239">
        <v>3.2502232100706681</v>
      </c>
      <c r="D36" s="239">
        <v>2.1740403734063172</v>
      </c>
      <c r="E36" s="239"/>
      <c r="F36" s="239">
        <v>1.0803876280377587</v>
      </c>
      <c r="G36" s="239">
        <v>1.0802715784686352</v>
      </c>
      <c r="H36" s="239">
        <v>0</v>
      </c>
      <c r="I36" s="239"/>
      <c r="J36" s="239">
        <v>1.0871900492690412</v>
      </c>
      <c r="K36" s="239">
        <v>0</v>
      </c>
      <c r="L36" s="239">
        <v>1.086660528445077</v>
      </c>
      <c r="M36" s="239"/>
      <c r="N36" s="239">
        <v>1.0851833976833978</v>
      </c>
      <c r="O36" s="239">
        <v>0</v>
      </c>
      <c r="P36" s="239">
        <v>1.0873798449612404</v>
      </c>
      <c r="Q36" s="239"/>
      <c r="R36" s="239">
        <v>1.0855653190832752</v>
      </c>
      <c r="S36" s="239">
        <v>1.085718774548311</v>
      </c>
      <c r="T36" s="239">
        <v>0</v>
      </c>
      <c r="U36" s="239"/>
      <c r="V36" s="239">
        <v>1.0869915165563981</v>
      </c>
      <c r="W36" s="239">
        <v>1.0842328570537219</v>
      </c>
      <c r="X36" s="239">
        <v>0</v>
      </c>
      <c r="Y36" s="239"/>
      <c r="Z36" s="239">
        <v>0</v>
      </c>
      <c r="AA36" s="239">
        <v>0</v>
      </c>
      <c r="AB36" s="239">
        <v>0</v>
      </c>
      <c r="AC36" s="96"/>
    </row>
    <row r="37" spans="1:29" x14ac:dyDescent="0.2">
      <c r="A37" s="274" t="s">
        <v>225</v>
      </c>
      <c r="B37" s="239">
        <v>0</v>
      </c>
      <c r="C37" s="239">
        <v>0</v>
      </c>
      <c r="D37" s="239">
        <v>0</v>
      </c>
      <c r="E37" s="239"/>
      <c r="F37" s="239">
        <v>0</v>
      </c>
      <c r="G37" s="239">
        <v>0</v>
      </c>
      <c r="H37" s="239">
        <v>0</v>
      </c>
      <c r="I37" s="239"/>
      <c r="J37" s="239">
        <v>0</v>
      </c>
      <c r="K37" s="239">
        <v>0</v>
      </c>
      <c r="L37" s="239">
        <v>0</v>
      </c>
      <c r="M37" s="239"/>
      <c r="N37" s="239">
        <v>0</v>
      </c>
      <c r="O37" s="239">
        <v>0</v>
      </c>
      <c r="P37" s="239">
        <v>0</v>
      </c>
      <c r="Q37" s="239"/>
      <c r="R37" s="239">
        <v>0</v>
      </c>
      <c r="S37" s="239">
        <v>0</v>
      </c>
      <c r="T37" s="239">
        <v>0</v>
      </c>
      <c r="U37" s="239"/>
      <c r="V37" s="239">
        <v>0</v>
      </c>
      <c r="W37" s="239">
        <v>0</v>
      </c>
      <c r="X37" s="239">
        <v>0</v>
      </c>
      <c r="Y37" s="239"/>
      <c r="Z37" s="239">
        <v>0</v>
      </c>
      <c r="AA37" s="239">
        <v>0</v>
      </c>
      <c r="AB37" s="239">
        <v>0</v>
      </c>
      <c r="AC37" s="96"/>
    </row>
    <row r="38" spans="1:29" ht="13.5" thickBot="1" x14ac:dyDescent="0.25">
      <c r="A38" s="276" t="s">
        <v>226</v>
      </c>
      <c r="B38" s="242">
        <v>14.109667074055958</v>
      </c>
      <c r="C38" s="242">
        <v>6.5009254320911527</v>
      </c>
      <c r="D38" s="242">
        <v>7.609425376960516</v>
      </c>
      <c r="E38" s="242"/>
      <c r="F38" s="242">
        <v>3.2411628841132756</v>
      </c>
      <c r="G38" s="242">
        <v>2.1605431569372704</v>
      </c>
      <c r="H38" s="242">
        <v>1.080510961505265</v>
      </c>
      <c r="I38" s="242"/>
      <c r="J38" s="242">
        <v>2.1743800985380823</v>
      </c>
      <c r="K38" s="242">
        <v>1.087683703992717</v>
      </c>
      <c r="L38" s="242">
        <v>1.086660528445077</v>
      </c>
      <c r="M38" s="242"/>
      <c r="N38" s="242">
        <v>1.0851833976833978</v>
      </c>
      <c r="O38" s="242">
        <v>0</v>
      </c>
      <c r="P38" s="242">
        <v>1.0873798449612404</v>
      </c>
      <c r="Q38" s="242"/>
      <c r="R38" s="242">
        <v>0</v>
      </c>
      <c r="S38" s="242">
        <v>0</v>
      </c>
      <c r="T38" s="242">
        <v>0</v>
      </c>
      <c r="U38" s="242"/>
      <c r="V38" s="242">
        <v>5.4349575827819896</v>
      </c>
      <c r="W38" s="242">
        <v>3.2526985711611656</v>
      </c>
      <c r="X38" s="242">
        <v>2.1798649682376028</v>
      </c>
      <c r="Y38" s="242"/>
      <c r="Z38" s="242">
        <v>2.1739831109392127</v>
      </c>
      <c r="AA38" s="242">
        <v>0</v>
      </c>
      <c r="AB38" s="242">
        <v>2.175009073811331</v>
      </c>
      <c r="AC38" s="96"/>
    </row>
    <row r="40" spans="1:29" x14ac:dyDescent="0.2">
      <c r="A40" s="349" t="s">
        <v>1090</v>
      </c>
      <c r="B40" s="349"/>
      <c r="C40" s="349"/>
      <c r="D40" s="349"/>
      <c r="E40" s="349"/>
      <c r="F40" s="34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9" x14ac:dyDescent="0.2">
      <c r="A41" s="349" t="s">
        <v>1093</v>
      </c>
      <c r="B41" s="349"/>
      <c r="C41" s="349"/>
      <c r="D41" s="349"/>
      <c r="E41" s="349"/>
      <c r="F41" s="349"/>
    </row>
    <row r="42" spans="1:29" x14ac:dyDescent="0.2">
      <c r="A42" s="349" t="s">
        <v>1094</v>
      </c>
      <c r="B42" s="349"/>
      <c r="C42" s="349"/>
      <c r="D42" s="349"/>
      <c r="E42" s="349"/>
      <c r="F42" s="349"/>
    </row>
    <row r="43" spans="1:29" x14ac:dyDescent="0.2">
      <c r="A43" s="365" t="s">
        <v>561</v>
      </c>
      <c r="B43" s="62"/>
      <c r="C43" s="62"/>
      <c r="D43" s="61"/>
      <c r="E43" s="62"/>
      <c r="F43" s="61"/>
    </row>
  </sheetData>
  <mergeCells count="1">
    <mergeCell ref="AD1:AE2"/>
  </mergeCells>
  <hyperlinks>
    <hyperlink ref="AD1" r:id="rId1" location="INDICE!A1"/>
    <hyperlink ref="AD1:AE2" location="INDICE!A3" display="INDICE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workbookViewId="0">
      <selection activeCell="B1" sqref="B1"/>
    </sheetView>
  </sheetViews>
  <sheetFormatPr baseColWidth="10" defaultColWidth="9" defaultRowHeight="12.75" x14ac:dyDescent="0.2"/>
  <cols>
    <col min="1" max="1" width="6.875" bestFit="1" customWidth="1"/>
    <col min="2" max="4" width="5.75" bestFit="1" customWidth="1"/>
    <col min="5" max="5" width="1.5" customWidth="1"/>
    <col min="6" max="8" width="5" bestFit="1" customWidth="1"/>
    <col min="9" max="9" width="1" customWidth="1"/>
    <col min="10" max="12" width="5" bestFit="1" customWidth="1"/>
    <col min="13" max="13" width="1.5" customWidth="1"/>
    <col min="14" max="16" width="5" bestFit="1" customWidth="1"/>
    <col min="17" max="17" width="1.5" customWidth="1"/>
    <col min="18" max="20" width="5" bestFit="1" customWidth="1"/>
    <col min="21" max="21" width="1.625" customWidth="1"/>
    <col min="22" max="24" width="5" bestFit="1" customWidth="1"/>
    <col min="25" max="25" width="1.5" customWidth="1"/>
    <col min="26" max="28" width="5" bestFit="1" customWidth="1"/>
    <col min="29" max="29" width="4.75" style="90" customWidth="1"/>
    <col min="30" max="32" width="11" style="90" customWidth="1"/>
    <col min="33" max="256" width="11" customWidth="1"/>
  </cols>
  <sheetData>
    <row r="1" spans="1:32" ht="15" x14ac:dyDescent="0.15">
      <c r="AC1" s="200"/>
      <c r="AD1" s="747" t="s">
        <v>650</v>
      </c>
      <c r="AE1" s="747"/>
      <c r="AF1" s="200"/>
    </row>
    <row r="2" spans="1:32" ht="15" x14ac:dyDescent="0.2">
      <c r="A2" s="278" t="s">
        <v>192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00"/>
      <c r="AD2" s="747"/>
      <c r="AE2" s="747"/>
      <c r="AF2"/>
    </row>
    <row r="3" spans="1:32" ht="14.25" x14ac:dyDescent="0.2">
      <c r="A3" s="280" t="s">
        <v>188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</row>
    <row r="4" spans="1:32" ht="14.25" x14ac:dyDescent="0.2">
      <c r="A4" s="278" t="s">
        <v>189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</row>
    <row r="5" spans="1:32" ht="14.25" x14ac:dyDescent="0.2">
      <c r="A5" s="280" t="s">
        <v>528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</row>
    <row r="6" spans="1:32" ht="14.25" x14ac:dyDescent="0.2">
      <c r="A6" s="278" t="s">
        <v>107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</row>
    <row r="7" spans="1:32" ht="15" thickBot="1" x14ac:dyDescent="0.25">
      <c r="A7" s="230" t="s">
        <v>1063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91"/>
      <c r="AD7" s="91"/>
      <c r="AE7" s="91"/>
      <c r="AF7" s="91"/>
    </row>
    <row r="8" spans="1:32" x14ac:dyDescent="0.2">
      <c r="A8" s="274"/>
      <c r="B8" s="208" t="s">
        <v>50</v>
      </c>
      <c r="C8" s="208"/>
      <c r="D8" s="208"/>
      <c r="E8" s="1"/>
      <c r="F8" s="210" t="s">
        <v>34</v>
      </c>
      <c r="G8" s="210"/>
      <c r="H8" s="210"/>
      <c r="I8" s="1"/>
      <c r="J8" s="275" t="s">
        <v>35</v>
      </c>
      <c r="K8" s="275"/>
      <c r="L8" s="210"/>
      <c r="M8" s="1"/>
      <c r="N8" s="275" t="s">
        <v>36</v>
      </c>
      <c r="O8" s="275"/>
      <c r="P8" s="210"/>
      <c r="Q8" s="1"/>
      <c r="R8" s="275" t="s">
        <v>38</v>
      </c>
      <c r="S8" s="275"/>
      <c r="T8" s="210"/>
      <c r="U8" s="1"/>
      <c r="V8" s="275" t="s">
        <v>39</v>
      </c>
      <c r="W8" s="275"/>
      <c r="X8" s="210"/>
      <c r="Y8" s="1"/>
      <c r="Z8" s="275" t="s">
        <v>40</v>
      </c>
      <c r="AA8" s="275"/>
      <c r="AB8" s="210"/>
      <c r="AC8" s="91"/>
      <c r="AD8" s="91"/>
      <c r="AE8" s="91"/>
      <c r="AF8" s="91"/>
    </row>
    <row r="9" spans="1:32" ht="13.5" thickBot="1" x14ac:dyDescent="0.25">
      <c r="A9" s="276" t="s">
        <v>858</v>
      </c>
      <c r="B9" s="276" t="s">
        <v>87</v>
      </c>
      <c r="C9" s="276" t="s">
        <v>88</v>
      </c>
      <c r="D9" s="276" t="s">
        <v>89</v>
      </c>
      <c r="E9" s="276"/>
      <c r="F9" s="276" t="s">
        <v>87</v>
      </c>
      <c r="G9" s="276" t="s">
        <v>88</v>
      </c>
      <c r="H9" s="276" t="s">
        <v>89</v>
      </c>
      <c r="I9" s="276"/>
      <c r="J9" s="276" t="s">
        <v>87</v>
      </c>
      <c r="K9" s="276" t="s">
        <v>88</v>
      </c>
      <c r="L9" s="276" t="s">
        <v>89</v>
      </c>
      <c r="M9" s="276"/>
      <c r="N9" s="276" t="s">
        <v>87</v>
      </c>
      <c r="O9" s="276" t="s">
        <v>88</v>
      </c>
      <c r="P9" s="276" t="s">
        <v>89</v>
      </c>
      <c r="Q9" s="276"/>
      <c r="R9" s="276" t="s">
        <v>87</v>
      </c>
      <c r="S9" s="276" t="s">
        <v>88</v>
      </c>
      <c r="T9" s="276" t="s">
        <v>89</v>
      </c>
      <c r="U9" s="276"/>
      <c r="V9" s="276" t="s">
        <v>87</v>
      </c>
      <c r="W9" s="276" t="s">
        <v>88</v>
      </c>
      <c r="X9" s="276" t="s">
        <v>89</v>
      </c>
      <c r="Y9" s="276"/>
      <c r="Z9" s="276" t="s">
        <v>87</v>
      </c>
      <c r="AA9" s="276" t="s">
        <v>88</v>
      </c>
      <c r="AB9" s="276" t="s">
        <v>89</v>
      </c>
    </row>
    <row r="10" spans="1:32" x14ac:dyDescent="0.2">
      <c r="A10" s="236"/>
      <c r="B10" s="253"/>
      <c r="C10" s="253"/>
      <c r="D10" s="253"/>
      <c r="E10" s="252"/>
      <c r="F10" s="253"/>
      <c r="G10" s="253"/>
      <c r="H10" s="253"/>
      <c r="I10" s="252"/>
      <c r="J10" s="253"/>
      <c r="K10" s="253"/>
      <c r="L10" s="253"/>
      <c r="M10" s="252"/>
      <c r="N10" s="253"/>
      <c r="O10" s="253"/>
      <c r="P10" s="253"/>
      <c r="Q10" s="252"/>
      <c r="R10" s="253"/>
      <c r="S10" s="253"/>
      <c r="T10" s="253"/>
      <c r="U10" s="252"/>
      <c r="V10" s="253"/>
      <c r="W10" s="253"/>
      <c r="X10" s="253"/>
      <c r="Y10" s="252"/>
      <c r="Z10" s="253"/>
      <c r="AA10" s="253"/>
      <c r="AB10" s="253"/>
    </row>
    <row r="11" spans="1:32" ht="15" x14ac:dyDescent="0.25">
      <c r="A11" s="228" t="s">
        <v>5</v>
      </c>
      <c r="B11" s="239">
        <v>419076</v>
      </c>
      <c r="C11" s="239">
        <v>215752</v>
      </c>
      <c r="D11" s="239">
        <v>203324</v>
      </c>
      <c r="E11" s="239"/>
      <c r="F11" s="239">
        <v>64551</v>
      </c>
      <c r="G11" s="239">
        <v>33254</v>
      </c>
      <c r="H11" s="239">
        <v>31297</v>
      </c>
      <c r="I11" s="239"/>
      <c r="J11" s="239">
        <v>80763</v>
      </c>
      <c r="K11" s="239">
        <v>41816</v>
      </c>
      <c r="L11" s="239">
        <v>38947</v>
      </c>
      <c r="M11" s="239"/>
      <c r="N11" s="239">
        <v>71952</v>
      </c>
      <c r="O11" s="239">
        <v>36884</v>
      </c>
      <c r="P11" s="239">
        <v>35068</v>
      </c>
      <c r="Q11" s="239"/>
      <c r="R11" s="239">
        <v>66835</v>
      </c>
      <c r="S11" s="239">
        <v>34553</v>
      </c>
      <c r="T11" s="239">
        <v>32282</v>
      </c>
      <c r="U11" s="239"/>
      <c r="V11" s="239">
        <v>67525</v>
      </c>
      <c r="W11" s="239">
        <v>34754</v>
      </c>
      <c r="X11" s="239">
        <v>32771</v>
      </c>
      <c r="Y11" s="239"/>
      <c r="Z11" s="239">
        <v>67450</v>
      </c>
      <c r="AA11" s="239">
        <v>34491</v>
      </c>
      <c r="AB11" s="239">
        <v>32959</v>
      </c>
    </row>
    <row r="12" spans="1:32" x14ac:dyDescent="0.2">
      <c r="A12" s="1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</row>
    <row r="13" spans="1:32" x14ac:dyDescent="0.2">
      <c r="A13" s="274">
        <v>5</v>
      </c>
      <c r="B13" s="239">
        <v>163.13853183370153</v>
      </c>
      <c r="C13" s="239">
        <v>71.297924178929932</v>
      </c>
      <c r="D13" s="239">
        <v>91.843431727947532</v>
      </c>
      <c r="E13" s="239"/>
      <c r="F13" s="239">
        <v>163.13853183370153</v>
      </c>
      <c r="G13" s="239">
        <v>71.297924178929932</v>
      </c>
      <c r="H13" s="239">
        <v>91.843431727947532</v>
      </c>
      <c r="I13" s="239"/>
      <c r="J13" s="239">
        <v>0</v>
      </c>
      <c r="K13" s="239">
        <v>0</v>
      </c>
      <c r="L13" s="239">
        <v>0</v>
      </c>
      <c r="M13" s="239"/>
      <c r="N13" s="239">
        <v>0</v>
      </c>
      <c r="O13" s="239">
        <v>0</v>
      </c>
      <c r="P13" s="239">
        <v>0</v>
      </c>
      <c r="Q13" s="239"/>
      <c r="R13" s="239">
        <v>0</v>
      </c>
      <c r="S13" s="239">
        <v>0</v>
      </c>
      <c r="T13" s="239">
        <v>0</v>
      </c>
      <c r="U13" s="239"/>
      <c r="V13" s="239">
        <v>0</v>
      </c>
      <c r="W13" s="239">
        <v>0</v>
      </c>
      <c r="X13" s="239">
        <v>0</v>
      </c>
      <c r="Y13" s="239"/>
      <c r="Z13" s="239">
        <v>0</v>
      </c>
      <c r="AA13" s="239">
        <v>0</v>
      </c>
      <c r="AB13" s="239">
        <v>0</v>
      </c>
    </row>
    <row r="14" spans="1:32" x14ac:dyDescent="0.2">
      <c r="A14" s="274">
        <v>6</v>
      </c>
      <c r="B14" s="239">
        <v>61762.69078991306</v>
      </c>
      <c r="C14" s="239">
        <v>31655.894803665684</v>
      </c>
      <c r="D14" s="239">
        <v>30106.830381445779</v>
      </c>
      <c r="E14" s="239"/>
      <c r="F14" s="239">
        <v>61562.64782084756</v>
      </c>
      <c r="G14" s="239">
        <v>31553.652535490368</v>
      </c>
      <c r="H14" s="239">
        <v>30009.030933885722</v>
      </c>
      <c r="I14" s="239"/>
      <c r="J14" s="239">
        <v>200.0429690655036</v>
      </c>
      <c r="K14" s="239">
        <v>102.24226817531539</v>
      </c>
      <c r="L14" s="239">
        <v>97.799447560056919</v>
      </c>
      <c r="M14" s="239"/>
      <c r="N14" s="239">
        <v>0</v>
      </c>
      <c r="O14" s="239">
        <v>0</v>
      </c>
      <c r="P14" s="239">
        <v>0</v>
      </c>
      <c r="Q14" s="239"/>
      <c r="R14" s="239">
        <v>0</v>
      </c>
      <c r="S14" s="239">
        <v>0</v>
      </c>
      <c r="T14" s="239">
        <v>0</v>
      </c>
      <c r="U14" s="239"/>
      <c r="V14" s="239">
        <v>0</v>
      </c>
      <c r="W14" s="239">
        <v>0</v>
      </c>
      <c r="X14" s="239">
        <v>0</v>
      </c>
      <c r="Y14" s="239"/>
      <c r="Z14" s="239">
        <v>0</v>
      </c>
      <c r="AA14" s="239">
        <v>0</v>
      </c>
      <c r="AB14" s="239">
        <v>0</v>
      </c>
    </row>
    <row r="15" spans="1:32" x14ac:dyDescent="0.2">
      <c r="A15" s="274">
        <v>7</v>
      </c>
      <c r="B15" s="239">
        <v>64971.168588482615</v>
      </c>
      <c r="C15" s="239">
        <v>33012.712918482073</v>
      </c>
      <c r="D15" s="239">
        <v>31957.715212464576</v>
      </c>
      <c r="E15" s="239"/>
      <c r="F15" s="239">
        <v>2251.5278168306891</v>
      </c>
      <c r="G15" s="239">
        <v>1306.0483383685801</v>
      </c>
      <c r="H15" s="239">
        <v>945.44709131710681</v>
      </c>
      <c r="I15" s="239"/>
      <c r="J15" s="239">
        <v>62528.648493659646</v>
      </c>
      <c r="K15" s="239">
        <v>31611.351489140328</v>
      </c>
      <c r="L15" s="239">
        <v>30916.578694790882</v>
      </c>
      <c r="M15" s="239"/>
      <c r="N15" s="239">
        <v>190.99227799227799</v>
      </c>
      <c r="O15" s="239">
        <v>95.313090973160271</v>
      </c>
      <c r="P15" s="239">
        <v>95.689426356589152</v>
      </c>
      <c r="Q15" s="239"/>
      <c r="R15" s="239">
        <v>0</v>
      </c>
      <c r="S15" s="239">
        <v>0</v>
      </c>
      <c r="T15" s="239">
        <v>0</v>
      </c>
      <c r="U15" s="239"/>
      <c r="V15" s="239">
        <v>0</v>
      </c>
      <c r="W15" s="239">
        <v>0</v>
      </c>
      <c r="X15" s="239">
        <v>0</v>
      </c>
      <c r="Y15" s="239"/>
      <c r="Z15" s="239">
        <v>0</v>
      </c>
      <c r="AA15" s="239">
        <v>0</v>
      </c>
      <c r="AB15" s="239">
        <v>0</v>
      </c>
    </row>
    <row r="16" spans="1:32" x14ac:dyDescent="0.2">
      <c r="A16" s="274">
        <v>8</v>
      </c>
      <c r="B16" s="239">
        <v>64998.058290494453</v>
      </c>
      <c r="C16" s="239">
        <v>33270.628312677727</v>
      </c>
      <c r="D16" s="239">
        <v>31730.508897053191</v>
      </c>
      <c r="E16" s="239"/>
      <c r="F16" s="239">
        <v>351.12597911227152</v>
      </c>
      <c r="G16" s="239">
        <v>197.68969885976026</v>
      </c>
      <c r="H16" s="239">
        <v>153.43255653374763</v>
      </c>
      <c r="I16" s="239"/>
      <c r="J16" s="239">
        <v>15463.104070753572</v>
      </c>
      <c r="K16" s="239">
        <v>8541.5801274548048</v>
      </c>
      <c r="L16" s="239">
        <v>6922.0275661951391</v>
      </c>
      <c r="M16" s="239"/>
      <c r="N16" s="239">
        <v>49010.137789575288</v>
      </c>
      <c r="O16" s="239">
        <v>24468.386797439362</v>
      </c>
      <c r="P16" s="239">
        <v>24544.337860465115</v>
      </c>
      <c r="Q16" s="239"/>
      <c r="R16" s="239">
        <v>173.69045105332401</v>
      </c>
      <c r="S16" s="239">
        <v>62.971688923802049</v>
      </c>
      <c r="T16" s="239">
        <v>110.71091385918902</v>
      </c>
      <c r="U16" s="239"/>
      <c r="V16" s="239">
        <v>0</v>
      </c>
      <c r="W16" s="239">
        <v>0</v>
      </c>
      <c r="X16" s="239">
        <v>0</v>
      </c>
      <c r="Y16" s="239"/>
      <c r="Z16" s="239">
        <v>0</v>
      </c>
      <c r="AA16" s="239">
        <v>0</v>
      </c>
      <c r="AB16" s="239">
        <v>0</v>
      </c>
    </row>
    <row r="17" spans="1:29" x14ac:dyDescent="0.2">
      <c r="A17" s="274">
        <v>9</v>
      </c>
      <c r="B17" s="239">
        <v>62280.414344767036</v>
      </c>
      <c r="C17" s="239">
        <v>32083.252030626838</v>
      </c>
      <c r="D17" s="239">
        <v>30195.945563906571</v>
      </c>
      <c r="E17" s="239"/>
      <c r="F17" s="239">
        <v>106.9583751757381</v>
      </c>
      <c r="G17" s="239">
        <v>59.414936815774944</v>
      </c>
      <c r="H17" s="239">
        <v>47.542482306231662</v>
      </c>
      <c r="I17" s="239"/>
      <c r="J17" s="239">
        <v>2040.6557224779904</v>
      </c>
      <c r="K17" s="239">
        <v>1238.8717388477044</v>
      </c>
      <c r="L17" s="239">
        <v>801.95546999246676</v>
      </c>
      <c r="M17" s="239"/>
      <c r="N17" s="239">
        <v>19031.946428571428</v>
      </c>
      <c r="O17" s="239">
        <v>10083.691783637751</v>
      </c>
      <c r="P17" s="239">
        <v>8946.9613643410848</v>
      </c>
      <c r="Q17" s="239"/>
      <c r="R17" s="239">
        <v>40898.673396462393</v>
      </c>
      <c r="S17" s="239">
        <v>20609.113778476043</v>
      </c>
      <c r="T17" s="239">
        <v>20289.403066370789</v>
      </c>
      <c r="U17" s="239"/>
      <c r="V17" s="239">
        <v>202.18042207949003</v>
      </c>
      <c r="W17" s="239">
        <v>92.159792849566358</v>
      </c>
      <c r="X17" s="239">
        <v>110.08318089599894</v>
      </c>
      <c r="Y17" s="239"/>
      <c r="Z17" s="239">
        <v>0</v>
      </c>
      <c r="AA17" s="239">
        <v>0</v>
      </c>
      <c r="AB17" s="239">
        <v>0</v>
      </c>
    </row>
    <row r="18" spans="1:29" x14ac:dyDescent="0.2">
      <c r="A18" s="274">
        <v>10</v>
      </c>
      <c r="B18" s="239">
        <v>65511.197210163489</v>
      </c>
      <c r="C18" s="239">
        <v>33442.058166733383</v>
      </c>
      <c r="D18" s="239">
        <v>32071.861101096274</v>
      </c>
      <c r="E18" s="239"/>
      <c r="F18" s="239">
        <v>37.81356698132155</v>
      </c>
      <c r="G18" s="239">
        <v>20.525159990904072</v>
      </c>
      <c r="H18" s="239">
        <v>17.288175384084241</v>
      </c>
      <c r="I18" s="239"/>
      <c r="J18" s="239">
        <v>350.07519586463127</v>
      </c>
      <c r="K18" s="239">
        <v>212.09832227857979</v>
      </c>
      <c r="L18" s="239">
        <v>138.00588711252476</v>
      </c>
      <c r="M18" s="239"/>
      <c r="N18" s="239">
        <v>2753.1102799227801</v>
      </c>
      <c r="O18" s="239">
        <v>1634.4028895283961</v>
      </c>
      <c r="P18" s="239">
        <v>1117.8264806201548</v>
      </c>
      <c r="Q18" s="239"/>
      <c r="R18" s="239">
        <v>20903.645784267545</v>
      </c>
      <c r="S18" s="239">
        <v>10932.102340926946</v>
      </c>
      <c r="T18" s="239">
        <v>9971.5800551408793</v>
      </c>
      <c r="U18" s="239"/>
      <c r="V18" s="239">
        <v>41200.239452037153</v>
      </c>
      <c r="W18" s="239">
        <v>20537.538778311598</v>
      </c>
      <c r="X18" s="239">
        <v>20666.209831376593</v>
      </c>
      <c r="Y18" s="239"/>
      <c r="Z18" s="239">
        <v>266.3129310900535</v>
      </c>
      <c r="AA18" s="239">
        <v>105.39067569696016</v>
      </c>
      <c r="AB18" s="239">
        <v>160.95067146203849</v>
      </c>
    </row>
    <row r="19" spans="1:29" x14ac:dyDescent="0.2">
      <c r="A19" s="274">
        <v>11</v>
      </c>
      <c r="B19" s="239">
        <v>65810.288026480601</v>
      </c>
      <c r="C19" s="239">
        <v>33646.779792971807</v>
      </c>
      <c r="D19" s="239">
        <v>32162.834152480267</v>
      </c>
      <c r="E19" s="239"/>
      <c r="F19" s="239">
        <v>24.848915444868446</v>
      </c>
      <c r="G19" s="239">
        <v>14.04353052009226</v>
      </c>
      <c r="H19" s="239">
        <v>10.805109615052649</v>
      </c>
      <c r="I19" s="239"/>
      <c r="J19" s="239">
        <v>97.847104434213705</v>
      </c>
      <c r="K19" s="239">
        <v>66.348705943555728</v>
      </c>
      <c r="L19" s="239">
        <v>31.513155324907231</v>
      </c>
      <c r="M19" s="239"/>
      <c r="N19" s="239">
        <v>680.40999034749029</v>
      </c>
      <c r="O19" s="239">
        <v>435.40752921830034</v>
      </c>
      <c r="P19" s="239">
        <v>244.66046511627906</v>
      </c>
      <c r="Q19" s="239"/>
      <c r="R19" s="239">
        <v>3573.6810304221417</v>
      </c>
      <c r="S19" s="239">
        <v>2164.9232364493323</v>
      </c>
      <c r="T19" s="239">
        <v>1408.8506489139936</v>
      </c>
      <c r="U19" s="239"/>
      <c r="V19" s="239">
        <v>21080.026480578228</v>
      </c>
      <c r="W19" s="239">
        <v>11061.343607662071</v>
      </c>
      <c r="X19" s="239">
        <v>10017.569461535903</v>
      </c>
      <c r="Y19" s="239"/>
      <c r="Z19" s="239">
        <v>40353.47450525366</v>
      </c>
      <c r="AA19" s="239">
        <v>19904.713183178454</v>
      </c>
      <c r="AB19" s="239">
        <v>20449.435311974132</v>
      </c>
    </row>
    <row r="20" spans="1:29" x14ac:dyDescent="0.2">
      <c r="A20" s="274">
        <v>12</v>
      </c>
      <c r="B20" s="239">
        <v>26164.502214829066</v>
      </c>
      <c r="C20" s="239">
        <v>14125.629382348736</v>
      </c>
      <c r="D20" s="239">
        <v>12036.93019295042</v>
      </c>
      <c r="E20" s="239"/>
      <c r="F20" s="239">
        <v>12.964651536453102</v>
      </c>
      <c r="G20" s="239">
        <v>5.4013578923431762</v>
      </c>
      <c r="H20" s="239">
        <v>7.5635767305368544</v>
      </c>
      <c r="I20" s="239"/>
      <c r="J20" s="239">
        <v>28.266941280995074</v>
      </c>
      <c r="K20" s="239">
        <v>17.402939263883471</v>
      </c>
      <c r="L20" s="239">
        <v>10.866605284450769</v>
      </c>
      <c r="M20" s="239"/>
      <c r="N20" s="239">
        <v>164.94787644787647</v>
      </c>
      <c r="O20" s="239">
        <v>99.645504199213008</v>
      </c>
      <c r="P20" s="239">
        <v>65.242790697674423</v>
      </c>
      <c r="Q20" s="239"/>
      <c r="R20" s="239">
        <v>920.55939058261731</v>
      </c>
      <c r="S20" s="239">
        <v>574.34523173605646</v>
      </c>
      <c r="T20" s="239">
        <v>346.2429560890323</v>
      </c>
      <c r="U20" s="239"/>
      <c r="V20" s="239">
        <v>3734.9028508877836</v>
      </c>
      <c r="W20" s="239">
        <v>2233.5196855306667</v>
      </c>
      <c r="X20" s="239">
        <v>1499.7470981474708</v>
      </c>
      <c r="Y20" s="239"/>
      <c r="Z20" s="239">
        <v>21302.86050409334</v>
      </c>
      <c r="AA20" s="239">
        <v>11195.314663726573</v>
      </c>
      <c r="AB20" s="239">
        <v>10107.267166001255</v>
      </c>
    </row>
    <row r="21" spans="1:29" x14ac:dyDescent="0.2">
      <c r="A21" s="398">
        <v>13</v>
      </c>
      <c r="B21" s="239">
        <v>5436.6816372687135</v>
      </c>
      <c r="C21" s="239">
        <v>3266.6841393495706</v>
      </c>
      <c r="D21" s="239">
        <v>2169.0446438997533</v>
      </c>
      <c r="E21" s="239"/>
      <c r="F21" s="239">
        <v>7.5627133962643098</v>
      </c>
      <c r="G21" s="239">
        <v>4.3210863138745408</v>
      </c>
      <c r="H21" s="239">
        <v>3.2415328845157947</v>
      </c>
      <c r="I21" s="239"/>
      <c r="J21" s="239">
        <v>18.482230837573702</v>
      </c>
      <c r="K21" s="239">
        <v>13.052204447912603</v>
      </c>
      <c r="L21" s="239">
        <v>5.4333026422253843</v>
      </c>
      <c r="M21" s="239"/>
      <c r="N21" s="239">
        <v>62.940637065637063</v>
      </c>
      <c r="O21" s="239">
        <v>31.409995888882364</v>
      </c>
      <c r="P21" s="239">
        <v>31.53401550387597</v>
      </c>
      <c r="Q21" s="239"/>
      <c r="R21" s="239">
        <v>230.13984764565433</v>
      </c>
      <c r="S21" s="239">
        <v>134.62912804399056</v>
      </c>
      <c r="T21" s="239">
        <v>95.515298231457194</v>
      </c>
      <c r="U21" s="239"/>
      <c r="V21" s="239">
        <v>972.85740731797625</v>
      </c>
      <c r="W21" s="239">
        <v>624.5181256629437</v>
      </c>
      <c r="X21" s="239">
        <v>347.68846243389766</v>
      </c>
      <c r="Y21" s="239"/>
      <c r="Z21" s="239">
        <v>4144.6988010056084</v>
      </c>
      <c r="AA21" s="239">
        <v>2458.753598991967</v>
      </c>
      <c r="AB21" s="239">
        <v>1685.6320322037814</v>
      </c>
    </row>
    <row r="22" spans="1:29" x14ac:dyDescent="0.2">
      <c r="A22" s="274">
        <v>14</v>
      </c>
      <c r="B22" s="239">
        <v>1324.8896345103954</v>
      </c>
      <c r="C22" s="239">
        <v>811.24814548439804</v>
      </c>
      <c r="D22" s="239">
        <v>513.39237413943488</v>
      </c>
      <c r="E22" s="239"/>
      <c r="F22" s="239">
        <v>4.3215505121510347</v>
      </c>
      <c r="G22" s="239">
        <v>1.0802715784686352</v>
      </c>
      <c r="H22" s="239">
        <v>3.2415328845157947</v>
      </c>
      <c r="I22" s="239"/>
      <c r="J22" s="239">
        <v>4.3487601970761647</v>
      </c>
      <c r="K22" s="239">
        <v>1.087683703992717</v>
      </c>
      <c r="L22" s="239">
        <v>3.2599815853352303</v>
      </c>
      <c r="M22" s="239"/>
      <c r="N22" s="239">
        <v>21.703667953667953</v>
      </c>
      <c r="O22" s="239">
        <v>14.080342984671406</v>
      </c>
      <c r="P22" s="239">
        <v>7.6116589147286824</v>
      </c>
      <c r="Q22" s="239"/>
      <c r="R22" s="239">
        <v>69.476180421329616</v>
      </c>
      <c r="S22" s="239">
        <v>43.428750981932438</v>
      </c>
      <c r="T22" s="239">
        <v>26.049626790397419</v>
      </c>
      <c r="U22" s="239"/>
      <c r="V22" s="239">
        <v>211.96334572849761</v>
      </c>
      <c r="W22" s="239">
        <v>137.69757284582266</v>
      </c>
      <c r="X22" s="239">
        <v>74.115408920078494</v>
      </c>
      <c r="Y22" s="239"/>
      <c r="Z22" s="239">
        <v>1013.076129697673</v>
      </c>
      <c r="AA22" s="239">
        <v>613.87352338951018</v>
      </c>
      <c r="AB22" s="239">
        <v>399.11416504437921</v>
      </c>
      <c r="AC22" s="96"/>
    </row>
    <row r="23" spans="1:29" x14ac:dyDescent="0.2">
      <c r="A23" s="274">
        <v>15</v>
      </c>
      <c r="B23" s="239">
        <v>299.96764974889413</v>
      </c>
      <c r="C23" s="239">
        <v>175.91447209895566</v>
      </c>
      <c r="D23" s="239">
        <v>124.01599187484325</v>
      </c>
      <c r="E23" s="239"/>
      <c r="F23" s="239">
        <v>2.1607752560755173</v>
      </c>
      <c r="G23" s="239">
        <v>2.1605431569372704</v>
      </c>
      <c r="H23" s="239">
        <v>0</v>
      </c>
      <c r="I23" s="239"/>
      <c r="J23" s="239">
        <v>1.0871900492690412</v>
      </c>
      <c r="K23" s="239">
        <v>0</v>
      </c>
      <c r="L23" s="239">
        <v>1.086660528445077</v>
      </c>
      <c r="M23" s="239"/>
      <c r="N23" s="239">
        <v>5.4259169884169882</v>
      </c>
      <c r="O23" s="239">
        <v>4.3324132260527399</v>
      </c>
      <c r="P23" s="239">
        <v>1.0873798449612404</v>
      </c>
      <c r="Q23" s="239"/>
      <c r="R23" s="239">
        <v>15.197914467165852</v>
      </c>
      <c r="S23" s="239">
        <v>6.5143126472898665</v>
      </c>
      <c r="T23" s="239">
        <v>8.6832089301324729</v>
      </c>
      <c r="U23" s="239"/>
      <c r="V23" s="239">
        <v>58.697541894045493</v>
      </c>
      <c r="W23" s="239">
        <v>32.526985711611658</v>
      </c>
      <c r="X23" s="239">
        <v>26.158379618851232</v>
      </c>
      <c r="Y23" s="239"/>
      <c r="Z23" s="239">
        <v>217.39831109392122</v>
      </c>
      <c r="AA23" s="239">
        <v>130.38021735706411</v>
      </c>
      <c r="AB23" s="239">
        <v>87.00036295245323</v>
      </c>
      <c r="AC23" s="96"/>
    </row>
    <row r="24" spans="1:29" x14ac:dyDescent="0.2">
      <c r="A24" s="274">
        <v>16</v>
      </c>
      <c r="B24" s="239">
        <v>117.31059379351203</v>
      </c>
      <c r="C24" s="239">
        <v>70.547535237449353</v>
      </c>
      <c r="D24" s="239">
        <v>46.759343755458204</v>
      </c>
      <c r="E24" s="239"/>
      <c r="F24" s="239">
        <v>8.6431010243020694</v>
      </c>
      <c r="G24" s="239">
        <v>6.4816294708118116</v>
      </c>
      <c r="H24" s="239">
        <v>2.1610219230105301</v>
      </c>
      <c r="I24" s="239"/>
      <c r="J24" s="239">
        <v>1.0871900492690412</v>
      </c>
      <c r="K24" s="239">
        <v>1.087683703992717</v>
      </c>
      <c r="L24" s="239">
        <v>0</v>
      </c>
      <c r="M24" s="239"/>
      <c r="N24" s="239">
        <v>5.4259169884169882</v>
      </c>
      <c r="O24" s="239">
        <v>2.16620661302637</v>
      </c>
      <c r="P24" s="239">
        <v>3.2621395348837208</v>
      </c>
      <c r="Q24" s="239"/>
      <c r="R24" s="239">
        <v>17.369045105332404</v>
      </c>
      <c r="S24" s="239">
        <v>13.028625294579733</v>
      </c>
      <c r="T24" s="239">
        <v>4.3416044650662364</v>
      </c>
      <c r="U24" s="239"/>
      <c r="V24" s="239">
        <v>19.565847298015161</v>
      </c>
      <c r="W24" s="239">
        <v>10.842328570537219</v>
      </c>
      <c r="X24" s="239">
        <v>8.7194598729504111</v>
      </c>
      <c r="Y24" s="239"/>
      <c r="Z24" s="239">
        <v>65.21949332817637</v>
      </c>
      <c r="AA24" s="239">
        <v>36.94106158450149</v>
      </c>
      <c r="AB24" s="239">
        <v>28.275117959547302</v>
      </c>
      <c r="AC24" s="96"/>
    </row>
    <row r="25" spans="1:29" x14ac:dyDescent="0.2">
      <c r="A25" s="274">
        <v>17</v>
      </c>
      <c r="B25" s="239">
        <v>60.856698926475815</v>
      </c>
      <c r="C25" s="239">
        <v>33.662194809966664</v>
      </c>
      <c r="D25" s="239">
        <v>27.190695302319902</v>
      </c>
      <c r="E25" s="239"/>
      <c r="F25" s="239">
        <v>0</v>
      </c>
      <c r="G25" s="239">
        <v>0</v>
      </c>
      <c r="H25" s="239">
        <v>0</v>
      </c>
      <c r="I25" s="239"/>
      <c r="J25" s="239">
        <v>1.0871900492690412</v>
      </c>
      <c r="K25" s="239">
        <v>0</v>
      </c>
      <c r="L25" s="239">
        <v>1.086660528445077</v>
      </c>
      <c r="M25" s="239"/>
      <c r="N25" s="239">
        <v>2.1703667953667956</v>
      </c>
      <c r="O25" s="239">
        <v>1.083103306513185</v>
      </c>
      <c r="P25" s="239">
        <v>1.0873798449612404</v>
      </c>
      <c r="Q25" s="239"/>
      <c r="R25" s="239">
        <v>8.684522552666202</v>
      </c>
      <c r="S25" s="239">
        <v>3.2571563236449332</v>
      </c>
      <c r="T25" s="239">
        <v>5.4270055813327955</v>
      </c>
      <c r="U25" s="239"/>
      <c r="V25" s="239">
        <v>13.043898198676775</v>
      </c>
      <c r="W25" s="239">
        <v>6.5053971423223311</v>
      </c>
      <c r="X25" s="239">
        <v>6.5395949047128079</v>
      </c>
      <c r="Y25" s="239"/>
      <c r="Z25" s="239">
        <v>35.870721330497005</v>
      </c>
      <c r="AA25" s="239">
        <v>22.816538037486218</v>
      </c>
      <c r="AB25" s="239">
        <v>13.050054442867983</v>
      </c>
      <c r="AC25" s="96"/>
    </row>
    <row r="26" spans="1:29" x14ac:dyDescent="0.2">
      <c r="A26" s="274">
        <v>18</v>
      </c>
      <c r="B26" s="239">
        <v>35.851973568093491</v>
      </c>
      <c r="C26" s="239">
        <v>18.458560010644398</v>
      </c>
      <c r="D26" s="239">
        <v>17.395511841620458</v>
      </c>
      <c r="E26" s="239"/>
      <c r="F26" s="239">
        <v>1.0803876280377587</v>
      </c>
      <c r="G26" s="239">
        <v>0</v>
      </c>
      <c r="H26" s="239">
        <v>1.080510961505265</v>
      </c>
      <c r="I26" s="239"/>
      <c r="J26" s="239">
        <v>4.3487601970761647</v>
      </c>
      <c r="K26" s="239">
        <v>3.2630511119781507</v>
      </c>
      <c r="L26" s="239">
        <v>1.086660528445077</v>
      </c>
      <c r="M26" s="239"/>
      <c r="N26" s="239">
        <v>4.3407335907335911</v>
      </c>
      <c r="O26" s="239">
        <v>3.2493099195395549</v>
      </c>
      <c r="P26" s="239">
        <v>1.0873798449612404</v>
      </c>
      <c r="Q26" s="239"/>
      <c r="R26" s="239">
        <v>4.342261276333101</v>
      </c>
      <c r="S26" s="239">
        <v>1.085718774548311</v>
      </c>
      <c r="T26" s="239">
        <v>3.2562033487996773</v>
      </c>
      <c r="U26" s="239"/>
      <c r="V26" s="239">
        <v>6.5219490993383875</v>
      </c>
      <c r="W26" s="239">
        <v>2.1684657141074437</v>
      </c>
      <c r="X26" s="239">
        <v>4.3597299364752056</v>
      </c>
      <c r="Y26" s="239"/>
      <c r="Z26" s="239">
        <v>15.217881776574487</v>
      </c>
      <c r="AA26" s="239">
        <v>8.6920144904709389</v>
      </c>
      <c r="AB26" s="239">
        <v>6.5250272214339917</v>
      </c>
      <c r="AC26" s="96"/>
    </row>
    <row r="27" spans="1:29" x14ac:dyDescent="0.2">
      <c r="A27" s="274">
        <v>19</v>
      </c>
      <c r="B27" s="239">
        <v>22.809732971698288</v>
      </c>
      <c r="C27" s="239">
        <v>13.027652450279181</v>
      </c>
      <c r="D27" s="239">
        <v>9.7779243542249237</v>
      </c>
      <c r="E27" s="239"/>
      <c r="F27" s="239">
        <v>2.1607752560755173</v>
      </c>
      <c r="G27" s="239">
        <v>1.0802715784686352</v>
      </c>
      <c r="H27" s="239">
        <v>1.080510961505265</v>
      </c>
      <c r="I27" s="239"/>
      <c r="J27" s="239">
        <v>2.1743800985380823</v>
      </c>
      <c r="K27" s="239">
        <v>1.087683703992717</v>
      </c>
      <c r="L27" s="239">
        <v>1.086660528445077</v>
      </c>
      <c r="M27" s="239"/>
      <c r="N27" s="239">
        <v>0</v>
      </c>
      <c r="O27" s="239">
        <v>0</v>
      </c>
      <c r="P27" s="239">
        <v>0</v>
      </c>
      <c r="Q27" s="239"/>
      <c r="R27" s="239">
        <v>3.2566959572498253</v>
      </c>
      <c r="S27" s="239">
        <v>1.085718774548311</v>
      </c>
      <c r="T27" s="239">
        <v>2.1708022325331182</v>
      </c>
      <c r="U27" s="239"/>
      <c r="V27" s="239">
        <v>3.2609745496691938</v>
      </c>
      <c r="W27" s="239">
        <v>2.1684657141074437</v>
      </c>
      <c r="X27" s="239">
        <v>1.0899324841188014</v>
      </c>
      <c r="Y27" s="239"/>
      <c r="Z27" s="239">
        <v>11.956907110165668</v>
      </c>
      <c r="AA27" s="239">
        <v>7.6055126791620733</v>
      </c>
      <c r="AB27" s="239">
        <v>4.350018147622662</v>
      </c>
      <c r="AC27" s="96"/>
    </row>
    <row r="28" spans="1:29" x14ac:dyDescent="0.2">
      <c r="A28" s="274">
        <v>20</v>
      </c>
      <c r="B28" s="239">
        <v>13.037492998523614</v>
      </c>
      <c r="C28" s="239">
        <v>8.6778903332939734</v>
      </c>
      <c r="D28" s="239">
        <v>4.3548740420489338</v>
      </c>
      <c r="E28" s="239"/>
      <c r="F28" s="239">
        <v>1.0803876280377587</v>
      </c>
      <c r="G28" s="239">
        <v>1.0802715784686352</v>
      </c>
      <c r="H28" s="239">
        <v>0</v>
      </c>
      <c r="I28" s="239"/>
      <c r="J28" s="239">
        <v>1.0871900492690412</v>
      </c>
      <c r="K28" s="239">
        <v>1.087683703992717</v>
      </c>
      <c r="L28" s="239">
        <v>0</v>
      </c>
      <c r="M28" s="239"/>
      <c r="N28" s="239">
        <v>0</v>
      </c>
      <c r="O28" s="239">
        <v>0</v>
      </c>
      <c r="P28" s="239">
        <v>0</v>
      </c>
      <c r="Q28" s="239"/>
      <c r="R28" s="239">
        <v>0</v>
      </c>
      <c r="S28" s="239">
        <v>0</v>
      </c>
      <c r="T28" s="239">
        <v>0</v>
      </c>
      <c r="U28" s="239"/>
      <c r="V28" s="239">
        <v>6.5219490993383875</v>
      </c>
      <c r="W28" s="239">
        <v>4.3369314282148874</v>
      </c>
      <c r="X28" s="239">
        <v>2.1798649682376028</v>
      </c>
      <c r="Y28" s="239"/>
      <c r="Z28" s="239">
        <v>4.3479662218784254</v>
      </c>
      <c r="AA28" s="239">
        <v>2.1730036226177347</v>
      </c>
      <c r="AB28" s="239">
        <v>2.175009073811331</v>
      </c>
      <c r="AC28" s="96"/>
    </row>
    <row r="29" spans="1:29" x14ac:dyDescent="0.2">
      <c r="A29" s="274">
        <v>21</v>
      </c>
      <c r="B29" s="239">
        <v>8.6930949982699719</v>
      </c>
      <c r="C29" s="239">
        <v>3.2538379748757742</v>
      </c>
      <c r="D29" s="239">
        <v>5.4337312469680441</v>
      </c>
      <c r="E29" s="239"/>
      <c r="F29" s="239">
        <v>0</v>
      </c>
      <c r="G29" s="239">
        <v>0</v>
      </c>
      <c r="H29" s="239">
        <v>0</v>
      </c>
      <c r="I29" s="239"/>
      <c r="J29" s="239">
        <v>2.1743800985380823</v>
      </c>
      <c r="K29" s="239">
        <v>0</v>
      </c>
      <c r="L29" s="239">
        <v>2.173321056890154</v>
      </c>
      <c r="M29" s="239"/>
      <c r="N29" s="239">
        <v>1.0851833976833978</v>
      </c>
      <c r="O29" s="239">
        <v>1.083103306513185</v>
      </c>
      <c r="P29" s="239">
        <v>0</v>
      </c>
      <c r="Q29" s="239"/>
      <c r="R29" s="239">
        <v>1.0855653190832752</v>
      </c>
      <c r="S29" s="239">
        <v>0</v>
      </c>
      <c r="T29" s="239">
        <v>1.0854011162665591</v>
      </c>
      <c r="U29" s="239"/>
      <c r="V29" s="239">
        <v>1.0869915165563981</v>
      </c>
      <c r="W29" s="239">
        <v>1.0842328570537219</v>
      </c>
      <c r="X29" s="239">
        <v>0</v>
      </c>
      <c r="Y29" s="239"/>
      <c r="Z29" s="239">
        <v>3.2609746664088184</v>
      </c>
      <c r="AA29" s="239">
        <v>1.0865018113088674</v>
      </c>
      <c r="AB29" s="239">
        <v>2.175009073811331</v>
      </c>
      <c r="AC29" s="96"/>
    </row>
    <row r="30" spans="1:29" x14ac:dyDescent="0.2">
      <c r="A30" s="274">
        <v>22</v>
      </c>
      <c r="B30" s="239">
        <v>6.5201411361182213</v>
      </c>
      <c r="C30" s="239">
        <v>1.0865018113088674</v>
      </c>
      <c r="D30" s="239">
        <v>5.4398259397970374</v>
      </c>
      <c r="E30" s="239"/>
      <c r="F30" s="239">
        <v>0</v>
      </c>
      <c r="G30" s="239">
        <v>0</v>
      </c>
      <c r="H30" s="239">
        <v>0</v>
      </c>
      <c r="I30" s="239"/>
      <c r="J30" s="239">
        <v>0</v>
      </c>
      <c r="K30" s="239">
        <v>0</v>
      </c>
      <c r="L30" s="239">
        <v>0</v>
      </c>
      <c r="M30" s="239"/>
      <c r="N30" s="239">
        <v>1.0851833976833978</v>
      </c>
      <c r="O30" s="239">
        <v>0</v>
      </c>
      <c r="P30" s="239">
        <v>1.0873798449612404</v>
      </c>
      <c r="Q30" s="239"/>
      <c r="R30" s="239">
        <v>0</v>
      </c>
      <c r="S30" s="239">
        <v>0</v>
      </c>
      <c r="T30" s="239">
        <v>0</v>
      </c>
      <c r="U30" s="239"/>
      <c r="V30" s="239">
        <v>1.0869915165563981</v>
      </c>
      <c r="W30" s="239">
        <v>0</v>
      </c>
      <c r="X30" s="239">
        <v>1.0899324841188014</v>
      </c>
      <c r="Y30" s="239"/>
      <c r="Z30" s="239">
        <v>4.3479662218784254</v>
      </c>
      <c r="AA30" s="239">
        <v>1.0865018113088674</v>
      </c>
      <c r="AB30" s="239">
        <v>3.2625136107169959</v>
      </c>
      <c r="AC30" s="96"/>
    </row>
    <row r="31" spans="1:29" x14ac:dyDescent="0.2">
      <c r="A31" s="274">
        <v>23</v>
      </c>
      <c r="B31" s="239">
        <v>1.0871900492690412</v>
      </c>
      <c r="C31" s="239">
        <v>1.087683703992717</v>
      </c>
      <c r="D31" s="239">
        <v>0</v>
      </c>
      <c r="E31" s="239"/>
      <c r="F31" s="239">
        <v>0</v>
      </c>
      <c r="G31" s="239">
        <v>0</v>
      </c>
      <c r="H31" s="239">
        <v>0</v>
      </c>
      <c r="I31" s="239"/>
      <c r="J31" s="239">
        <v>1.0871900492690412</v>
      </c>
      <c r="K31" s="239">
        <v>1.087683703992717</v>
      </c>
      <c r="L31" s="239">
        <v>0</v>
      </c>
      <c r="M31" s="239"/>
      <c r="N31" s="239">
        <v>0</v>
      </c>
      <c r="O31" s="239">
        <v>0</v>
      </c>
      <c r="P31" s="239">
        <v>0</v>
      </c>
      <c r="Q31" s="239"/>
      <c r="R31" s="239">
        <v>0</v>
      </c>
      <c r="S31" s="239">
        <v>0</v>
      </c>
      <c r="T31" s="239">
        <v>0</v>
      </c>
      <c r="U31" s="239"/>
      <c r="V31" s="239">
        <v>0</v>
      </c>
      <c r="W31" s="239">
        <v>0</v>
      </c>
      <c r="X31" s="239">
        <v>0</v>
      </c>
      <c r="Y31" s="239"/>
      <c r="Z31" s="239">
        <v>0</v>
      </c>
      <c r="AA31" s="239">
        <v>0</v>
      </c>
      <c r="AB31" s="239">
        <v>0</v>
      </c>
      <c r="AC31" s="96"/>
    </row>
    <row r="32" spans="1:29" x14ac:dyDescent="0.2">
      <c r="A32" s="274">
        <v>24</v>
      </c>
      <c r="B32" s="239">
        <v>7.6042953239273654</v>
      </c>
      <c r="C32" s="239">
        <v>2.16620661302637</v>
      </c>
      <c r="D32" s="239">
        <v>5.4337312469680441</v>
      </c>
      <c r="E32" s="239"/>
      <c r="F32" s="239">
        <v>0</v>
      </c>
      <c r="G32" s="239">
        <v>0</v>
      </c>
      <c r="H32" s="239">
        <v>0</v>
      </c>
      <c r="I32" s="239"/>
      <c r="J32" s="239">
        <v>2.1743800985380823</v>
      </c>
      <c r="K32" s="239">
        <v>0</v>
      </c>
      <c r="L32" s="239">
        <v>2.173321056890154</v>
      </c>
      <c r="M32" s="239"/>
      <c r="N32" s="239">
        <v>2.1703667953667956</v>
      </c>
      <c r="O32" s="239">
        <v>2.16620661302637</v>
      </c>
      <c r="P32" s="239">
        <v>0</v>
      </c>
      <c r="Q32" s="239"/>
      <c r="R32" s="239">
        <v>1.0855653190832752</v>
      </c>
      <c r="S32" s="239">
        <v>0</v>
      </c>
      <c r="T32" s="239">
        <v>1.0854011162665591</v>
      </c>
      <c r="U32" s="239"/>
      <c r="V32" s="239">
        <v>0</v>
      </c>
      <c r="W32" s="239">
        <v>0</v>
      </c>
      <c r="X32" s="239">
        <v>0</v>
      </c>
      <c r="Y32" s="239"/>
      <c r="Z32" s="239">
        <v>2.1739831109392127</v>
      </c>
      <c r="AA32" s="239">
        <v>0</v>
      </c>
      <c r="AB32" s="239">
        <v>2.175009073811331</v>
      </c>
      <c r="AC32" s="96"/>
    </row>
    <row r="33" spans="1:29" x14ac:dyDescent="0.2">
      <c r="A33" s="274" t="s">
        <v>221</v>
      </c>
      <c r="B33" s="239">
        <v>13.013204207835685</v>
      </c>
      <c r="C33" s="239">
        <v>5.4122522845025278</v>
      </c>
      <c r="D33" s="239">
        <v>7.6058627095132874</v>
      </c>
      <c r="E33" s="239"/>
      <c r="F33" s="239">
        <v>4.3215505121510347</v>
      </c>
      <c r="G33" s="239">
        <v>3.2408147354059058</v>
      </c>
      <c r="H33" s="239">
        <v>1.080510961505265</v>
      </c>
      <c r="I33" s="239"/>
      <c r="J33" s="239">
        <v>0</v>
      </c>
      <c r="K33" s="239">
        <v>0</v>
      </c>
      <c r="L33" s="239">
        <v>0</v>
      </c>
      <c r="M33" s="239"/>
      <c r="N33" s="239">
        <v>0</v>
      </c>
      <c r="O33" s="239">
        <v>0</v>
      </c>
      <c r="P33" s="239">
        <v>0</v>
      </c>
      <c r="Q33" s="239"/>
      <c r="R33" s="239">
        <v>3.2566959572498253</v>
      </c>
      <c r="S33" s="239">
        <v>2.171437549096622</v>
      </c>
      <c r="T33" s="239">
        <v>1.0854011162665591</v>
      </c>
      <c r="U33" s="239"/>
      <c r="V33" s="239">
        <v>1.0869915165563981</v>
      </c>
      <c r="W33" s="239">
        <v>0</v>
      </c>
      <c r="X33" s="239">
        <v>1.0899324841188014</v>
      </c>
      <c r="Y33" s="239"/>
      <c r="Z33" s="239">
        <v>4.3479662218784254</v>
      </c>
      <c r="AA33" s="239">
        <v>0</v>
      </c>
      <c r="AB33" s="239">
        <v>4.350018147622662</v>
      </c>
      <c r="AC33" s="96"/>
    </row>
    <row r="34" spans="1:29" x14ac:dyDescent="0.2">
      <c r="A34" s="274" t="s">
        <v>222</v>
      </c>
      <c r="B34" s="239">
        <v>22.78988796708806</v>
      </c>
      <c r="C34" s="239">
        <v>10.834261801849079</v>
      </c>
      <c r="D34" s="239">
        <v>11.952704657923199</v>
      </c>
      <c r="E34" s="239"/>
      <c r="F34" s="239">
        <v>4.3215505121510347</v>
      </c>
      <c r="G34" s="239">
        <v>3.2408147354059058</v>
      </c>
      <c r="H34" s="239">
        <v>1.080510961505265</v>
      </c>
      <c r="I34" s="239"/>
      <c r="J34" s="239">
        <v>5.4359502463452056</v>
      </c>
      <c r="K34" s="239">
        <v>1.087683703992717</v>
      </c>
      <c r="L34" s="239">
        <v>4.346642113780308</v>
      </c>
      <c r="M34" s="239"/>
      <c r="N34" s="239">
        <v>4.3407335907335911</v>
      </c>
      <c r="O34" s="239">
        <v>3.2493099195395549</v>
      </c>
      <c r="P34" s="239">
        <v>1.0873798449612404</v>
      </c>
      <c r="Q34" s="239"/>
      <c r="R34" s="239">
        <v>3.2566959572498253</v>
      </c>
      <c r="S34" s="239">
        <v>1.085718774548311</v>
      </c>
      <c r="T34" s="239">
        <v>2.1708022325331182</v>
      </c>
      <c r="U34" s="239"/>
      <c r="V34" s="239">
        <v>3.2609745496691938</v>
      </c>
      <c r="W34" s="239">
        <v>1.0842328570537219</v>
      </c>
      <c r="X34" s="239">
        <v>2.1798649682376028</v>
      </c>
      <c r="Y34" s="239"/>
      <c r="Z34" s="239">
        <v>2.1739831109392127</v>
      </c>
      <c r="AA34" s="239">
        <v>1.0865018113088674</v>
      </c>
      <c r="AB34" s="239">
        <v>1.0875045369056655</v>
      </c>
      <c r="AC34" s="96"/>
    </row>
    <row r="35" spans="1:29" x14ac:dyDescent="0.2">
      <c r="A35" s="274" t="s">
        <v>223</v>
      </c>
      <c r="B35" s="239">
        <v>23.893790582480086</v>
      </c>
      <c r="C35" s="239">
        <v>11.934185708551105</v>
      </c>
      <c r="D35" s="239">
        <v>11.950386113730264</v>
      </c>
      <c r="E35" s="239"/>
      <c r="F35" s="239">
        <v>0</v>
      </c>
      <c r="G35" s="239">
        <v>0</v>
      </c>
      <c r="H35" s="239">
        <v>0</v>
      </c>
      <c r="I35" s="239"/>
      <c r="J35" s="239">
        <v>6.5231402956142475</v>
      </c>
      <c r="K35" s="239">
        <v>2.1753674079854339</v>
      </c>
      <c r="L35" s="239">
        <v>4.346642113780308</v>
      </c>
      <c r="M35" s="239"/>
      <c r="N35" s="239">
        <v>7.5962837837837842</v>
      </c>
      <c r="O35" s="239">
        <v>4.3324132260527399</v>
      </c>
      <c r="P35" s="239">
        <v>3.2621395348837208</v>
      </c>
      <c r="Q35" s="239"/>
      <c r="R35" s="239">
        <v>6.5133919144996506</v>
      </c>
      <c r="S35" s="239">
        <v>2.171437549096622</v>
      </c>
      <c r="T35" s="239">
        <v>4.3416044650662364</v>
      </c>
      <c r="U35" s="239"/>
      <c r="V35" s="239">
        <v>2.1739830331127963</v>
      </c>
      <c r="W35" s="239">
        <v>2.1684657141074437</v>
      </c>
      <c r="X35" s="239">
        <v>0</v>
      </c>
      <c r="Y35" s="239"/>
      <c r="Z35" s="239">
        <v>1.0869915554696064</v>
      </c>
      <c r="AA35" s="239">
        <v>1.0865018113088674</v>
      </c>
      <c r="AB35" s="239">
        <v>0</v>
      </c>
      <c r="AC35" s="96"/>
    </row>
    <row r="36" spans="1:29" x14ac:dyDescent="0.2">
      <c r="A36" s="274" t="s">
        <v>224</v>
      </c>
      <c r="B36" s="239">
        <v>5.4253179106298708</v>
      </c>
      <c r="C36" s="239">
        <v>3.2502232100706681</v>
      </c>
      <c r="D36" s="239">
        <v>2.1740403734063172</v>
      </c>
      <c r="E36" s="239"/>
      <c r="F36" s="239">
        <v>1.0803876280377587</v>
      </c>
      <c r="G36" s="239">
        <v>1.0802715784686352</v>
      </c>
      <c r="H36" s="239">
        <v>0</v>
      </c>
      <c r="I36" s="239"/>
      <c r="J36" s="239">
        <v>1.0871900492690412</v>
      </c>
      <c r="K36" s="239">
        <v>0</v>
      </c>
      <c r="L36" s="239">
        <v>1.086660528445077</v>
      </c>
      <c r="M36" s="239"/>
      <c r="N36" s="239">
        <v>1.0851833976833978</v>
      </c>
      <c r="O36" s="239">
        <v>0</v>
      </c>
      <c r="P36" s="239">
        <v>1.0873798449612404</v>
      </c>
      <c r="Q36" s="239"/>
      <c r="R36" s="239">
        <v>1.0855653190832752</v>
      </c>
      <c r="S36" s="239">
        <v>1.085718774548311</v>
      </c>
      <c r="T36" s="239">
        <v>0</v>
      </c>
      <c r="U36" s="239"/>
      <c r="V36" s="239">
        <v>1.0869915165563981</v>
      </c>
      <c r="W36" s="239">
        <v>1.0842328570537219</v>
      </c>
      <c r="X36" s="239">
        <v>0</v>
      </c>
      <c r="Y36" s="239"/>
      <c r="Z36" s="239">
        <v>0</v>
      </c>
      <c r="AA36" s="239">
        <v>0</v>
      </c>
      <c r="AB36" s="239">
        <v>0</v>
      </c>
      <c r="AC36" s="96"/>
    </row>
    <row r="37" spans="1:29" x14ac:dyDescent="0.2">
      <c r="A37" s="274" t="s">
        <v>225</v>
      </c>
      <c r="B37" s="239">
        <v>0</v>
      </c>
      <c r="C37" s="239">
        <v>0</v>
      </c>
      <c r="D37" s="239">
        <v>0</v>
      </c>
      <c r="E37" s="239"/>
      <c r="F37" s="239">
        <v>0</v>
      </c>
      <c r="G37" s="239">
        <v>0</v>
      </c>
      <c r="H37" s="239">
        <v>0</v>
      </c>
      <c r="I37" s="239"/>
      <c r="J37" s="239">
        <v>0</v>
      </c>
      <c r="K37" s="239">
        <v>0</v>
      </c>
      <c r="L37" s="239">
        <v>0</v>
      </c>
      <c r="M37" s="239"/>
      <c r="N37" s="239">
        <v>0</v>
      </c>
      <c r="O37" s="239">
        <v>0</v>
      </c>
      <c r="P37" s="239">
        <v>0</v>
      </c>
      <c r="Q37" s="239"/>
      <c r="R37" s="239">
        <v>0</v>
      </c>
      <c r="S37" s="239">
        <v>0</v>
      </c>
      <c r="T37" s="239">
        <v>0</v>
      </c>
      <c r="U37" s="239"/>
      <c r="V37" s="239">
        <v>0</v>
      </c>
      <c r="W37" s="239">
        <v>0</v>
      </c>
      <c r="X37" s="239">
        <v>0</v>
      </c>
      <c r="Y37" s="239"/>
      <c r="Z37" s="239">
        <v>0</v>
      </c>
      <c r="AA37" s="239">
        <v>0</v>
      </c>
      <c r="AB37" s="239">
        <v>0</v>
      </c>
      <c r="AC37" s="96"/>
    </row>
    <row r="38" spans="1:29" ht="13.5" thickBot="1" x14ac:dyDescent="0.25">
      <c r="A38" s="276" t="s">
        <v>226</v>
      </c>
      <c r="B38" s="242">
        <v>14.109667074055958</v>
      </c>
      <c r="C38" s="242">
        <v>6.5009254320911527</v>
      </c>
      <c r="D38" s="242">
        <v>7.609425376960516</v>
      </c>
      <c r="E38" s="242"/>
      <c r="F38" s="242">
        <v>3.2411628841132756</v>
      </c>
      <c r="G38" s="242">
        <v>2.1605431569372704</v>
      </c>
      <c r="H38" s="242">
        <v>1.080510961505265</v>
      </c>
      <c r="I38" s="242"/>
      <c r="J38" s="242">
        <v>2.1743800985380823</v>
      </c>
      <c r="K38" s="242">
        <v>1.087683703992717</v>
      </c>
      <c r="L38" s="242">
        <v>1.086660528445077</v>
      </c>
      <c r="M38" s="242"/>
      <c r="N38" s="242">
        <v>1.0851833976833978</v>
      </c>
      <c r="O38" s="242">
        <v>0</v>
      </c>
      <c r="P38" s="242">
        <v>1.0873798449612404</v>
      </c>
      <c r="Q38" s="242"/>
      <c r="R38" s="242">
        <v>0</v>
      </c>
      <c r="S38" s="242">
        <v>0</v>
      </c>
      <c r="T38" s="242">
        <v>0</v>
      </c>
      <c r="U38" s="242"/>
      <c r="V38" s="242">
        <v>5.4349575827819896</v>
      </c>
      <c r="W38" s="242">
        <v>3.2526985711611656</v>
      </c>
      <c r="X38" s="242">
        <v>2.1798649682376028</v>
      </c>
      <c r="Y38" s="242"/>
      <c r="Z38" s="242">
        <v>2.1739831109392127</v>
      </c>
      <c r="AA38" s="242">
        <v>0</v>
      </c>
      <c r="AB38" s="242">
        <v>2.175009073811331</v>
      </c>
      <c r="AC38" s="96"/>
    </row>
  </sheetData>
  <mergeCells count="1">
    <mergeCell ref="AD1:AE2"/>
  </mergeCells>
  <hyperlinks>
    <hyperlink ref="AD1" r:id="rId1" location="INDICE!A1"/>
    <hyperlink ref="AD1:AE2" location="INDICE!A3" display="INDICE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workbookViewId="0">
      <selection activeCell="AD1" sqref="AD1:AE2"/>
    </sheetView>
  </sheetViews>
  <sheetFormatPr baseColWidth="10" defaultColWidth="9" defaultRowHeight="12.75" x14ac:dyDescent="0.2"/>
  <cols>
    <col min="1" max="1" width="6.875" bestFit="1" customWidth="1"/>
    <col min="2" max="4" width="5" bestFit="1" customWidth="1"/>
    <col min="5" max="5" width="1.75" customWidth="1"/>
    <col min="6" max="8" width="4.25" bestFit="1" customWidth="1"/>
    <col min="9" max="9" width="2" customWidth="1"/>
    <col min="10" max="12" width="4.25" bestFit="1" customWidth="1"/>
    <col min="13" max="13" width="1.5" customWidth="1"/>
    <col min="14" max="16" width="4.25" bestFit="1" customWidth="1"/>
    <col min="17" max="17" width="1.25" customWidth="1"/>
    <col min="18" max="20" width="4.25" bestFit="1" customWidth="1"/>
    <col min="21" max="21" width="1.25" customWidth="1"/>
    <col min="22" max="24" width="4.25" bestFit="1" customWidth="1"/>
    <col min="25" max="25" width="1.25" customWidth="1"/>
    <col min="26" max="28" width="4.25" bestFit="1" customWidth="1"/>
    <col min="29" max="29" width="3.375" style="90" customWidth="1"/>
    <col min="30" max="32" width="11" style="90" customWidth="1"/>
    <col min="33" max="256" width="11" customWidth="1"/>
  </cols>
  <sheetData>
    <row r="1" spans="1:32" ht="15" x14ac:dyDescent="0.15">
      <c r="AC1" s="200"/>
      <c r="AD1" s="747" t="s">
        <v>650</v>
      </c>
      <c r="AE1" s="747"/>
      <c r="AF1" s="200"/>
    </row>
    <row r="2" spans="1:32" ht="15" x14ac:dyDescent="0.2">
      <c r="A2" s="278" t="s">
        <v>193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00"/>
      <c r="AD2" s="747"/>
      <c r="AE2" s="747"/>
      <c r="AF2"/>
    </row>
    <row r="3" spans="1:32" ht="14.25" x14ac:dyDescent="0.2">
      <c r="A3" s="280" t="s">
        <v>188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</row>
    <row r="4" spans="1:32" ht="14.25" x14ac:dyDescent="0.2">
      <c r="A4" s="278" t="s">
        <v>189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</row>
    <row r="5" spans="1:32" ht="14.25" x14ac:dyDescent="0.2">
      <c r="A5" s="280" t="s">
        <v>528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</row>
    <row r="6" spans="1:32" ht="14.25" x14ac:dyDescent="0.2">
      <c r="A6" s="278" t="s">
        <v>1016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</row>
    <row r="7" spans="1:32" ht="15" thickBot="1" x14ac:dyDescent="0.25">
      <c r="A7" s="230" t="s">
        <v>1063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91"/>
      <c r="AD7" s="91"/>
      <c r="AE7" s="91"/>
      <c r="AF7" s="91"/>
    </row>
    <row r="8" spans="1:32" x14ac:dyDescent="0.2">
      <c r="A8" s="274"/>
      <c r="B8" s="208" t="s">
        <v>50</v>
      </c>
      <c r="C8" s="208"/>
      <c r="D8" s="208"/>
      <c r="E8" s="1"/>
      <c r="F8" s="210" t="s">
        <v>34</v>
      </c>
      <c r="G8" s="210"/>
      <c r="H8" s="210"/>
      <c r="I8" s="1"/>
      <c r="J8" s="275" t="s">
        <v>35</v>
      </c>
      <c r="K8" s="275"/>
      <c r="L8" s="210"/>
      <c r="M8" s="1"/>
      <c r="N8" s="275" t="s">
        <v>36</v>
      </c>
      <c r="O8" s="275"/>
      <c r="P8" s="210"/>
      <c r="Q8" s="1"/>
      <c r="R8" s="275" t="s">
        <v>38</v>
      </c>
      <c r="S8" s="275"/>
      <c r="T8" s="210"/>
      <c r="U8" s="1"/>
      <c r="V8" s="275" t="s">
        <v>39</v>
      </c>
      <c r="W8" s="275"/>
      <c r="X8" s="210"/>
      <c r="Y8" s="1"/>
      <c r="Z8" s="275" t="s">
        <v>40</v>
      </c>
      <c r="AA8" s="275"/>
      <c r="AB8" s="210"/>
      <c r="AC8" s="91"/>
      <c r="AD8" s="91"/>
      <c r="AE8" s="91"/>
      <c r="AF8" s="91"/>
    </row>
    <row r="9" spans="1:32" ht="13.5" thickBot="1" x14ac:dyDescent="0.25">
      <c r="A9" s="276" t="s">
        <v>858</v>
      </c>
      <c r="B9" s="276" t="s">
        <v>87</v>
      </c>
      <c r="C9" s="276" t="s">
        <v>88</v>
      </c>
      <c r="D9" s="276" t="s">
        <v>89</v>
      </c>
      <c r="E9" s="276"/>
      <c r="F9" s="276" t="s">
        <v>87</v>
      </c>
      <c r="G9" s="276" t="s">
        <v>88</v>
      </c>
      <c r="H9" s="276" t="s">
        <v>89</v>
      </c>
      <c r="I9" s="276"/>
      <c r="J9" s="276" t="s">
        <v>87</v>
      </c>
      <c r="K9" s="276" t="s">
        <v>88</v>
      </c>
      <c r="L9" s="276" t="s">
        <v>89</v>
      </c>
      <c r="M9" s="276"/>
      <c r="N9" s="276" t="s">
        <v>87</v>
      </c>
      <c r="O9" s="276" t="s">
        <v>88</v>
      </c>
      <c r="P9" s="276" t="s">
        <v>89</v>
      </c>
      <c r="Q9" s="276"/>
      <c r="R9" s="276" t="s">
        <v>87</v>
      </c>
      <c r="S9" s="276" t="s">
        <v>88</v>
      </c>
      <c r="T9" s="276" t="s">
        <v>89</v>
      </c>
      <c r="U9" s="276"/>
      <c r="V9" s="276" t="s">
        <v>87</v>
      </c>
      <c r="W9" s="276" t="s">
        <v>88</v>
      </c>
      <c r="X9" s="276" t="s">
        <v>89</v>
      </c>
      <c r="Y9" s="276"/>
      <c r="Z9" s="276" t="s">
        <v>87</v>
      </c>
      <c r="AA9" s="276" t="s">
        <v>88</v>
      </c>
      <c r="AB9" s="276" t="s">
        <v>89</v>
      </c>
    </row>
    <row r="10" spans="1:32" x14ac:dyDescent="0.2">
      <c r="A10" s="236"/>
      <c r="B10" s="253"/>
      <c r="C10" s="253"/>
      <c r="D10" s="253"/>
      <c r="E10" s="252"/>
      <c r="F10" s="253"/>
      <c r="G10" s="253"/>
      <c r="H10" s="253"/>
      <c r="I10" s="252"/>
      <c r="J10" s="253"/>
      <c r="K10" s="253"/>
      <c r="L10" s="253"/>
      <c r="M10" s="252"/>
      <c r="N10" s="253"/>
      <c r="O10" s="253"/>
      <c r="P10" s="253"/>
      <c r="Q10" s="252"/>
      <c r="R10" s="253"/>
      <c r="S10" s="253"/>
      <c r="T10" s="253"/>
      <c r="U10" s="252"/>
      <c r="V10" s="253"/>
      <c r="W10" s="253"/>
      <c r="X10" s="253"/>
      <c r="Y10" s="252"/>
      <c r="Z10" s="253"/>
      <c r="AA10" s="253"/>
      <c r="AB10" s="253"/>
    </row>
    <row r="11" spans="1:32" ht="15" x14ac:dyDescent="0.25">
      <c r="A11" s="228" t="s">
        <v>5</v>
      </c>
      <c r="B11" s="239">
        <v>44208</v>
      </c>
      <c r="C11" s="239">
        <v>22386</v>
      </c>
      <c r="D11" s="239">
        <v>21822</v>
      </c>
      <c r="E11" s="239"/>
      <c r="F11" s="239">
        <v>7547</v>
      </c>
      <c r="G11" s="239">
        <v>3790</v>
      </c>
      <c r="H11" s="239">
        <v>3757</v>
      </c>
      <c r="I11" s="239"/>
      <c r="J11" s="239">
        <v>7719</v>
      </c>
      <c r="K11" s="239">
        <v>3935</v>
      </c>
      <c r="L11" s="239">
        <v>3784</v>
      </c>
      <c r="M11" s="239"/>
      <c r="N11" s="239">
        <v>7544</v>
      </c>
      <c r="O11" s="239">
        <v>3834</v>
      </c>
      <c r="P11" s="239">
        <v>3710</v>
      </c>
      <c r="Q11" s="239"/>
      <c r="R11" s="239">
        <v>6961</v>
      </c>
      <c r="S11" s="239">
        <v>3508</v>
      </c>
      <c r="T11" s="239">
        <v>3453</v>
      </c>
      <c r="U11" s="239"/>
      <c r="V11" s="239">
        <v>7267</v>
      </c>
      <c r="W11" s="239">
        <v>3727</v>
      </c>
      <c r="X11" s="239">
        <v>3540</v>
      </c>
      <c r="Y11" s="239"/>
      <c r="Z11" s="239">
        <v>7170</v>
      </c>
      <c r="AA11" s="239">
        <v>3592</v>
      </c>
      <c r="AB11" s="239">
        <v>3578</v>
      </c>
    </row>
    <row r="12" spans="1:32" x14ac:dyDescent="0.2">
      <c r="A12" s="1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</row>
    <row r="13" spans="1:32" x14ac:dyDescent="0.2">
      <c r="A13" s="274">
        <v>5</v>
      </c>
      <c r="B13" s="239">
        <v>26.782197249741241</v>
      </c>
      <c r="C13" s="239">
        <v>9.9533119346367087</v>
      </c>
      <c r="D13" s="239">
        <v>16.892985611510792</v>
      </c>
      <c r="E13" s="239"/>
      <c r="F13" s="239">
        <v>26.782197249741241</v>
      </c>
      <c r="G13" s="239">
        <v>9.9533119346367087</v>
      </c>
      <c r="H13" s="239">
        <v>16.892985611510792</v>
      </c>
      <c r="I13" s="239"/>
      <c r="J13" s="239">
        <v>0</v>
      </c>
      <c r="K13" s="239">
        <v>0</v>
      </c>
      <c r="L13" s="239">
        <v>0</v>
      </c>
      <c r="M13" s="239"/>
      <c r="N13" s="239">
        <v>0</v>
      </c>
      <c r="O13" s="239">
        <v>0</v>
      </c>
      <c r="P13" s="239">
        <v>0</v>
      </c>
      <c r="Q13" s="239"/>
      <c r="R13" s="239">
        <v>0</v>
      </c>
      <c r="S13" s="239">
        <v>0</v>
      </c>
      <c r="T13" s="239">
        <v>0</v>
      </c>
      <c r="U13" s="239"/>
      <c r="V13" s="239">
        <v>0</v>
      </c>
      <c r="W13" s="239">
        <v>0</v>
      </c>
      <c r="X13" s="239">
        <v>0</v>
      </c>
      <c r="Y13" s="239"/>
      <c r="Z13" s="239">
        <v>0</v>
      </c>
      <c r="AA13" s="239">
        <v>0</v>
      </c>
      <c r="AB13" s="239">
        <v>0</v>
      </c>
    </row>
    <row r="14" spans="1:32" x14ac:dyDescent="0.2">
      <c r="A14" s="274">
        <v>6</v>
      </c>
      <c r="B14" s="239">
        <v>6035.9852458736104</v>
      </c>
      <c r="C14" s="239">
        <v>3014.8560520106366</v>
      </c>
      <c r="D14" s="239">
        <v>3021.4006323243293</v>
      </c>
      <c r="E14" s="239"/>
      <c r="F14" s="239">
        <v>5999.2121839420379</v>
      </c>
      <c r="G14" s="239">
        <v>2998.1587394222352</v>
      </c>
      <c r="H14" s="239">
        <v>3001.3204436450842</v>
      </c>
      <c r="I14" s="239"/>
      <c r="J14" s="239">
        <v>36.773061931572109</v>
      </c>
      <c r="K14" s="239">
        <v>16.697312588401697</v>
      </c>
      <c r="L14" s="239">
        <v>20.080188679245282</v>
      </c>
      <c r="M14" s="239"/>
      <c r="N14" s="239">
        <v>0</v>
      </c>
      <c r="O14" s="239">
        <v>0</v>
      </c>
      <c r="P14" s="239">
        <v>0</v>
      </c>
      <c r="Q14" s="239"/>
      <c r="R14" s="239">
        <v>0</v>
      </c>
      <c r="S14" s="239">
        <v>0</v>
      </c>
      <c r="T14" s="239">
        <v>0</v>
      </c>
      <c r="U14" s="239"/>
      <c r="V14" s="239">
        <v>0</v>
      </c>
      <c r="W14" s="239">
        <v>0</v>
      </c>
      <c r="X14" s="239">
        <v>0</v>
      </c>
      <c r="Y14" s="239"/>
      <c r="Z14" s="239">
        <v>0</v>
      </c>
      <c r="AA14" s="239">
        <v>0</v>
      </c>
      <c r="AB14" s="239">
        <v>0</v>
      </c>
    </row>
    <row r="15" spans="1:32" x14ac:dyDescent="0.2">
      <c r="A15" s="274">
        <v>7</v>
      </c>
      <c r="B15" s="239">
        <v>6966.9017892828533</v>
      </c>
      <c r="C15" s="239">
        <v>3509.4591588830804</v>
      </c>
      <c r="D15" s="239">
        <v>3457.2182739936611</v>
      </c>
      <c r="E15" s="239"/>
      <c r="F15" s="239">
        <v>1455.1660505692741</v>
      </c>
      <c r="G15" s="239">
        <v>748.71024219433912</v>
      </c>
      <c r="H15" s="239">
        <v>706.12679856115108</v>
      </c>
      <c r="I15" s="239"/>
      <c r="J15" s="239">
        <v>5495.9012559549583</v>
      </c>
      <c r="K15" s="239">
        <v>2751.7171145685998</v>
      </c>
      <c r="L15" s="239">
        <v>2744.2924528301887</v>
      </c>
      <c r="M15" s="239"/>
      <c r="N15" s="239">
        <v>15.834482758620688</v>
      </c>
      <c r="O15" s="239">
        <v>9.0318021201413412</v>
      </c>
      <c r="P15" s="239">
        <v>6.7990226023213198</v>
      </c>
      <c r="Q15" s="239"/>
      <c r="R15" s="239">
        <v>0</v>
      </c>
      <c r="S15" s="239">
        <v>0</v>
      </c>
      <c r="T15" s="239">
        <v>0</v>
      </c>
      <c r="U15" s="239"/>
      <c r="V15" s="239">
        <v>0</v>
      </c>
      <c r="W15" s="239">
        <v>0</v>
      </c>
      <c r="X15" s="239">
        <v>0</v>
      </c>
      <c r="Y15" s="239"/>
      <c r="Z15" s="239">
        <v>0</v>
      </c>
      <c r="AA15" s="239">
        <v>0</v>
      </c>
      <c r="AB15" s="239">
        <v>0</v>
      </c>
    </row>
    <row r="16" spans="1:32" x14ac:dyDescent="0.2">
      <c r="A16" s="274">
        <v>8</v>
      </c>
      <c r="B16" s="239">
        <v>7332.4402991257284</v>
      </c>
      <c r="C16" s="239">
        <v>3735.863916808225</v>
      </c>
      <c r="D16" s="239">
        <v>3596.6291795034444</v>
      </c>
      <c r="E16" s="239"/>
      <c r="F16" s="239">
        <v>56.912169155700134</v>
      </c>
      <c r="G16" s="239">
        <v>30.965859352203097</v>
      </c>
      <c r="H16" s="239">
        <v>25.90257793764988</v>
      </c>
      <c r="I16" s="239"/>
      <c r="J16" s="239">
        <v>2106.0935469900392</v>
      </c>
      <c r="K16" s="239">
        <v>1123.1725601131543</v>
      </c>
      <c r="L16" s="239">
        <v>982.81367924528297</v>
      </c>
      <c r="M16" s="239"/>
      <c r="N16" s="239">
        <v>5139.4206896551732</v>
      </c>
      <c r="O16" s="239">
        <v>2570.6766784452298</v>
      </c>
      <c r="P16" s="239">
        <v>2568.8973732437385</v>
      </c>
      <c r="Q16" s="239"/>
      <c r="R16" s="239">
        <v>30.013893324816351</v>
      </c>
      <c r="S16" s="239">
        <v>11.048818897637796</v>
      </c>
      <c r="T16" s="239">
        <v>19.015549076773567</v>
      </c>
      <c r="U16" s="239"/>
      <c r="V16" s="239">
        <v>0</v>
      </c>
      <c r="W16" s="239">
        <v>0</v>
      </c>
      <c r="X16" s="239">
        <v>0</v>
      </c>
      <c r="Y16" s="239"/>
      <c r="Z16" s="239">
        <v>0</v>
      </c>
      <c r="AA16" s="239">
        <v>0</v>
      </c>
      <c r="AB16" s="239">
        <v>0</v>
      </c>
    </row>
    <row r="17" spans="1:29" x14ac:dyDescent="0.2">
      <c r="A17" s="274">
        <v>9</v>
      </c>
      <c r="B17" s="239">
        <v>6902.7889419169469</v>
      </c>
      <c r="C17" s="239">
        <v>3486.3577020250013</v>
      </c>
      <c r="D17" s="239">
        <v>3416.8368236010047</v>
      </c>
      <c r="E17" s="239"/>
      <c r="F17" s="239">
        <v>6.6955493124353103</v>
      </c>
      <c r="G17" s="239">
        <v>2.2118470965859349</v>
      </c>
      <c r="H17" s="239">
        <v>4.5047961630695443</v>
      </c>
      <c r="I17" s="239"/>
      <c r="J17" s="239">
        <v>74.660459073191845</v>
      </c>
      <c r="K17" s="239">
        <v>38.960396039603964</v>
      </c>
      <c r="L17" s="239">
        <v>35.698113207547166</v>
      </c>
      <c r="M17" s="239"/>
      <c r="N17" s="239">
        <v>2276.7724137931032</v>
      </c>
      <c r="O17" s="239">
        <v>1194.4558303886924</v>
      </c>
      <c r="P17" s="239">
        <v>1082.1777642028098</v>
      </c>
      <c r="Q17" s="239"/>
      <c r="R17" s="239">
        <v>4519.870009581603</v>
      </c>
      <c r="S17" s="239">
        <v>2241.8053543307087</v>
      </c>
      <c r="T17" s="239">
        <v>2278.5102040816323</v>
      </c>
      <c r="U17" s="239"/>
      <c r="V17" s="239">
        <v>24.790510156613429</v>
      </c>
      <c r="W17" s="239">
        <v>8.9242741694103564</v>
      </c>
      <c r="X17" s="239">
        <v>15.945945945945946</v>
      </c>
      <c r="Y17" s="239"/>
      <c r="Z17" s="239">
        <v>0</v>
      </c>
      <c r="AA17" s="239">
        <v>0</v>
      </c>
      <c r="AB17" s="239">
        <v>0</v>
      </c>
    </row>
    <row r="18" spans="1:29" x14ac:dyDescent="0.2">
      <c r="A18" s="274">
        <v>10</v>
      </c>
      <c r="B18" s="239">
        <v>7198.2385263823098</v>
      </c>
      <c r="C18" s="239">
        <v>3665.5663574005139</v>
      </c>
      <c r="D18" s="239">
        <v>3533.1728221913645</v>
      </c>
      <c r="E18" s="239"/>
      <c r="F18" s="239">
        <v>0</v>
      </c>
      <c r="G18" s="239">
        <v>0</v>
      </c>
      <c r="H18" s="239">
        <v>0</v>
      </c>
      <c r="I18" s="239"/>
      <c r="J18" s="239">
        <v>2.2286704200952792</v>
      </c>
      <c r="K18" s="239">
        <v>2.2263083451202261</v>
      </c>
      <c r="L18" s="239">
        <v>0</v>
      </c>
      <c r="M18" s="239"/>
      <c r="N18" s="239">
        <v>91.613793103448273</v>
      </c>
      <c r="O18" s="239">
        <v>47.416961130742045</v>
      </c>
      <c r="P18" s="239">
        <v>44.193646915088578</v>
      </c>
      <c r="Q18" s="239"/>
      <c r="R18" s="239">
        <v>2222.1397317151072</v>
      </c>
      <c r="S18" s="239">
        <v>1159.0211023622048</v>
      </c>
      <c r="T18" s="239">
        <v>1062.6336248785228</v>
      </c>
      <c r="U18" s="239"/>
      <c r="V18" s="239">
        <v>4857.8131493254768</v>
      </c>
      <c r="W18" s="239">
        <v>2444.1355881472614</v>
      </c>
      <c r="X18" s="239">
        <v>2414.6718146718149</v>
      </c>
      <c r="Y18" s="239"/>
      <c r="Z18" s="239">
        <v>24.443181818181817</v>
      </c>
      <c r="AA18" s="239">
        <v>12.766397415185782</v>
      </c>
      <c r="AB18" s="239">
        <v>11.673735725938011</v>
      </c>
    </row>
    <row r="19" spans="1:29" x14ac:dyDescent="0.2">
      <c r="A19" s="274">
        <v>11</v>
      </c>
      <c r="B19" s="239">
        <v>7142.6208249673664</v>
      </c>
      <c r="C19" s="239">
        <v>3616.8280601850174</v>
      </c>
      <c r="D19" s="239">
        <v>3525.0166295763011</v>
      </c>
      <c r="E19" s="239"/>
      <c r="F19" s="239">
        <v>0</v>
      </c>
      <c r="G19" s="239">
        <v>0</v>
      </c>
      <c r="H19" s="239">
        <v>0</v>
      </c>
      <c r="I19" s="239"/>
      <c r="J19" s="239">
        <v>0</v>
      </c>
      <c r="K19" s="239">
        <v>0</v>
      </c>
      <c r="L19" s="239">
        <v>0</v>
      </c>
      <c r="M19" s="239"/>
      <c r="N19" s="239">
        <v>10.179310344827586</v>
      </c>
      <c r="O19" s="239">
        <v>5.6448763250883394</v>
      </c>
      <c r="P19" s="239">
        <v>4.5326817348808799</v>
      </c>
      <c r="Q19" s="239"/>
      <c r="R19" s="239">
        <v>155.62759501756628</v>
      </c>
      <c r="S19" s="239">
        <v>81.761259842519678</v>
      </c>
      <c r="T19" s="239">
        <v>73.825072886297377</v>
      </c>
      <c r="U19" s="239"/>
      <c r="V19" s="239">
        <v>2260.4437897348425</v>
      </c>
      <c r="W19" s="239">
        <v>1204.777012870398</v>
      </c>
      <c r="X19" s="239">
        <v>1054.7104247104246</v>
      </c>
      <c r="Y19" s="239"/>
      <c r="Z19" s="239">
        <v>4716.3701298701299</v>
      </c>
      <c r="AA19" s="239">
        <v>2324.6449111470115</v>
      </c>
      <c r="AB19" s="239">
        <v>2391.9484502446985</v>
      </c>
    </row>
    <row r="20" spans="1:29" x14ac:dyDescent="0.2">
      <c r="A20" s="274">
        <v>12</v>
      </c>
      <c r="B20" s="239">
        <v>2456.1096684870727</v>
      </c>
      <c r="C20" s="239">
        <v>1267.7659038583233</v>
      </c>
      <c r="D20" s="239">
        <v>1188.036021236614</v>
      </c>
      <c r="E20" s="239"/>
      <c r="F20" s="239">
        <v>0</v>
      </c>
      <c r="G20" s="239">
        <v>0</v>
      </c>
      <c r="H20" s="239">
        <v>0</v>
      </c>
      <c r="I20" s="239"/>
      <c r="J20" s="239">
        <v>0</v>
      </c>
      <c r="K20" s="239">
        <v>0</v>
      </c>
      <c r="L20" s="239">
        <v>0</v>
      </c>
      <c r="M20" s="239"/>
      <c r="N20" s="239">
        <v>4.524137931034482</v>
      </c>
      <c r="O20" s="239">
        <v>4.5159010600706706</v>
      </c>
      <c r="P20" s="239">
        <v>0</v>
      </c>
      <c r="Q20" s="239"/>
      <c r="R20" s="239">
        <v>21.12088789524114</v>
      </c>
      <c r="S20" s="239">
        <v>11.048818897637796</v>
      </c>
      <c r="T20" s="239">
        <v>10.067055393586006</v>
      </c>
      <c r="U20" s="239"/>
      <c r="V20" s="239">
        <v>102.54256473871918</v>
      </c>
      <c r="W20" s="239">
        <v>59.123316372343609</v>
      </c>
      <c r="X20" s="239">
        <v>43.28185328185328</v>
      </c>
      <c r="Y20" s="239"/>
      <c r="Z20" s="239">
        <v>2327.9220779220777</v>
      </c>
      <c r="AA20" s="239">
        <v>1193.0778675282713</v>
      </c>
      <c r="AB20" s="239">
        <v>1134.6871125611747</v>
      </c>
    </row>
    <row r="21" spans="1:29" x14ac:dyDescent="0.2">
      <c r="A21" s="398">
        <v>13</v>
      </c>
      <c r="B21" s="239">
        <v>106.39280382139648</v>
      </c>
      <c r="C21" s="239">
        <v>61.137412933323503</v>
      </c>
      <c r="D21" s="239">
        <v>45.220318098448161</v>
      </c>
      <c r="E21" s="239"/>
      <c r="F21" s="239">
        <v>2.2318497708117699</v>
      </c>
      <c r="G21" s="239">
        <v>0</v>
      </c>
      <c r="H21" s="239">
        <v>2.2523980815347722</v>
      </c>
      <c r="I21" s="239"/>
      <c r="J21" s="239">
        <v>1.1143352100476396</v>
      </c>
      <c r="K21" s="239">
        <v>1.1131541725601131</v>
      </c>
      <c r="L21" s="239">
        <v>0</v>
      </c>
      <c r="M21" s="239"/>
      <c r="N21" s="239">
        <v>1.1310344827586205</v>
      </c>
      <c r="O21" s="239">
        <v>0</v>
      </c>
      <c r="P21" s="239">
        <v>1.13317043372022</v>
      </c>
      <c r="Q21" s="239"/>
      <c r="R21" s="239">
        <v>2.2232513573938038</v>
      </c>
      <c r="S21" s="239">
        <v>1.1048818897637795</v>
      </c>
      <c r="T21" s="239">
        <v>1.1185617103984451</v>
      </c>
      <c r="U21" s="239"/>
      <c r="V21" s="239">
        <v>12.395255078306715</v>
      </c>
      <c r="W21" s="239">
        <v>6.6932056270577664</v>
      </c>
      <c r="X21" s="239">
        <v>5.6949806949806945</v>
      </c>
      <c r="Y21" s="239"/>
      <c r="Z21" s="239">
        <v>87.297077922077932</v>
      </c>
      <c r="AA21" s="239">
        <v>52.226171243941842</v>
      </c>
      <c r="AB21" s="239">
        <v>35.021207177814027</v>
      </c>
    </row>
    <row r="22" spans="1:29" x14ac:dyDescent="0.2">
      <c r="A22" s="274">
        <v>14</v>
      </c>
      <c r="B22" s="239">
        <v>20.563261562566939</v>
      </c>
      <c r="C22" s="239">
        <v>12.517475993632505</v>
      </c>
      <c r="D22" s="239">
        <v>8.0318451398923472</v>
      </c>
      <c r="E22" s="239"/>
      <c r="F22" s="239">
        <v>0</v>
      </c>
      <c r="G22" s="239">
        <v>0</v>
      </c>
      <c r="H22" s="239">
        <v>0</v>
      </c>
      <c r="I22" s="239"/>
      <c r="J22" s="239">
        <v>1.1143352100476396</v>
      </c>
      <c r="K22" s="239">
        <v>1.1131541725601131</v>
      </c>
      <c r="L22" s="239">
        <v>0</v>
      </c>
      <c r="M22" s="239"/>
      <c r="N22" s="239">
        <v>1.1310344827586205</v>
      </c>
      <c r="O22" s="239">
        <v>0</v>
      </c>
      <c r="P22" s="239">
        <v>1.13317043372022</v>
      </c>
      <c r="Q22" s="239"/>
      <c r="R22" s="239">
        <v>3.3348770360907056</v>
      </c>
      <c r="S22" s="239">
        <v>2.2097637795275591</v>
      </c>
      <c r="T22" s="239">
        <v>1.1185617103984451</v>
      </c>
      <c r="U22" s="239"/>
      <c r="V22" s="239">
        <v>4.5073654830206236</v>
      </c>
      <c r="W22" s="239">
        <v>2.2310685423525891</v>
      </c>
      <c r="X22" s="239">
        <v>2.2779922779922779</v>
      </c>
      <c r="Y22" s="239"/>
      <c r="Z22" s="239">
        <v>10.47564935064935</v>
      </c>
      <c r="AA22" s="239">
        <v>6.9634894991922449</v>
      </c>
      <c r="AB22" s="239">
        <v>3.5021207177814029</v>
      </c>
      <c r="AC22" s="96"/>
    </row>
    <row r="23" spans="1:29" x14ac:dyDescent="0.2">
      <c r="A23" s="274">
        <v>15</v>
      </c>
      <c r="B23" s="239">
        <v>5.6298725578103657</v>
      </c>
      <c r="C23" s="239">
        <v>2.2895568482163755</v>
      </c>
      <c r="D23" s="239">
        <v>3.3556851311953353</v>
      </c>
      <c r="E23" s="239"/>
      <c r="F23" s="239">
        <v>0</v>
      </c>
      <c r="G23" s="239">
        <v>0</v>
      </c>
      <c r="H23" s="239">
        <v>0</v>
      </c>
      <c r="I23" s="239"/>
      <c r="J23" s="239">
        <v>0</v>
      </c>
      <c r="K23" s="239">
        <v>0</v>
      </c>
      <c r="L23" s="239">
        <v>0</v>
      </c>
      <c r="M23" s="239"/>
      <c r="N23" s="239">
        <v>1.1310344827586205</v>
      </c>
      <c r="O23" s="239">
        <v>1.1289752650176677</v>
      </c>
      <c r="P23" s="239">
        <v>0</v>
      </c>
      <c r="Q23" s="239"/>
      <c r="R23" s="239">
        <v>3.3348770360907056</v>
      </c>
      <c r="S23" s="239">
        <v>0</v>
      </c>
      <c r="T23" s="239">
        <v>3.3556851311953353</v>
      </c>
      <c r="U23" s="239"/>
      <c r="V23" s="239">
        <v>0</v>
      </c>
      <c r="W23" s="239">
        <v>0</v>
      </c>
      <c r="X23" s="239">
        <v>0</v>
      </c>
      <c r="Y23" s="239"/>
      <c r="Z23" s="239">
        <v>1.1639610389610389</v>
      </c>
      <c r="AA23" s="239">
        <v>1.1605815831987076</v>
      </c>
      <c r="AB23" s="239">
        <v>0</v>
      </c>
      <c r="AC23" s="96"/>
    </row>
    <row r="24" spans="1:29" x14ac:dyDescent="0.2">
      <c r="A24" s="274">
        <v>16</v>
      </c>
      <c r="B24" s="239">
        <v>9.0103966700758331</v>
      </c>
      <c r="C24" s="239">
        <v>1.1155342711762946</v>
      </c>
      <c r="D24" s="239">
        <v>7.934221415501634</v>
      </c>
      <c r="E24" s="239"/>
      <c r="F24" s="239">
        <v>0</v>
      </c>
      <c r="G24" s="239">
        <v>0</v>
      </c>
      <c r="H24" s="239">
        <v>0</v>
      </c>
      <c r="I24" s="239"/>
      <c r="J24" s="239">
        <v>0</v>
      </c>
      <c r="K24" s="239">
        <v>0</v>
      </c>
      <c r="L24" s="239">
        <v>0</v>
      </c>
      <c r="M24" s="239"/>
      <c r="N24" s="239">
        <v>1.1310344827586205</v>
      </c>
      <c r="O24" s="239">
        <v>0</v>
      </c>
      <c r="P24" s="239">
        <v>1.13317043372022</v>
      </c>
      <c r="Q24" s="239"/>
      <c r="R24" s="239">
        <v>3.3348770360907056</v>
      </c>
      <c r="S24" s="239">
        <v>0</v>
      </c>
      <c r="T24" s="239">
        <v>3.3556851311953353</v>
      </c>
      <c r="U24" s="239"/>
      <c r="V24" s="239">
        <v>3.3805241122654675</v>
      </c>
      <c r="W24" s="239">
        <v>1.1155342711762946</v>
      </c>
      <c r="X24" s="239">
        <v>2.2779922779922779</v>
      </c>
      <c r="Y24" s="239"/>
      <c r="Z24" s="239">
        <v>1.1639610389610389</v>
      </c>
      <c r="AA24" s="239">
        <v>0</v>
      </c>
      <c r="AB24" s="239">
        <v>1.167373572593801</v>
      </c>
      <c r="AC24" s="96"/>
    </row>
    <row r="25" spans="1:29" x14ac:dyDescent="0.2">
      <c r="A25" s="274">
        <v>17</v>
      </c>
      <c r="B25" s="239">
        <v>2.2411765808027955</v>
      </c>
      <c r="C25" s="239">
        <v>0</v>
      </c>
      <c r="D25" s="239">
        <v>2.2545621767319881</v>
      </c>
      <c r="E25" s="239"/>
      <c r="F25" s="239">
        <v>0</v>
      </c>
      <c r="G25" s="239">
        <v>0</v>
      </c>
      <c r="H25" s="239">
        <v>0</v>
      </c>
      <c r="I25" s="239"/>
      <c r="J25" s="239">
        <v>1.1143352100476396</v>
      </c>
      <c r="K25" s="239">
        <v>0</v>
      </c>
      <c r="L25" s="239">
        <v>1.1155660377358489</v>
      </c>
      <c r="M25" s="239"/>
      <c r="N25" s="239">
        <v>0</v>
      </c>
      <c r="O25" s="239">
        <v>0</v>
      </c>
      <c r="P25" s="239">
        <v>0</v>
      </c>
      <c r="Q25" s="239"/>
      <c r="R25" s="239">
        <v>0</v>
      </c>
      <c r="S25" s="239">
        <v>0</v>
      </c>
      <c r="T25" s="239">
        <v>0</v>
      </c>
      <c r="U25" s="239"/>
      <c r="V25" s="239">
        <v>1.1268413707551559</v>
      </c>
      <c r="W25" s="239">
        <v>0</v>
      </c>
      <c r="X25" s="239">
        <v>1.1389961389961389</v>
      </c>
      <c r="Y25" s="239"/>
      <c r="Z25" s="239">
        <v>0</v>
      </c>
      <c r="AA25" s="239">
        <v>0</v>
      </c>
      <c r="AB25" s="239">
        <v>0</v>
      </c>
      <c r="AC25" s="96"/>
    </row>
    <row r="26" spans="1:29" x14ac:dyDescent="0.2">
      <c r="A26" s="274">
        <v>18</v>
      </c>
      <c r="B26" s="239">
        <v>2.2949955217196596</v>
      </c>
      <c r="C26" s="239">
        <v>2.2895568482163755</v>
      </c>
      <c r="D26" s="239">
        <v>0</v>
      </c>
      <c r="E26" s="239"/>
      <c r="F26" s="239">
        <v>0</v>
      </c>
      <c r="G26" s="239">
        <v>0</v>
      </c>
      <c r="H26" s="239">
        <v>0</v>
      </c>
      <c r="I26" s="239"/>
      <c r="J26" s="239">
        <v>0</v>
      </c>
      <c r="K26" s="239">
        <v>0</v>
      </c>
      <c r="L26" s="239">
        <v>0</v>
      </c>
      <c r="M26" s="239"/>
      <c r="N26" s="239">
        <v>1.1310344827586205</v>
      </c>
      <c r="O26" s="239">
        <v>1.1289752650176677</v>
      </c>
      <c r="P26" s="239">
        <v>0</v>
      </c>
      <c r="Q26" s="239"/>
      <c r="R26" s="239">
        <v>0</v>
      </c>
      <c r="S26" s="239">
        <v>0</v>
      </c>
      <c r="T26" s="239">
        <v>0</v>
      </c>
      <c r="U26" s="239"/>
      <c r="V26" s="239">
        <v>0</v>
      </c>
      <c r="W26" s="239">
        <v>0</v>
      </c>
      <c r="X26" s="239">
        <v>0</v>
      </c>
      <c r="Y26" s="239"/>
      <c r="Z26" s="239">
        <v>1.1639610389610389</v>
      </c>
      <c r="AA26" s="239">
        <v>1.1605815831987076</v>
      </c>
      <c r="AB26" s="239">
        <v>0</v>
      </c>
      <c r="AC26" s="96"/>
    </row>
    <row r="27" spans="1:29" x14ac:dyDescent="0.2">
      <c r="A27" s="274">
        <v>19</v>
      </c>
      <c r="B27" s="239">
        <v>0</v>
      </c>
      <c r="C27" s="239">
        <v>0</v>
      </c>
      <c r="D27" s="239">
        <v>0</v>
      </c>
      <c r="E27" s="239"/>
      <c r="F27" s="239">
        <v>0</v>
      </c>
      <c r="G27" s="239">
        <v>0</v>
      </c>
      <c r="H27" s="239">
        <v>0</v>
      </c>
      <c r="I27" s="239"/>
      <c r="J27" s="239">
        <v>0</v>
      </c>
      <c r="K27" s="239">
        <v>0</v>
      </c>
      <c r="L27" s="239">
        <v>0</v>
      </c>
      <c r="M27" s="239"/>
      <c r="N27" s="239">
        <v>0</v>
      </c>
      <c r="O27" s="239">
        <v>0</v>
      </c>
      <c r="P27" s="239">
        <v>0</v>
      </c>
      <c r="Q27" s="239"/>
      <c r="R27" s="239">
        <v>0</v>
      </c>
      <c r="S27" s="239">
        <v>0</v>
      </c>
      <c r="T27" s="239">
        <v>0</v>
      </c>
      <c r="U27" s="239"/>
      <c r="V27" s="239">
        <v>0</v>
      </c>
      <c r="W27" s="239">
        <v>0</v>
      </c>
      <c r="X27" s="239">
        <v>0</v>
      </c>
      <c r="Y27" s="239"/>
      <c r="Z27" s="239">
        <v>0</v>
      </c>
      <c r="AA27" s="239">
        <v>0</v>
      </c>
      <c r="AB27" s="239">
        <v>0</v>
      </c>
      <c r="AC27" s="96"/>
    </row>
    <row r="28" spans="1:29" x14ac:dyDescent="0.2">
      <c r="A28" s="274">
        <v>20</v>
      </c>
      <c r="B28" s="239">
        <v>0</v>
      </c>
      <c r="C28" s="239">
        <v>0</v>
      </c>
      <c r="D28" s="239">
        <v>0</v>
      </c>
      <c r="E28" s="239"/>
      <c r="F28" s="239">
        <v>0</v>
      </c>
      <c r="G28" s="239">
        <v>0</v>
      </c>
      <c r="H28" s="239">
        <v>0</v>
      </c>
      <c r="I28" s="239"/>
      <c r="J28" s="239">
        <v>0</v>
      </c>
      <c r="K28" s="239">
        <v>0</v>
      </c>
      <c r="L28" s="239">
        <v>0</v>
      </c>
      <c r="M28" s="239"/>
      <c r="N28" s="239">
        <v>0</v>
      </c>
      <c r="O28" s="239">
        <v>0</v>
      </c>
      <c r="P28" s="239">
        <v>0</v>
      </c>
      <c r="Q28" s="239"/>
      <c r="R28" s="239">
        <v>0</v>
      </c>
      <c r="S28" s="239">
        <v>0</v>
      </c>
      <c r="T28" s="239">
        <v>0</v>
      </c>
      <c r="U28" s="239"/>
      <c r="V28" s="239">
        <v>0</v>
      </c>
      <c r="W28" s="239">
        <v>0</v>
      </c>
      <c r="X28" s="239">
        <v>0</v>
      </c>
      <c r="Y28" s="239"/>
      <c r="Z28" s="239">
        <v>0</v>
      </c>
      <c r="AA28" s="239">
        <v>0</v>
      </c>
      <c r="AB28" s="239">
        <v>0</v>
      </c>
      <c r="AC28" s="96"/>
    </row>
    <row r="29" spans="1:29" x14ac:dyDescent="0.2">
      <c r="A29" s="274">
        <v>21</v>
      </c>
      <c r="B29" s="239">
        <v>0</v>
      </c>
      <c r="C29" s="239">
        <v>0</v>
      </c>
      <c r="D29" s="239">
        <v>0</v>
      </c>
      <c r="E29" s="239"/>
      <c r="F29" s="239">
        <v>0</v>
      </c>
      <c r="G29" s="239">
        <v>0</v>
      </c>
      <c r="H29" s="239">
        <v>0</v>
      </c>
      <c r="I29" s="239"/>
      <c r="J29" s="239">
        <v>0</v>
      </c>
      <c r="K29" s="239">
        <v>0</v>
      </c>
      <c r="L29" s="239">
        <v>0</v>
      </c>
      <c r="M29" s="239"/>
      <c r="N29" s="239">
        <v>0</v>
      </c>
      <c r="O29" s="239">
        <v>0</v>
      </c>
      <c r="P29" s="239">
        <v>0</v>
      </c>
      <c r="Q29" s="239"/>
      <c r="R29" s="239">
        <v>0</v>
      </c>
      <c r="S29" s="239">
        <v>0</v>
      </c>
      <c r="T29" s="239">
        <v>0</v>
      </c>
      <c r="U29" s="239"/>
      <c r="V29" s="239">
        <v>0</v>
      </c>
      <c r="W29" s="239">
        <v>0</v>
      </c>
      <c r="X29" s="239">
        <v>0</v>
      </c>
      <c r="Y29" s="239"/>
      <c r="Z29" s="239">
        <v>0</v>
      </c>
      <c r="AA29" s="239">
        <v>0</v>
      </c>
      <c r="AB29" s="239">
        <v>0</v>
      </c>
      <c r="AC29" s="96"/>
    </row>
    <row r="30" spans="1:29" x14ac:dyDescent="0.2">
      <c r="A30" s="274">
        <v>22</v>
      </c>
      <c r="B30" s="239">
        <v>0</v>
      </c>
      <c r="C30" s="239">
        <v>0</v>
      </c>
      <c r="D30" s="239">
        <v>0</v>
      </c>
      <c r="E30" s="239"/>
      <c r="F30" s="239">
        <v>0</v>
      </c>
      <c r="G30" s="239">
        <v>0</v>
      </c>
      <c r="H30" s="239">
        <v>0</v>
      </c>
      <c r="I30" s="239"/>
      <c r="J30" s="239">
        <v>0</v>
      </c>
      <c r="K30" s="239">
        <v>0</v>
      </c>
      <c r="L30" s="239">
        <v>0</v>
      </c>
      <c r="M30" s="239"/>
      <c r="N30" s="239">
        <v>0</v>
      </c>
      <c r="O30" s="239">
        <v>0</v>
      </c>
      <c r="P30" s="239">
        <v>0</v>
      </c>
      <c r="Q30" s="239"/>
      <c r="R30" s="239">
        <v>0</v>
      </c>
      <c r="S30" s="239">
        <v>0</v>
      </c>
      <c r="T30" s="239">
        <v>0</v>
      </c>
      <c r="U30" s="239"/>
      <c r="V30" s="239">
        <v>0</v>
      </c>
      <c r="W30" s="239">
        <v>0</v>
      </c>
      <c r="X30" s="239">
        <v>0</v>
      </c>
      <c r="Y30" s="239"/>
      <c r="Z30" s="239">
        <v>0</v>
      </c>
      <c r="AA30" s="239">
        <v>0</v>
      </c>
      <c r="AB30" s="239">
        <v>0</v>
      </c>
      <c r="AC30" s="96"/>
    </row>
    <row r="31" spans="1:29" x14ac:dyDescent="0.2">
      <c r="A31" s="274">
        <v>23</v>
      </c>
      <c r="B31" s="239">
        <v>0</v>
      </c>
      <c r="C31" s="239">
        <v>0</v>
      </c>
      <c r="D31" s="239">
        <v>0</v>
      </c>
      <c r="E31" s="239"/>
      <c r="F31" s="239">
        <v>0</v>
      </c>
      <c r="G31" s="239">
        <v>0</v>
      </c>
      <c r="H31" s="239">
        <v>0</v>
      </c>
      <c r="I31" s="239"/>
      <c r="J31" s="239">
        <v>0</v>
      </c>
      <c r="K31" s="239">
        <v>0</v>
      </c>
      <c r="L31" s="239">
        <v>0</v>
      </c>
      <c r="M31" s="239"/>
      <c r="N31" s="239">
        <v>0</v>
      </c>
      <c r="O31" s="239">
        <v>0</v>
      </c>
      <c r="P31" s="239">
        <v>0</v>
      </c>
      <c r="Q31" s="239"/>
      <c r="R31" s="239">
        <v>0</v>
      </c>
      <c r="S31" s="239">
        <v>0</v>
      </c>
      <c r="T31" s="239">
        <v>0</v>
      </c>
      <c r="U31" s="239"/>
      <c r="V31" s="239">
        <v>0</v>
      </c>
      <c r="W31" s="239">
        <v>0</v>
      </c>
      <c r="X31" s="239">
        <v>0</v>
      </c>
      <c r="Y31" s="239"/>
      <c r="Z31" s="239">
        <v>0</v>
      </c>
      <c r="AA31" s="239">
        <v>0</v>
      </c>
      <c r="AB31" s="239">
        <v>0</v>
      </c>
      <c r="AC31" s="96"/>
    </row>
    <row r="32" spans="1:29" x14ac:dyDescent="0.2">
      <c r="A32" s="274">
        <v>24</v>
      </c>
      <c r="B32" s="239">
        <v>0</v>
      </c>
      <c r="C32" s="239">
        <v>0</v>
      </c>
      <c r="D32" s="239">
        <v>0</v>
      </c>
      <c r="E32" s="239"/>
      <c r="F32" s="239">
        <v>0</v>
      </c>
      <c r="G32" s="239">
        <v>0</v>
      </c>
      <c r="H32" s="239">
        <v>0</v>
      </c>
      <c r="I32" s="239"/>
      <c r="J32" s="239">
        <v>0</v>
      </c>
      <c r="K32" s="239">
        <v>0</v>
      </c>
      <c r="L32" s="239">
        <v>0</v>
      </c>
      <c r="M32" s="239"/>
      <c r="N32" s="239">
        <v>0</v>
      </c>
      <c r="O32" s="239">
        <v>0</v>
      </c>
      <c r="P32" s="239">
        <v>0</v>
      </c>
      <c r="Q32" s="239"/>
      <c r="R32" s="239">
        <v>0</v>
      </c>
      <c r="S32" s="239">
        <v>0</v>
      </c>
      <c r="T32" s="239">
        <v>0</v>
      </c>
      <c r="U32" s="239"/>
      <c r="V32" s="239">
        <v>0</v>
      </c>
      <c r="W32" s="239">
        <v>0</v>
      </c>
      <c r="X32" s="239">
        <v>0</v>
      </c>
      <c r="Y32" s="239"/>
      <c r="Z32" s="239">
        <v>0</v>
      </c>
      <c r="AA32" s="239">
        <v>0</v>
      </c>
      <c r="AB32" s="239">
        <v>0</v>
      </c>
      <c r="AC32" s="96"/>
    </row>
    <row r="33" spans="1:29" x14ac:dyDescent="0.2">
      <c r="A33" s="274" t="s">
        <v>221</v>
      </c>
      <c r="B33" s="239">
        <v>0</v>
      </c>
      <c r="C33" s="239">
        <v>0</v>
      </c>
      <c r="D33" s="239">
        <v>0</v>
      </c>
      <c r="E33" s="239"/>
      <c r="F33" s="239">
        <v>0</v>
      </c>
      <c r="G33" s="239">
        <v>0</v>
      </c>
      <c r="H33" s="239">
        <v>0</v>
      </c>
      <c r="I33" s="239"/>
      <c r="J33" s="239">
        <v>0</v>
      </c>
      <c r="K33" s="239">
        <v>0</v>
      </c>
      <c r="L33" s="239">
        <v>0</v>
      </c>
      <c r="M33" s="239"/>
      <c r="N33" s="239">
        <v>0</v>
      </c>
      <c r="O33" s="239">
        <v>0</v>
      </c>
      <c r="P33" s="239">
        <v>0</v>
      </c>
      <c r="Q33" s="239"/>
      <c r="R33" s="239">
        <v>0</v>
      </c>
      <c r="S33" s="239">
        <v>0</v>
      </c>
      <c r="T33" s="239">
        <v>0</v>
      </c>
      <c r="U33" s="239"/>
      <c r="V33" s="239">
        <v>0</v>
      </c>
      <c r="W33" s="239">
        <v>0</v>
      </c>
      <c r="X33" s="239">
        <v>0</v>
      </c>
      <c r="Y33" s="239"/>
      <c r="Z33" s="239">
        <v>0</v>
      </c>
      <c r="AA33" s="239">
        <v>0</v>
      </c>
      <c r="AB33" s="239">
        <v>0</v>
      </c>
      <c r="AC33" s="96"/>
    </row>
    <row r="34" spans="1:29" x14ac:dyDescent="0.2">
      <c r="A34" s="274" t="s">
        <v>222</v>
      </c>
      <c r="B34" s="239">
        <v>0</v>
      </c>
      <c r="C34" s="239">
        <v>0</v>
      </c>
      <c r="D34" s="239">
        <v>0</v>
      </c>
      <c r="E34" s="239"/>
      <c r="F34" s="239">
        <v>0</v>
      </c>
      <c r="G34" s="239">
        <v>0</v>
      </c>
      <c r="H34" s="239">
        <v>0</v>
      </c>
      <c r="I34" s="239"/>
      <c r="J34" s="239">
        <v>0</v>
      </c>
      <c r="K34" s="239">
        <v>0</v>
      </c>
      <c r="L34" s="239">
        <v>0</v>
      </c>
      <c r="M34" s="239"/>
      <c r="N34" s="239">
        <v>0</v>
      </c>
      <c r="O34" s="239">
        <v>0</v>
      </c>
      <c r="P34" s="239">
        <v>0</v>
      </c>
      <c r="Q34" s="239"/>
      <c r="R34" s="239">
        <v>0</v>
      </c>
      <c r="S34" s="239">
        <v>0</v>
      </c>
      <c r="T34" s="239">
        <v>0</v>
      </c>
      <c r="U34" s="239"/>
      <c r="V34" s="239">
        <v>0</v>
      </c>
      <c r="W34" s="239">
        <v>0</v>
      </c>
      <c r="X34" s="239">
        <v>0</v>
      </c>
      <c r="Y34" s="239"/>
      <c r="Z34" s="239">
        <v>0</v>
      </c>
      <c r="AA34" s="239">
        <v>0</v>
      </c>
      <c r="AB34" s="239">
        <v>0</v>
      </c>
      <c r="AC34" s="96"/>
    </row>
    <row r="35" spans="1:29" x14ac:dyDescent="0.2">
      <c r="A35" s="274" t="s">
        <v>223</v>
      </c>
      <c r="B35" s="239">
        <v>0</v>
      </c>
      <c r="C35" s="239">
        <v>0</v>
      </c>
      <c r="D35" s="239">
        <v>0</v>
      </c>
      <c r="E35" s="239"/>
      <c r="F35" s="239">
        <v>0</v>
      </c>
      <c r="G35" s="239">
        <v>0</v>
      </c>
      <c r="H35" s="239">
        <v>0</v>
      </c>
      <c r="I35" s="239"/>
      <c r="J35" s="239">
        <v>0</v>
      </c>
      <c r="K35" s="239">
        <v>0</v>
      </c>
      <c r="L35" s="239">
        <v>0</v>
      </c>
      <c r="M35" s="239"/>
      <c r="N35" s="239">
        <v>0</v>
      </c>
      <c r="O35" s="239">
        <v>0</v>
      </c>
      <c r="P35" s="239">
        <v>0</v>
      </c>
      <c r="Q35" s="239"/>
      <c r="R35" s="239">
        <v>0</v>
      </c>
      <c r="S35" s="239">
        <v>0</v>
      </c>
      <c r="T35" s="239">
        <v>0</v>
      </c>
      <c r="U35" s="239"/>
      <c r="V35" s="239">
        <v>0</v>
      </c>
      <c r="W35" s="239">
        <v>0</v>
      </c>
      <c r="X35" s="239">
        <v>0</v>
      </c>
      <c r="Y35" s="239"/>
      <c r="Z35" s="239">
        <v>0</v>
      </c>
      <c r="AA35" s="239">
        <v>0</v>
      </c>
      <c r="AB35" s="239">
        <v>0</v>
      </c>
      <c r="AC35" s="96"/>
    </row>
    <row r="36" spans="1:29" x14ac:dyDescent="0.2">
      <c r="A36" s="274" t="s">
        <v>224</v>
      </c>
      <c r="B36" s="239">
        <v>0</v>
      </c>
      <c r="C36" s="239">
        <v>0</v>
      </c>
      <c r="D36" s="239">
        <v>0</v>
      </c>
      <c r="E36" s="239"/>
      <c r="F36" s="239">
        <v>0</v>
      </c>
      <c r="G36" s="239">
        <v>0</v>
      </c>
      <c r="H36" s="239">
        <v>0</v>
      </c>
      <c r="I36" s="239"/>
      <c r="J36" s="239">
        <v>0</v>
      </c>
      <c r="K36" s="239">
        <v>0</v>
      </c>
      <c r="L36" s="239">
        <v>0</v>
      </c>
      <c r="M36" s="239"/>
      <c r="N36" s="239">
        <v>0</v>
      </c>
      <c r="O36" s="239">
        <v>0</v>
      </c>
      <c r="P36" s="239">
        <v>0</v>
      </c>
      <c r="Q36" s="239"/>
      <c r="R36" s="239">
        <v>0</v>
      </c>
      <c r="S36" s="239">
        <v>0</v>
      </c>
      <c r="T36" s="239">
        <v>0</v>
      </c>
      <c r="U36" s="239"/>
      <c r="V36" s="239">
        <v>0</v>
      </c>
      <c r="W36" s="239">
        <v>0</v>
      </c>
      <c r="X36" s="239">
        <v>0</v>
      </c>
      <c r="Y36" s="239"/>
      <c r="Z36" s="239">
        <v>0</v>
      </c>
      <c r="AA36" s="239">
        <v>0</v>
      </c>
      <c r="AB36" s="239">
        <v>0</v>
      </c>
      <c r="AC36" s="96"/>
    </row>
    <row r="37" spans="1:29" x14ac:dyDescent="0.2">
      <c r="A37" s="274" t="s">
        <v>225</v>
      </c>
      <c r="B37" s="239">
        <v>0</v>
      </c>
      <c r="C37" s="239">
        <v>0</v>
      </c>
      <c r="D37" s="239">
        <v>0</v>
      </c>
      <c r="E37" s="239"/>
      <c r="F37" s="239">
        <v>0</v>
      </c>
      <c r="G37" s="239">
        <v>0</v>
      </c>
      <c r="H37" s="239">
        <v>0</v>
      </c>
      <c r="I37" s="239"/>
      <c r="J37" s="239">
        <v>0</v>
      </c>
      <c r="K37" s="239">
        <v>0</v>
      </c>
      <c r="L37" s="239">
        <v>0</v>
      </c>
      <c r="M37" s="239"/>
      <c r="N37" s="239">
        <v>0</v>
      </c>
      <c r="O37" s="239">
        <v>0</v>
      </c>
      <c r="P37" s="239">
        <v>0</v>
      </c>
      <c r="Q37" s="239"/>
      <c r="R37" s="239">
        <v>0</v>
      </c>
      <c r="S37" s="239">
        <v>0</v>
      </c>
      <c r="T37" s="239">
        <v>0</v>
      </c>
      <c r="U37" s="239"/>
      <c r="V37" s="239">
        <v>0</v>
      </c>
      <c r="W37" s="239">
        <v>0</v>
      </c>
      <c r="X37" s="239">
        <v>0</v>
      </c>
      <c r="Y37" s="239"/>
      <c r="Z37" s="239">
        <v>0</v>
      </c>
      <c r="AA37" s="239">
        <v>0</v>
      </c>
      <c r="AB37" s="239">
        <v>0</v>
      </c>
      <c r="AC37" s="96"/>
    </row>
    <row r="38" spans="1:29" ht="13.5" thickBot="1" x14ac:dyDescent="0.25">
      <c r="A38" s="276" t="s">
        <v>226</v>
      </c>
      <c r="B38" s="242">
        <v>0</v>
      </c>
      <c r="C38" s="242">
        <v>0</v>
      </c>
      <c r="D38" s="242">
        <v>0</v>
      </c>
      <c r="E38" s="242"/>
      <c r="F38" s="242">
        <v>0</v>
      </c>
      <c r="G38" s="242">
        <v>0</v>
      </c>
      <c r="H38" s="242">
        <v>0</v>
      </c>
      <c r="I38" s="242"/>
      <c r="J38" s="242">
        <v>0</v>
      </c>
      <c r="K38" s="242">
        <v>0</v>
      </c>
      <c r="L38" s="242">
        <v>0</v>
      </c>
      <c r="M38" s="242"/>
      <c r="N38" s="242">
        <v>0</v>
      </c>
      <c r="O38" s="242">
        <v>0</v>
      </c>
      <c r="P38" s="242">
        <v>0</v>
      </c>
      <c r="Q38" s="242"/>
      <c r="R38" s="242">
        <v>0</v>
      </c>
      <c r="S38" s="242">
        <v>0</v>
      </c>
      <c r="T38" s="242">
        <v>0</v>
      </c>
      <c r="U38" s="242"/>
      <c r="V38" s="242">
        <v>0</v>
      </c>
      <c r="W38" s="242">
        <v>0</v>
      </c>
      <c r="X38" s="242">
        <v>0</v>
      </c>
      <c r="Y38" s="242"/>
      <c r="Z38" s="242">
        <v>0</v>
      </c>
      <c r="AA38" s="242">
        <v>0</v>
      </c>
      <c r="AB38" s="242">
        <v>0</v>
      </c>
      <c r="AC38" s="96"/>
    </row>
  </sheetData>
  <mergeCells count="1">
    <mergeCell ref="AD1:AE2"/>
  </mergeCells>
  <hyperlinks>
    <hyperlink ref="AD1" r:id="rId1" location="INDICE!A1"/>
    <hyperlink ref="AD1:AE2" location="INDICE!A3" display="INDIC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zoomScaleNormal="100" zoomScaleSheetLayoutView="100" workbookViewId="0">
      <selection activeCell="V1" sqref="V1:W2"/>
    </sheetView>
  </sheetViews>
  <sheetFormatPr baseColWidth="10" defaultColWidth="11" defaultRowHeight="12.75" x14ac:dyDescent="0.2"/>
  <cols>
    <col min="1" max="1" width="11.375" customWidth="1"/>
    <col min="2" max="4" width="4.375" customWidth="1"/>
    <col min="5" max="5" width="2.5" customWidth="1"/>
    <col min="6" max="8" width="3.5" customWidth="1"/>
    <col min="9" max="9" width="1.625" customWidth="1"/>
    <col min="10" max="12" width="4.25" customWidth="1"/>
    <col min="13" max="13" width="1" customWidth="1"/>
    <col min="14" max="16" width="3.5" customWidth="1"/>
    <col min="17" max="17" width="1.625" customWidth="1"/>
    <col min="18" max="20" width="4.125" customWidth="1"/>
    <col min="22" max="16384" width="11" style="90"/>
  </cols>
  <sheetData>
    <row r="1" spans="1:24" ht="15" x14ac:dyDescent="0.2">
      <c r="A1" s="754" t="s">
        <v>1012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29"/>
      <c r="V1" s="747" t="s">
        <v>650</v>
      </c>
      <c r="W1" s="747"/>
      <c r="X1" s="200"/>
    </row>
    <row r="2" spans="1:24" ht="14.25" x14ac:dyDescent="0.2">
      <c r="A2" s="754" t="s">
        <v>215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4"/>
      <c r="U2" s="29"/>
      <c r="V2" s="747"/>
      <c r="W2" s="747"/>
      <c r="X2"/>
    </row>
    <row r="3" spans="1:24" ht="14.25" x14ac:dyDescent="0.2">
      <c r="A3" s="754" t="s">
        <v>216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  <c r="T3" s="754"/>
      <c r="U3" s="29"/>
    </row>
    <row r="4" spans="1:24" ht="14.25" x14ac:dyDescent="0.2">
      <c r="A4" s="754" t="s">
        <v>217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29"/>
    </row>
    <row r="5" spans="1:24" ht="14.25" x14ac:dyDescent="0.2">
      <c r="A5" s="758" t="s">
        <v>218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253"/>
      <c r="V5" s="115"/>
      <c r="W5" s="93"/>
      <c r="X5" s="93"/>
    </row>
    <row r="6" spans="1:24" ht="15" thickBot="1" x14ac:dyDescent="0.25">
      <c r="A6" s="757" t="s">
        <v>1064</v>
      </c>
      <c r="B6" s="757"/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O6" s="757"/>
      <c r="P6" s="757"/>
      <c r="Q6" s="757"/>
      <c r="R6" s="757"/>
      <c r="S6" s="757"/>
      <c r="T6" s="757"/>
      <c r="U6" s="29"/>
    </row>
    <row r="7" spans="1:24" s="91" customFormat="1" ht="14.25" customHeight="1" x14ac:dyDescent="0.2">
      <c r="A7" s="1" t="s">
        <v>219</v>
      </c>
      <c r="B7" s="208" t="s">
        <v>50</v>
      </c>
      <c r="C7" s="208"/>
      <c r="D7" s="208"/>
      <c r="E7" s="1"/>
      <c r="F7" s="208" t="s">
        <v>7</v>
      </c>
      <c r="G7" s="208"/>
      <c r="H7" s="208"/>
      <c r="I7" s="1"/>
      <c r="J7" s="208" t="s">
        <v>8</v>
      </c>
      <c r="K7" s="208"/>
      <c r="L7" s="208"/>
      <c r="M7" s="1"/>
      <c r="N7" s="208" t="s">
        <v>9</v>
      </c>
      <c r="O7" s="208"/>
      <c r="P7" s="208"/>
      <c r="Q7" s="1"/>
      <c r="R7" s="208" t="s">
        <v>10</v>
      </c>
      <c r="S7" s="208"/>
      <c r="T7" s="208"/>
      <c r="U7" s="1"/>
    </row>
    <row r="8" spans="1:24" s="91" customFormat="1" ht="14.25" customHeight="1" thickBot="1" x14ac:dyDescent="0.25">
      <c r="A8" s="276" t="s">
        <v>220</v>
      </c>
      <c r="B8" s="276" t="s">
        <v>87</v>
      </c>
      <c r="C8" s="276" t="s">
        <v>88</v>
      </c>
      <c r="D8" s="276" t="s">
        <v>89</v>
      </c>
      <c r="E8" s="276"/>
      <c r="F8" s="276" t="s">
        <v>87</v>
      </c>
      <c r="G8" s="276" t="s">
        <v>88</v>
      </c>
      <c r="H8" s="276" t="s">
        <v>89</v>
      </c>
      <c r="I8" s="276"/>
      <c r="J8" s="276" t="s">
        <v>87</v>
      </c>
      <c r="K8" s="276" t="s">
        <v>88</v>
      </c>
      <c r="L8" s="276" t="s">
        <v>89</v>
      </c>
      <c r="M8" s="276"/>
      <c r="N8" s="276" t="s">
        <v>87</v>
      </c>
      <c r="O8" s="276" t="s">
        <v>88</v>
      </c>
      <c r="P8" s="276" t="s">
        <v>89</v>
      </c>
      <c r="Q8" s="276"/>
      <c r="R8" s="276" t="s">
        <v>87</v>
      </c>
      <c r="S8" s="276" t="s">
        <v>88</v>
      </c>
      <c r="T8" s="276" t="s">
        <v>89</v>
      </c>
      <c r="U8" s="1"/>
    </row>
    <row r="9" spans="1:24" s="91" customFormat="1" ht="14.25" customHeight="1" x14ac:dyDescent="0.2">
      <c r="A9" s="661"/>
      <c r="B9" s="661"/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661"/>
      <c r="O9" s="661"/>
      <c r="P9" s="661"/>
      <c r="Q9" s="661"/>
      <c r="R9" s="661"/>
      <c r="S9" s="661"/>
      <c r="T9" s="661"/>
      <c r="U9" s="1"/>
    </row>
    <row r="10" spans="1:24" ht="13.5" x14ac:dyDescent="0.25">
      <c r="A10" s="240" t="s">
        <v>5</v>
      </c>
      <c r="B10" s="76">
        <v>256</v>
      </c>
      <c r="C10" s="76">
        <v>107</v>
      </c>
      <c r="D10" s="76">
        <v>149</v>
      </c>
      <c r="E10" s="76"/>
      <c r="F10" s="76">
        <v>41</v>
      </c>
      <c r="G10" s="76">
        <v>16</v>
      </c>
      <c r="H10" s="76">
        <v>25</v>
      </c>
      <c r="I10" s="76"/>
      <c r="J10" s="76">
        <v>60</v>
      </c>
      <c r="K10" s="76">
        <v>28</v>
      </c>
      <c r="L10" s="76">
        <v>32</v>
      </c>
      <c r="M10" s="76"/>
      <c r="N10" s="76">
        <v>61</v>
      </c>
      <c r="O10" s="76">
        <v>21</v>
      </c>
      <c r="P10" s="76">
        <v>40</v>
      </c>
      <c r="Q10" s="76"/>
      <c r="R10" s="76">
        <v>94</v>
      </c>
      <c r="S10" s="76">
        <v>42</v>
      </c>
      <c r="T10" s="76">
        <v>52</v>
      </c>
      <c r="U10" s="29"/>
    </row>
    <row r="11" spans="1:24" ht="12" x14ac:dyDescent="0.2">
      <c r="A11" s="28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29"/>
    </row>
    <row r="12" spans="1:24" x14ac:dyDescent="0.2">
      <c r="A12" s="274">
        <v>14</v>
      </c>
      <c r="B12" s="76">
        <v>0</v>
      </c>
      <c r="C12" s="76">
        <v>0</v>
      </c>
      <c r="D12" s="76">
        <v>0</v>
      </c>
      <c r="E12" s="76"/>
      <c r="F12" s="76">
        <v>0</v>
      </c>
      <c r="G12" s="76">
        <v>0</v>
      </c>
      <c r="H12" s="76">
        <v>0</v>
      </c>
      <c r="I12" s="76"/>
      <c r="J12" s="76">
        <v>0</v>
      </c>
      <c r="K12" s="76">
        <v>0</v>
      </c>
      <c r="L12" s="76">
        <v>0</v>
      </c>
      <c r="M12" s="76"/>
      <c r="N12" s="76">
        <v>0</v>
      </c>
      <c r="O12" s="76">
        <v>0</v>
      </c>
      <c r="P12" s="76">
        <v>0</v>
      </c>
      <c r="Q12" s="76"/>
      <c r="R12" s="76">
        <v>0</v>
      </c>
      <c r="S12" s="76">
        <v>0</v>
      </c>
      <c r="T12" s="76">
        <v>0</v>
      </c>
      <c r="U12" s="29"/>
    </row>
    <row r="13" spans="1:24" x14ac:dyDescent="0.2">
      <c r="A13" s="274">
        <v>15</v>
      </c>
      <c r="B13" s="76">
        <v>1.6216216216216217</v>
      </c>
      <c r="C13" s="76">
        <v>1.5555555555555554</v>
      </c>
      <c r="D13" s="76">
        <v>0</v>
      </c>
      <c r="E13" s="76"/>
      <c r="F13" s="76">
        <v>0</v>
      </c>
      <c r="G13" s="76">
        <v>0</v>
      </c>
      <c r="H13" s="76">
        <v>0</v>
      </c>
      <c r="I13" s="76"/>
      <c r="J13" s="76">
        <v>1.6216216216216217</v>
      </c>
      <c r="K13" s="76">
        <v>1.5555555555555554</v>
      </c>
      <c r="L13" s="76">
        <v>0</v>
      </c>
      <c r="M13" s="76"/>
      <c r="N13" s="76">
        <v>0</v>
      </c>
      <c r="O13" s="76">
        <v>0</v>
      </c>
      <c r="P13" s="76">
        <v>0</v>
      </c>
      <c r="Q13" s="76"/>
      <c r="R13" s="76">
        <v>0</v>
      </c>
      <c r="S13" s="76">
        <v>0</v>
      </c>
      <c r="T13" s="76">
        <v>0</v>
      </c>
      <c r="U13" s="29"/>
    </row>
    <row r="14" spans="1:24" x14ac:dyDescent="0.2">
      <c r="A14" s="274">
        <v>16</v>
      </c>
      <c r="B14" s="76">
        <v>2.6111111111111112</v>
      </c>
      <c r="C14" s="76">
        <v>0</v>
      </c>
      <c r="D14" s="76">
        <v>2.6</v>
      </c>
      <c r="E14" s="76"/>
      <c r="F14" s="76">
        <v>0</v>
      </c>
      <c r="G14" s="76">
        <v>0</v>
      </c>
      <c r="H14" s="76">
        <v>0</v>
      </c>
      <c r="I14" s="76"/>
      <c r="J14" s="76">
        <v>0</v>
      </c>
      <c r="K14" s="76">
        <v>0</v>
      </c>
      <c r="L14" s="76">
        <v>0</v>
      </c>
      <c r="M14" s="76"/>
      <c r="N14" s="76">
        <v>0</v>
      </c>
      <c r="O14" s="76">
        <v>0</v>
      </c>
      <c r="P14" s="76">
        <v>0</v>
      </c>
      <c r="Q14" s="76"/>
      <c r="R14" s="76">
        <v>2.6111111111111112</v>
      </c>
      <c r="S14" s="76">
        <v>0</v>
      </c>
      <c r="T14" s="76">
        <v>2.6</v>
      </c>
      <c r="U14" s="29"/>
    </row>
    <row r="15" spans="1:24" x14ac:dyDescent="0.2">
      <c r="A15" s="274">
        <v>17</v>
      </c>
      <c r="B15" s="76">
        <v>2.6111111111111112</v>
      </c>
      <c r="C15" s="76">
        <v>2.625</v>
      </c>
      <c r="D15" s="76">
        <v>0</v>
      </c>
      <c r="E15" s="76"/>
      <c r="F15" s="76">
        <v>0</v>
      </c>
      <c r="G15" s="76">
        <v>0</v>
      </c>
      <c r="H15" s="76">
        <v>0</v>
      </c>
      <c r="I15" s="76"/>
      <c r="J15" s="76">
        <v>0</v>
      </c>
      <c r="K15" s="76">
        <v>0</v>
      </c>
      <c r="L15" s="76">
        <v>0</v>
      </c>
      <c r="M15" s="76"/>
      <c r="N15" s="76">
        <v>0</v>
      </c>
      <c r="O15" s="76">
        <v>0</v>
      </c>
      <c r="P15" s="76">
        <v>0</v>
      </c>
      <c r="Q15" s="76"/>
      <c r="R15" s="76">
        <v>2.6111111111111112</v>
      </c>
      <c r="S15" s="76">
        <v>2.625</v>
      </c>
      <c r="T15" s="76">
        <v>0</v>
      </c>
      <c r="U15" s="29"/>
    </row>
    <row r="16" spans="1:24" x14ac:dyDescent="0.2">
      <c r="A16" s="274">
        <v>18</v>
      </c>
      <c r="B16" s="76">
        <v>4.8648648648648649</v>
      </c>
      <c r="C16" s="76">
        <v>4.6666666666666661</v>
      </c>
      <c r="D16" s="76">
        <v>0</v>
      </c>
      <c r="E16" s="76"/>
      <c r="F16" s="76">
        <v>0</v>
      </c>
      <c r="G16" s="76">
        <v>0</v>
      </c>
      <c r="H16" s="76">
        <v>0</v>
      </c>
      <c r="I16" s="76"/>
      <c r="J16" s="76">
        <v>4.8648648648648649</v>
      </c>
      <c r="K16" s="76">
        <v>4.6666666666666661</v>
      </c>
      <c r="L16" s="76">
        <v>0</v>
      </c>
      <c r="M16" s="76"/>
      <c r="N16" s="76">
        <v>0</v>
      </c>
      <c r="O16" s="76">
        <v>0</v>
      </c>
      <c r="P16" s="76">
        <v>0</v>
      </c>
      <c r="Q16" s="76"/>
      <c r="R16" s="76">
        <v>0</v>
      </c>
      <c r="S16" s="76">
        <v>0</v>
      </c>
      <c r="T16" s="76">
        <v>0</v>
      </c>
      <c r="U16" s="29"/>
    </row>
    <row r="17" spans="1:21" x14ac:dyDescent="0.2">
      <c r="A17" s="274">
        <v>19</v>
      </c>
      <c r="B17" s="76">
        <v>9.454954954954955</v>
      </c>
      <c r="C17" s="76">
        <v>4.1805555555555554</v>
      </c>
      <c r="D17" s="76">
        <v>5.2</v>
      </c>
      <c r="E17" s="76"/>
      <c r="F17" s="76">
        <v>0</v>
      </c>
      <c r="G17" s="76">
        <v>0</v>
      </c>
      <c r="H17" s="76">
        <v>0</v>
      </c>
      <c r="I17" s="76"/>
      <c r="J17" s="76">
        <v>1.6216216216216217</v>
      </c>
      <c r="K17" s="76">
        <v>1.5555555555555554</v>
      </c>
      <c r="L17" s="76">
        <v>0</v>
      </c>
      <c r="M17" s="76"/>
      <c r="N17" s="76">
        <v>0</v>
      </c>
      <c r="O17" s="76">
        <v>0</v>
      </c>
      <c r="P17" s="76">
        <v>0</v>
      </c>
      <c r="Q17" s="76"/>
      <c r="R17" s="76">
        <v>7.833333333333333</v>
      </c>
      <c r="S17" s="76">
        <v>2.625</v>
      </c>
      <c r="T17" s="76">
        <v>5.2</v>
      </c>
      <c r="U17" s="29"/>
    </row>
    <row r="18" spans="1:21" x14ac:dyDescent="0.2">
      <c r="A18" s="274">
        <v>20</v>
      </c>
      <c r="B18" s="76">
        <v>4.2327327327327327</v>
      </c>
      <c r="C18" s="76">
        <v>4.1805555555555554</v>
      </c>
      <c r="D18" s="76">
        <v>0</v>
      </c>
      <c r="E18" s="76"/>
      <c r="F18" s="76">
        <v>0</v>
      </c>
      <c r="G18" s="76">
        <v>0</v>
      </c>
      <c r="H18" s="76">
        <v>0</v>
      </c>
      <c r="I18" s="76"/>
      <c r="J18" s="76">
        <v>1.6216216216216217</v>
      </c>
      <c r="K18" s="76">
        <v>1.5555555555555554</v>
      </c>
      <c r="L18" s="76">
        <v>0</v>
      </c>
      <c r="M18" s="76"/>
      <c r="N18" s="76">
        <v>0</v>
      </c>
      <c r="O18" s="76">
        <v>0</v>
      </c>
      <c r="P18" s="76">
        <v>0</v>
      </c>
      <c r="Q18" s="76"/>
      <c r="R18" s="76">
        <v>2.6111111111111112</v>
      </c>
      <c r="S18" s="76">
        <v>2.625</v>
      </c>
      <c r="T18" s="76">
        <v>0</v>
      </c>
      <c r="U18" s="29"/>
    </row>
    <row r="19" spans="1:21" x14ac:dyDescent="0.2">
      <c r="A19" s="274">
        <v>21</v>
      </c>
      <c r="B19" s="76">
        <v>3.6716216216216218</v>
      </c>
      <c r="C19" s="76">
        <v>3.5555555555555554</v>
      </c>
      <c r="D19" s="76">
        <v>0</v>
      </c>
      <c r="E19" s="76"/>
      <c r="F19" s="76">
        <v>2.0500000000000003</v>
      </c>
      <c r="G19" s="76">
        <v>2</v>
      </c>
      <c r="H19" s="76">
        <v>0</v>
      </c>
      <c r="I19" s="76"/>
      <c r="J19" s="76">
        <v>1.6216216216216217</v>
      </c>
      <c r="K19" s="76">
        <v>1.5555555555555554</v>
      </c>
      <c r="L19" s="76">
        <v>0</v>
      </c>
      <c r="M19" s="76"/>
      <c r="N19" s="76">
        <v>0</v>
      </c>
      <c r="O19" s="76">
        <v>0</v>
      </c>
      <c r="P19" s="76">
        <v>0</v>
      </c>
      <c r="Q19" s="76"/>
      <c r="R19" s="76">
        <v>0</v>
      </c>
      <c r="S19" s="76">
        <v>0</v>
      </c>
      <c r="T19" s="76">
        <v>0</v>
      </c>
      <c r="U19" s="29"/>
    </row>
    <row r="20" spans="1:21" x14ac:dyDescent="0.2">
      <c r="A20" s="274">
        <v>22</v>
      </c>
      <c r="B20" s="76">
        <v>5.8216374269005851</v>
      </c>
      <c r="C20" s="76">
        <v>4.958333333333333</v>
      </c>
      <c r="D20" s="76">
        <v>0</v>
      </c>
      <c r="E20" s="76"/>
      <c r="F20" s="76">
        <v>0</v>
      </c>
      <c r="G20" s="76">
        <v>0</v>
      </c>
      <c r="H20" s="76">
        <v>0</v>
      </c>
      <c r="I20" s="76"/>
      <c r="J20" s="76">
        <v>0</v>
      </c>
      <c r="K20" s="76">
        <v>0</v>
      </c>
      <c r="L20" s="76">
        <v>0</v>
      </c>
      <c r="M20" s="76"/>
      <c r="N20" s="76">
        <v>3.2105263157894735</v>
      </c>
      <c r="O20" s="76">
        <v>2.333333333333333</v>
      </c>
      <c r="P20" s="76">
        <v>0</v>
      </c>
      <c r="Q20" s="76"/>
      <c r="R20" s="76">
        <v>2.6111111111111112</v>
      </c>
      <c r="S20" s="76">
        <v>2.625</v>
      </c>
      <c r="T20" s="76">
        <v>0</v>
      </c>
      <c r="U20" s="29"/>
    </row>
    <row r="21" spans="1:21" x14ac:dyDescent="0.2">
      <c r="A21" s="274">
        <v>23</v>
      </c>
      <c r="B21" s="76">
        <v>8.4327485380116958</v>
      </c>
      <c r="C21" s="76">
        <v>7.583333333333333</v>
      </c>
      <c r="D21" s="76">
        <v>0</v>
      </c>
      <c r="E21" s="76"/>
      <c r="F21" s="76">
        <v>0</v>
      </c>
      <c r="G21" s="76">
        <v>0</v>
      </c>
      <c r="H21" s="76">
        <v>0</v>
      </c>
      <c r="I21" s="76"/>
      <c r="J21" s="76">
        <v>0</v>
      </c>
      <c r="K21" s="76">
        <v>0</v>
      </c>
      <c r="L21" s="76">
        <v>0</v>
      </c>
      <c r="M21" s="76"/>
      <c r="N21" s="76">
        <v>3.2105263157894735</v>
      </c>
      <c r="O21" s="76">
        <v>2.333333333333333</v>
      </c>
      <c r="P21" s="76">
        <v>0</v>
      </c>
      <c r="Q21" s="76"/>
      <c r="R21" s="76">
        <v>5.2222222222222223</v>
      </c>
      <c r="S21" s="76">
        <v>5.25</v>
      </c>
      <c r="T21" s="76">
        <v>0</v>
      </c>
      <c r="U21" s="29"/>
    </row>
    <row r="22" spans="1:21" x14ac:dyDescent="0.2">
      <c r="A22" s="274">
        <v>24</v>
      </c>
      <c r="B22" s="76">
        <v>2.0500000000000003</v>
      </c>
      <c r="C22" s="76">
        <v>2</v>
      </c>
      <c r="D22" s="76">
        <v>0</v>
      </c>
      <c r="E22" s="76"/>
      <c r="F22" s="76">
        <v>2.0500000000000003</v>
      </c>
      <c r="G22" s="76">
        <v>2</v>
      </c>
      <c r="H22" s="76">
        <v>0</v>
      </c>
      <c r="I22" s="76"/>
      <c r="J22" s="76">
        <v>0</v>
      </c>
      <c r="K22" s="76">
        <v>0</v>
      </c>
      <c r="L22" s="76">
        <v>0</v>
      </c>
      <c r="M22" s="76"/>
      <c r="N22" s="76">
        <v>0</v>
      </c>
      <c r="O22" s="76">
        <v>0</v>
      </c>
      <c r="P22" s="76">
        <v>0</v>
      </c>
      <c r="Q22" s="76"/>
      <c r="R22" s="76">
        <v>0</v>
      </c>
      <c r="S22" s="76">
        <v>0</v>
      </c>
      <c r="T22" s="76">
        <v>0</v>
      </c>
      <c r="U22" s="29"/>
    </row>
    <row r="23" spans="1:21" x14ac:dyDescent="0.2">
      <c r="A23" s="274" t="s">
        <v>221</v>
      </c>
      <c r="B23" s="76">
        <v>48.674822190611664</v>
      </c>
      <c r="C23" s="76">
        <v>18.388888888888889</v>
      </c>
      <c r="D23" s="76">
        <v>31.017543859649123</v>
      </c>
      <c r="E23" s="76"/>
      <c r="F23" s="76">
        <v>12.299999999999999</v>
      </c>
      <c r="G23" s="76">
        <v>4</v>
      </c>
      <c r="H23" s="76">
        <v>8.3333333333333321</v>
      </c>
      <c r="I23" s="76"/>
      <c r="J23" s="76">
        <v>3.2432432432432434</v>
      </c>
      <c r="K23" s="76">
        <v>1.5555555555555554</v>
      </c>
      <c r="L23" s="76">
        <v>1.6842105263157894</v>
      </c>
      <c r="M23" s="76"/>
      <c r="N23" s="76">
        <v>9.6315789473684212</v>
      </c>
      <c r="O23" s="76">
        <v>2.333333333333333</v>
      </c>
      <c r="P23" s="76">
        <v>8</v>
      </c>
      <c r="Q23" s="76"/>
      <c r="R23" s="76">
        <v>23.5</v>
      </c>
      <c r="S23" s="76">
        <v>10.5</v>
      </c>
      <c r="T23" s="76">
        <v>13</v>
      </c>
      <c r="U23" s="29"/>
    </row>
    <row r="24" spans="1:21" x14ac:dyDescent="0.2">
      <c r="A24" s="274" t="s">
        <v>222</v>
      </c>
      <c r="B24" s="76">
        <v>35.594673620989411</v>
      </c>
      <c r="C24" s="76">
        <v>21.875</v>
      </c>
      <c r="D24" s="76">
        <v>10.88421052631579</v>
      </c>
      <c r="E24" s="76"/>
      <c r="F24" s="76">
        <v>0</v>
      </c>
      <c r="G24" s="76">
        <v>0</v>
      </c>
      <c r="H24" s="76">
        <v>0</v>
      </c>
      <c r="I24" s="76"/>
      <c r="J24" s="76">
        <v>6.4864864864864868</v>
      </c>
      <c r="K24" s="76">
        <v>4.6666666666666661</v>
      </c>
      <c r="L24" s="76">
        <v>1.6842105263157894</v>
      </c>
      <c r="M24" s="76"/>
      <c r="N24" s="76">
        <v>16.052631578947366</v>
      </c>
      <c r="O24" s="76">
        <v>9.3333333333333321</v>
      </c>
      <c r="P24" s="76">
        <v>4</v>
      </c>
      <c r="Q24" s="76"/>
      <c r="R24" s="76">
        <v>13.055555555555555</v>
      </c>
      <c r="S24" s="76">
        <v>7.875</v>
      </c>
      <c r="T24" s="76">
        <v>5.2</v>
      </c>
      <c r="U24" s="29"/>
    </row>
    <row r="25" spans="1:21" x14ac:dyDescent="0.2">
      <c r="A25" s="274" t="s">
        <v>223</v>
      </c>
      <c r="B25" s="76">
        <v>45.94282440335072</v>
      </c>
      <c r="C25" s="76">
        <v>15.180555555555554</v>
      </c>
      <c r="D25" s="76">
        <v>30.755263157894738</v>
      </c>
      <c r="E25" s="76"/>
      <c r="F25" s="76">
        <v>10.25</v>
      </c>
      <c r="G25" s="76">
        <v>4</v>
      </c>
      <c r="H25" s="76">
        <v>6.25</v>
      </c>
      <c r="I25" s="76"/>
      <c r="J25" s="76">
        <v>16.216216216216218</v>
      </c>
      <c r="K25" s="76">
        <v>6.2222222222222214</v>
      </c>
      <c r="L25" s="76">
        <v>10.105263157894736</v>
      </c>
      <c r="M25" s="76"/>
      <c r="N25" s="76">
        <v>6.4210526315789469</v>
      </c>
      <c r="O25" s="76">
        <v>2.333333333333333</v>
      </c>
      <c r="P25" s="76">
        <v>4</v>
      </c>
      <c r="Q25" s="76"/>
      <c r="R25" s="76">
        <v>13.055555555555555</v>
      </c>
      <c r="S25" s="76">
        <v>2.625</v>
      </c>
      <c r="T25" s="76">
        <v>10.4</v>
      </c>
      <c r="U25" s="29"/>
    </row>
    <row r="26" spans="1:21" x14ac:dyDescent="0.2">
      <c r="A26" s="274" t="s">
        <v>224</v>
      </c>
      <c r="B26" s="76">
        <v>34.366848427374741</v>
      </c>
      <c r="C26" s="76">
        <v>7.7361111111111107</v>
      </c>
      <c r="D26" s="76">
        <v>28.387719298245614</v>
      </c>
      <c r="E26" s="76"/>
      <c r="F26" s="76">
        <v>6.1499999999999995</v>
      </c>
      <c r="G26" s="76">
        <v>2</v>
      </c>
      <c r="H26" s="76">
        <v>4.1666666666666661</v>
      </c>
      <c r="I26" s="76"/>
      <c r="J26" s="76">
        <v>11.351351351351353</v>
      </c>
      <c r="K26" s="76">
        <v>3.1111111111111107</v>
      </c>
      <c r="L26" s="76">
        <v>8.4210526315789469</v>
      </c>
      <c r="M26" s="76"/>
      <c r="N26" s="76">
        <v>6.4210526315789469</v>
      </c>
      <c r="O26" s="76">
        <v>0</v>
      </c>
      <c r="P26" s="76">
        <v>8</v>
      </c>
      <c r="Q26" s="76"/>
      <c r="R26" s="76">
        <v>10.444444444444445</v>
      </c>
      <c r="S26" s="76">
        <v>2.625</v>
      </c>
      <c r="T26" s="76">
        <v>7.8</v>
      </c>
      <c r="U26" s="29"/>
    </row>
    <row r="27" spans="1:21" x14ac:dyDescent="0.2">
      <c r="A27" s="274" t="s">
        <v>225</v>
      </c>
      <c r="B27" s="76">
        <v>19.190271850798165</v>
      </c>
      <c r="C27" s="76">
        <v>1.5555555555555554</v>
      </c>
      <c r="D27" s="76">
        <v>19.420175438596491</v>
      </c>
      <c r="E27" s="76"/>
      <c r="F27" s="76">
        <v>2.0500000000000003</v>
      </c>
      <c r="G27" s="76">
        <v>0</v>
      </c>
      <c r="H27" s="76">
        <v>2.083333333333333</v>
      </c>
      <c r="I27" s="76"/>
      <c r="J27" s="76">
        <v>8.1081081081081088</v>
      </c>
      <c r="K27" s="76">
        <v>1.5555555555555554</v>
      </c>
      <c r="L27" s="76">
        <v>6.7368421052631575</v>
      </c>
      <c r="M27" s="76"/>
      <c r="N27" s="76">
        <v>6.4210526315789469</v>
      </c>
      <c r="O27" s="76">
        <v>0</v>
      </c>
      <c r="P27" s="76">
        <v>8</v>
      </c>
      <c r="Q27" s="76"/>
      <c r="R27" s="76">
        <v>2.6111111111111112</v>
      </c>
      <c r="S27" s="76">
        <v>0</v>
      </c>
      <c r="T27" s="76">
        <v>2.6</v>
      </c>
      <c r="U27" s="29"/>
    </row>
    <row r="28" spans="1:21" ht="13.5" thickBot="1" x14ac:dyDescent="0.25">
      <c r="A28" s="276" t="s">
        <v>226</v>
      </c>
      <c r="B28" s="283">
        <v>26.858155523944998</v>
      </c>
      <c r="C28" s="283">
        <v>6.958333333333333</v>
      </c>
      <c r="D28" s="283">
        <v>20.735087719298246</v>
      </c>
      <c r="E28" s="283"/>
      <c r="F28" s="283">
        <v>6.1499999999999995</v>
      </c>
      <c r="G28" s="283">
        <v>2</v>
      </c>
      <c r="H28" s="283">
        <v>4.1666666666666661</v>
      </c>
      <c r="I28" s="283"/>
      <c r="J28" s="283">
        <v>3.2432432432432434</v>
      </c>
      <c r="K28" s="283">
        <v>0</v>
      </c>
      <c r="L28" s="283">
        <v>3.3684210526315788</v>
      </c>
      <c r="M28" s="283"/>
      <c r="N28" s="283">
        <v>9.6315789473684212</v>
      </c>
      <c r="O28" s="283">
        <v>2.333333333333333</v>
      </c>
      <c r="P28" s="283">
        <v>8</v>
      </c>
      <c r="Q28" s="283"/>
      <c r="R28" s="283">
        <v>7.833333333333333</v>
      </c>
      <c r="S28" s="283">
        <v>2.625</v>
      </c>
      <c r="T28" s="283">
        <v>5.2</v>
      </c>
      <c r="U28" s="29"/>
    </row>
    <row r="29" spans="1:21" x14ac:dyDescent="0.2">
      <c r="A29" s="349" t="s">
        <v>1095</v>
      </c>
      <c r="B29" s="349"/>
      <c r="C29" s="349"/>
      <c r="D29" s="349"/>
      <c r="E29" s="349"/>
      <c r="F29" s="349"/>
      <c r="G29" s="29"/>
      <c r="U29" s="29"/>
    </row>
    <row r="30" spans="1:21" x14ac:dyDescent="0.2">
      <c r="A30" s="349" t="s">
        <v>1096</v>
      </c>
      <c r="B30" s="349"/>
      <c r="C30" s="349"/>
      <c r="D30" s="349"/>
      <c r="E30" s="349"/>
      <c r="F30" s="349"/>
      <c r="U30" s="29"/>
    </row>
    <row r="31" spans="1:21" x14ac:dyDescent="0.2">
      <c r="A31" s="349" t="s">
        <v>1097</v>
      </c>
      <c r="B31" s="349"/>
      <c r="C31" s="349"/>
      <c r="D31" s="349"/>
      <c r="E31" s="349"/>
      <c r="F31" s="349"/>
    </row>
    <row r="32" spans="1:21" x14ac:dyDescent="0.2">
      <c r="A32" s="365" t="s">
        <v>561</v>
      </c>
      <c r="B32" s="62"/>
      <c r="C32" s="62"/>
      <c r="D32" s="61"/>
      <c r="E32" s="62"/>
      <c r="F32" s="61"/>
    </row>
    <row r="33" spans="1:6" x14ac:dyDescent="0.2">
      <c r="A33" s="362" t="s">
        <v>543</v>
      </c>
      <c r="B33" s="252"/>
      <c r="C33" s="252"/>
      <c r="D33" s="252"/>
      <c r="E33" s="252"/>
      <c r="F33" s="252"/>
    </row>
  </sheetData>
  <mergeCells count="7">
    <mergeCell ref="A6:T6"/>
    <mergeCell ref="V1:W2"/>
    <mergeCell ref="A2:T2"/>
    <mergeCell ref="A3:T3"/>
    <mergeCell ref="A4:T4"/>
    <mergeCell ref="A5:T5"/>
    <mergeCell ref="A1:T1"/>
  </mergeCells>
  <hyperlinks>
    <hyperlink ref="V1" r:id="rId1" location="INDICE!A1"/>
    <hyperlink ref="V1:W2" location="INDICE!A3" display="INDICE"/>
  </hyperlinks>
  <printOptions horizontalCentered="1"/>
  <pageMargins left="0.59055118110236227" right="0.59055118110236227" top="0.98425196850393704" bottom="0.98425196850393704" header="0" footer="0"/>
  <pageSetup orientation="portrait" horizontalDpi="300" verticalDpi="300" r:id="rId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zoomScaleNormal="100" zoomScaleSheetLayoutView="100" workbookViewId="0">
      <selection activeCell="V1" sqref="V1:W2"/>
    </sheetView>
  </sheetViews>
  <sheetFormatPr baseColWidth="10" defaultColWidth="11" defaultRowHeight="12" x14ac:dyDescent="0.2"/>
  <cols>
    <col min="1" max="1" width="12" style="29" customWidth="1"/>
    <col min="2" max="2" width="4.375" style="29" customWidth="1"/>
    <col min="3" max="4" width="3.625" style="29" customWidth="1"/>
    <col min="5" max="5" width="1.5" style="29" customWidth="1"/>
    <col min="6" max="8" width="3.625" style="29" customWidth="1"/>
    <col min="9" max="9" width="1.5" style="29" customWidth="1"/>
    <col min="10" max="10" width="3.625" style="29" customWidth="1"/>
    <col min="11" max="11" width="3.875" style="29" customWidth="1"/>
    <col min="12" max="12" width="4.375" style="29" customWidth="1"/>
    <col min="13" max="13" width="1.5" style="29" customWidth="1"/>
    <col min="14" max="16" width="3.875" style="29" customWidth="1"/>
    <col min="17" max="17" width="1.5" style="29" customWidth="1"/>
    <col min="18" max="20" width="3.875" style="29" customWidth="1"/>
    <col min="21" max="21" width="11" style="29"/>
    <col min="22" max="16384" width="11" style="90"/>
  </cols>
  <sheetData>
    <row r="1" spans="1:24" ht="15" x14ac:dyDescent="0.2">
      <c r="A1" s="754" t="s">
        <v>1011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V1" s="747" t="s">
        <v>650</v>
      </c>
      <c r="W1" s="747"/>
      <c r="X1" s="200"/>
    </row>
    <row r="2" spans="1:24" ht="14.25" x14ac:dyDescent="0.2">
      <c r="A2" s="754" t="s">
        <v>215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4"/>
      <c r="V2" s="747"/>
      <c r="W2" s="747"/>
      <c r="X2"/>
    </row>
    <row r="3" spans="1:24" ht="14.25" x14ac:dyDescent="0.2">
      <c r="A3" s="754" t="s">
        <v>216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  <c r="T3" s="754"/>
    </row>
    <row r="4" spans="1:24" ht="14.25" x14ac:dyDescent="0.2">
      <c r="A4" s="754" t="s">
        <v>237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</row>
    <row r="5" spans="1:24" ht="14.25" x14ac:dyDescent="0.2">
      <c r="A5" s="758" t="s">
        <v>218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</row>
    <row r="6" spans="1:24" ht="15" thickBot="1" x14ac:dyDescent="0.25">
      <c r="A6" s="757" t="s">
        <v>1064</v>
      </c>
      <c r="B6" s="757"/>
      <c r="C6" s="757"/>
      <c r="D6" s="757"/>
      <c r="E6" s="757"/>
      <c r="F6" s="757"/>
      <c r="G6" s="757"/>
      <c r="H6" s="757"/>
      <c r="I6" s="757"/>
      <c r="J6" s="757"/>
      <c r="K6" s="757"/>
      <c r="L6" s="757"/>
      <c r="M6" s="757"/>
      <c r="N6" s="757"/>
      <c r="O6" s="757"/>
      <c r="P6" s="757"/>
      <c r="Q6" s="757"/>
      <c r="R6" s="757"/>
      <c r="S6" s="757"/>
      <c r="T6" s="757"/>
    </row>
    <row r="7" spans="1:24" ht="12.75" x14ac:dyDescent="0.2">
      <c r="A7" s="666" t="s">
        <v>117</v>
      </c>
      <c r="B7" s="208" t="s">
        <v>50</v>
      </c>
      <c r="C7" s="208"/>
      <c r="D7" s="208"/>
      <c r="E7" s="1"/>
      <c r="F7" s="208" t="s">
        <v>7</v>
      </c>
      <c r="G7" s="208"/>
      <c r="H7" s="208"/>
      <c r="I7" s="1"/>
      <c r="J7" s="208" t="s">
        <v>8</v>
      </c>
      <c r="K7" s="208"/>
      <c r="L7" s="208"/>
      <c r="M7" s="1"/>
      <c r="N7" s="208" t="s">
        <v>9</v>
      </c>
      <c r="O7" s="208"/>
      <c r="P7" s="208"/>
      <c r="Q7" s="1"/>
      <c r="R7" s="208" t="s">
        <v>10</v>
      </c>
      <c r="S7" s="208"/>
      <c r="T7" s="208"/>
    </row>
    <row r="8" spans="1:24" ht="13.5" thickBot="1" x14ac:dyDescent="0.25">
      <c r="A8" s="284" t="s">
        <v>123</v>
      </c>
      <c r="B8" s="276" t="s">
        <v>87</v>
      </c>
      <c r="C8" s="276" t="s">
        <v>88</v>
      </c>
      <c r="D8" s="276" t="s">
        <v>89</v>
      </c>
      <c r="E8" s="276"/>
      <c r="F8" s="276" t="s">
        <v>87</v>
      </c>
      <c r="G8" s="276" t="s">
        <v>88</v>
      </c>
      <c r="H8" s="276" t="s">
        <v>89</v>
      </c>
      <c r="I8" s="276"/>
      <c r="J8" s="276" t="s">
        <v>87</v>
      </c>
      <c r="K8" s="276" t="s">
        <v>88</v>
      </c>
      <c r="L8" s="276" t="s">
        <v>89</v>
      </c>
      <c r="M8" s="276"/>
      <c r="N8" s="276" t="s">
        <v>87</v>
      </c>
      <c r="O8" s="276" t="s">
        <v>88</v>
      </c>
      <c r="P8" s="276" t="s">
        <v>89</v>
      </c>
      <c r="Q8" s="276"/>
      <c r="R8" s="276" t="s">
        <v>87</v>
      </c>
      <c r="S8" s="276" t="s">
        <v>88</v>
      </c>
      <c r="T8" s="276" t="s">
        <v>89</v>
      </c>
    </row>
    <row r="9" spans="1:24" ht="12.75" x14ac:dyDescent="0.2">
      <c r="A9" s="661"/>
      <c r="B9" s="661"/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661"/>
      <c r="O9" s="661"/>
      <c r="P9" s="661"/>
      <c r="Q9" s="661"/>
      <c r="R9" s="661"/>
      <c r="S9" s="661"/>
      <c r="T9" s="661"/>
    </row>
    <row r="10" spans="1:24" ht="13.5" x14ac:dyDescent="0.25">
      <c r="A10" s="240" t="s">
        <v>126</v>
      </c>
      <c r="B10" s="285">
        <v>256</v>
      </c>
      <c r="C10" s="285">
        <v>107</v>
      </c>
      <c r="D10" s="285">
        <v>149</v>
      </c>
      <c r="E10" s="285"/>
      <c r="F10" s="285">
        <v>41</v>
      </c>
      <c r="G10" s="285">
        <v>16</v>
      </c>
      <c r="H10" s="285">
        <v>25</v>
      </c>
      <c r="I10" s="285"/>
      <c r="J10" s="285">
        <v>60</v>
      </c>
      <c r="K10" s="285">
        <v>28</v>
      </c>
      <c r="L10" s="285">
        <v>32</v>
      </c>
      <c r="M10" s="285"/>
      <c r="N10" s="285">
        <v>61</v>
      </c>
      <c r="O10" s="285">
        <v>21</v>
      </c>
      <c r="P10" s="285">
        <v>40</v>
      </c>
      <c r="Q10" s="285"/>
      <c r="R10" s="285">
        <v>94</v>
      </c>
      <c r="S10" s="285">
        <v>42</v>
      </c>
      <c r="T10" s="285">
        <v>52</v>
      </c>
    </row>
    <row r="11" spans="1:24" x14ac:dyDescent="0.2">
      <c r="A11" s="282"/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</row>
    <row r="12" spans="1:24" ht="12.75" x14ac:dyDescent="0.2">
      <c r="A12" s="666" t="s">
        <v>129</v>
      </c>
      <c r="B12" s="76">
        <v>54</v>
      </c>
      <c r="C12" s="76">
        <v>29</v>
      </c>
      <c r="D12" s="76">
        <v>25</v>
      </c>
      <c r="E12" s="76"/>
      <c r="F12" s="76">
        <v>7</v>
      </c>
      <c r="G12" s="76">
        <v>3</v>
      </c>
      <c r="H12" s="76">
        <v>4</v>
      </c>
      <c r="I12" s="76"/>
      <c r="J12" s="76">
        <v>10</v>
      </c>
      <c r="K12" s="76">
        <v>5</v>
      </c>
      <c r="L12" s="76">
        <v>5</v>
      </c>
      <c r="M12" s="76"/>
      <c r="N12" s="76">
        <v>10</v>
      </c>
      <c r="O12" s="76">
        <v>6</v>
      </c>
      <c r="P12" s="76">
        <v>4</v>
      </c>
      <c r="Q12" s="76"/>
      <c r="R12" s="76">
        <v>27</v>
      </c>
      <c r="S12" s="76">
        <v>15</v>
      </c>
      <c r="T12" s="76">
        <v>12</v>
      </c>
    </row>
    <row r="13" spans="1:24" ht="12.75" x14ac:dyDescent="0.2">
      <c r="A13" s="666" t="s">
        <v>138</v>
      </c>
      <c r="B13" s="76">
        <v>108</v>
      </c>
      <c r="C13" s="76">
        <v>45</v>
      </c>
      <c r="D13" s="76">
        <v>63</v>
      </c>
      <c r="E13" s="76"/>
      <c r="F13" s="76">
        <v>20</v>
      </c>
      <c r="G13" s="76">
        <v>8</v>
      </c>
      <c r="H13" s="76">
        <v>12</v>
      </c>
      <c r="I13" s="76"/>
      <c r="J13" s="76">
        <v>36</v>
      </c>
      <c r="K13" s="76">
        <v>16</v>
      </c>
      <c r="L13" s="76">
        <v>20</v>
      </c>
      <c r="M13" s="76"/>
      <c r="N13" s="76">
        <v>18</v>
      </c>
      <c r="O13" s="76">
        <v>6</v>
      </c>
      <c r="P13" s="76">
        <v>12</v>
      </c>
      <c r="Q13" s="76"/>
      <c r="R13" s="76">
        <v>34</v>
      </c>
      <c r="S13" s="76">
        <v>15</v>
      </c>
      <c r="T13" s="76">
        <v>19</v>
      </c>
    </row>
    <row r="14" spans="1:24" ht="13.5" thickBot="1" x14ac:dyDescent="0.25">
      <c r="A14" s="284" t="s">
        <v>140</v>
      </c>
      <c r="B14" s="283">
        <v>94</v>
      </c>
      <c r="C14" s="283">
        <v>33</v>
      </c>
      <c r="D14" s="283">
        <v>61</v>
      </c>
      <c r="E14" s="283"/>
      <c r="F14" s="283">
        <v>14</v>
      </c>
      <c r="G14" s="283">
        <v>5</v>
      </c>
      <c r="H14" s="283">
        <v>9</v>
      </c>
      <c r="I14" s="283"/>
      <c r="J14" s="283">
        <v>14</v>
      </c>
      <c r="K14" s="283">
        <v>7</v>
      </c>
      <c r="L14" s="283">
        <v>7</v>
      </c>
      <c r="M14" s="283"/>
      <c r="N14" s="283">
        <v>33</v>
      </c>
      <c r="O14" s="283">
        <v>9</v>
      </c>
      <c r="P14" s="283">
        <v>24</v>
      </c>
      <c r="Q14" s="283"/>
      <c r="R14" s="283">
        <v>33</v>
      </c>
      <c r="S14" s="283">
        <v>12</v>
      </c>
      <c r="T14" s="283">
        <v>21</v>
      </c>
    </row>
  </sheetData>
  <mergeCells count="7">
    <mergeCell ref="A6:T6"/>
    <mergeCell ref="V1:W2"/>
    <mergeCell ref="A1:T1"/>
    <mergeCell ref="A2:T2"/>
    <mergeCell ref="A3:T3"/>
    <mergeCell ref="A4:T4"/>
    <mergeCell ref="A5:T5"/>
  </mergeCells>
  <hyperlinks>
    <hyperlink ref="V1" r:id="rId1" location="INDICE!A1"/>
    <hyperlink ref="V1:W2" location="INDICE!A3" display="INDICE"/>
  </hyperlinks>
  <printOptions horizontalCentered="1"/>
  <pageMargins left="0.59055118110236227" right="0.59055118110236227" top="0.98425196850393704" bottom="0.98425196850393704" header="0" footer="0"/>
  <pageSetup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L6"/>
  <sheetViews>
    <sheetView showGridLines="0" topLeftCell="A7" workbookViewId="0">
      <selection activeCell="J4" sqref="J4:K5"/>
    </sheetView>
  </sheetViews>
  <sheetFormatPr baseColWidth="10" defaultColWidth="9" defaultRowHeight="12" x14ac:dyDescent="0.15"/>
  <cols>
    <col min="1" max="256" width="11" customWidth="1"/>
  </cols>
  <sheetData>
    <row r="4" spans="9:12" ht="15" x14ac:dyDescent="0.15">
      <c r="I4" s="200"/>
      <c r="J4" s="747" t="s">
        <v>650</v>
      </c>
      <c r="K4" s="747"/>
      <c r="L4" s="200"/>
    </row>
    <row r="5" spans="9:12" ht="15" x14ac:dyDescent="0.15">
      <c r="I5" s="200"/>
      <c r="J5" s="747"/>
      <c r="K5" s="747"/>
    </row>
    <row r="6" spans="9:12" ht="12.75" x14ac:dyDescent="0.2">
      <c r="I6" s="2"/>
      <c r="J6" s="2"/>
      <c r="K6" s="2"/>
      <c r="L6" s="2"/>
    </row>
  </sheetData>
  <mergeCells count="1">
    <mergeCell ref="J4:K5"/>
  </mergeCells>
  <hyperlinks>
    <hyperlink ref="J4" r:id="rId1" location="INDICE!A1"/>
    <hyperlink ref="J4:K5" location="INDICE!A3" display="INDICE"/>
  </hyperlinks>
  <pageMargins left="0.7" right="0.7" top="0.75" bottom="0.75" header="0.3" footer="0.3"/>
  <pageSetup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zoomScaleNormal="100" zoomScaleSheetLayoutView="100" workbookViewId="0">
      <selection activeCell="W3" sqref="W3"/>
    </sheetView>
  </sheetViews>
  <sheetFormatPr baseColWidth="10" defaultColWidth="11" defaultRowHeight="12" x14ac:dyDescent="0.2"/>
  <cols>
    <col min="1" max="1" width="18.5" style="29" customWidth="1"/>
    <col min="2" max="2" width="6.125" style="29" customWidth="1"/>
    <col min="3" max="4" width="6.25" style="29" customWidth="1"/>
    <col min="5" max="5" width="1.5" style="29" customWidth="1"/>
    <col min="6" max="6" width="6.375" style="29" customWidth="1"/>
    <col min="7" max="7" width="5.5" style="29" customWidth="1"/>
    <col min="8" max="8" width="1.375" style="29" customWidth="1"/>
    <col min="9" max="9" width="5.625" style="29" customWidth="1"/>
    <col min="10" max="10" width="5.375" style="29" customWidth="1"/>
    <col min="11" max="11" width="1.5" style="29" customWidth="1"/>
    <col min="12" max="12" width="5.25" style="29" customWidth="1"/>
    <col min="13" max="13" width="5.5" style="29" customWidth="1"/>
    <col min="14" max="14" width="1.5" style="29" customWidth="1"/>
    <col min="15" max="15" width="5.375" style="29" customWidth="1"/>
    <col min="16" max="16" width="5.5" style="29" customWidth="1"/>
    <col min="17" max="17" width="1.5" style="29" customWidth="1"/>
    <col min="18" max="18" width="5.625" style="29" customWidth="1"/>
    <col min="19" max="19" width="5.75" style="29" customWidth="1"/>
    <col min="20" max="20" width="1.5" style="29" customWidth="1"/>
    <col min="21" max="21" width="5.125" style="29" customWidth="1"/>
    <col min="22" max="22" width="4.75" style="29" customWidth="1"/>
    <col min="23" max="23" width="4.5" style="90" customWidth="1"/>
    <col min="24" max="16384" width="11" style="90"/>
  </cols>
  <sheetData>
    <row r="1" spans="1:26" ht="15" x14ac:dyDescent="0.2">
      <c r="A1" s="769" t="s">
        <v>780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5" x14ac:dyDescent="0.2">
      <c r="A2" s="769" t="s">
        <v>229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200"/>
      <c r="X2" s="747"/>
      <c r="Y2" s="747"/>
      <c r="Z2"/>
    </row>
    <row r="3" spans="1:26" ht="14.25" x14ac:dyDescent="0.2">
      <c r="A3" s="758" t="s">
        <v>230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</row>
    <row r="4" spans="1:26" ht="14.25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x14ac:dyDescent="0.2">
      <c r="A5" s="769" t="s">
        <v>160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5" thickBot="1" x14ac:dyDescent="0.25">
      <c r="A6" s="755" t="s">
        <v>1063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  <c r="T6" s="755"/>
      <c r="U6" s="755"/>
      <c r="V6" s="755"/>
    </row>
    <row r="7" spans="1:26" s="91" customFormat="1" ht="12.75" x14ac:dyDescent="0.2">
      <c r="A7" s="274" t="s">
        <v>161</v>
      </c>
      <c r="B7" s="208" t="s">
        <v>5</v>
      </c>
      <c r="C7" s="208"/>
      <c r="D7" s="208"/>
      <c r="E7" s="1"/>
      <c r="F7" s="275" t="s">
        <v>14</v>
      </c>
      <c r="G7" s="275"/>
      <c r="H7" s="1"/>
      <c r="I7" s="275" t="s">
        <v>15</v>
      </c>
      <c r="J7" s="275"/>
      <c r="K7" s="1"/>
      <c r="L7" s="275" t="s">
        <v>16</v>
      </c>
      <c r="M7" s="275"/>
      <c r="N7" s="1"/>
      <c r="O7" s="275" t="s">
        <v>18</v>
      </c>
      <c r="P7" s="275"/>
      <c r="Q7" s="1"/>
      <c r="R7" s="275" t="s">
        <v>19</v>
      </c>
      <c r="S7" s="275"/>
      <c r="T7" s="1"/>
      <c r="U7" s="275" t="s">
        <v>20</v>
      </c>
      <c r="V7" s="275"/>
    </row>
    <row r="8" spans="1:26" s="91" customFormat="1" ht="13.5" thickBot="1" x14ac:dyDescent="0.25">
      <c r="A8" s="286" t="s">
        <v>163</v>
      </c>
      <c r="B8" s="235" t="s">
        <v>87</v>
      </c>
      <c r="C8" s="235" t="s">
        <v>88</v>
      </c>
      <c r="D8" s="235" t="s">
        <v>89</v>
      </c>
      <c r="E8" s="235"/>
      <c r="F8" s="235" t="s">
        <v>87</v>
      </c>
      <c r="G8" s="235" t="s">
        <v>88</v>
      </c>
      <c r="H8" s="235"/>
      <c r="I8" s="235" t="s">
        <v>87</v>
      </c>
      <c r="J8" s="235" t="s">
        <v>88</v>
      </c>
      <c r="K8" s="235"/>
      <c r="L8" s="235" t="s">
        <v>87</v>
      </c>
      <c r="M8" s="235" t="s">
        <v>88</v>
      </c>
      <c r="N8" s="235"/>
      <c r="O8" s="235" t="s">
        <v>87</v>
      </c>
      <c r="P8" s="235" t="s">
        <v>88</v>
      </c>
      <c r="Q8" s="235"/>
      <c r="R8" s="235" t="s">
        <v>87</v>
      </c>
      <c r="S8" s="235" t="s">
        <v>88</v>
      </c>
      <c r="T8" s="235"/>
      <c r="U8" s="235" t="s">
        <v>87</v>
      </c>
      <c r="V8" s="235" t="s">
        <v>88</v>
      </c>
    </row>
    <row r="10" spans="1:26" ht="15" x14ac:dyDescent="0.25">
      <c r="A10" s="237" t="s">
        <v>5</v>
      </c>
      <c r="B10" s="51">
        <v>389481</v>
      </c>
      <c r="C10" s="51">
        <v>193324</v>
      </c>
      <c r="D10" s="51">
        <v>196157</v>
      </c>
      <c r="E10" s="51"/>
      <c r="F10" s="51">
        <v>81926</v>
      </c>
      <c r="G10" s="51">
        <v>42452</v>
      </c>
      <c r="H10" s="51"/>
      <c r="I10" s="51">
        <v>74373</v>
      </c>
      <c r="J10" s="51">
        <v>37784</v>
      </c>
      <c r="K10" s="51"/>
      <c r="L10" s="51">
        <v>70866</v>
      </c>
      <c r="M10" s="51">
        <v>35511</v>
      </c>
      <c r="N10" s="51"/>
      <c r="O10" s="51">
        <v>80829</v>
      </c>
      <c r="P10" s="51">
        <v>39314</v>
      </c>
      <c r="Q10" s="51"/>
      <c r="R10" s="51">
        <v>63130</v>
      </c>
      <c r="S10" s="51">
        <v>29896</v>
      </c>
      <c r="T10" s="51"/>
      <c r="U10" s="51">
        <v>18357</v>
      </c>
      <c r="V10" s="51">
        <v>8367</v>
      </c>
    </row>
    <row r="11" spans="1:26" ht="12.75" x14ac:dyDescent="0.2">
      <c r="A11" s="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6" ht="12.75" x14ac:dyDescent="0.2">
      <c r="A12" s="1" t="s">
        <v>164</v>
      </c>
      <c r="B12" s="51">
        <v>348912</v>
      </c>
      <c r="C12" s="51">
        <v>172745</v>
      </c>
      <c r="D12" s="51">
        <v>176167</v>
      </c>
      <c r="E12" s="51"/>
      <c r="F12" s="51">
        <v>73767</v>
      </c>
      <c r="G12" s="51">
        <v>38300</v>
      </c>
      <c r="H12" s="51"/>
      <c r="I12" s="51">
        <v>66451</v>
      </c>
      <c r="J12" s="51">
        <v>33724</v>
      </c>
      <c r="K12" s="51"/>
      <c r="L12" s="51">
        <v>63087</v>
      </c>
      <c r="M12" s="51">
        <v>31605</v>
      </c>
      <c r="N12" s="51"/>
      <c r="O12" s="51">
        <v>72908</v>
      </c>
      <c r="P12" s="51">
        <v>35258</v>
      </c>
      <c r="Q12" s="51"/>
      <c r="R12" s="51">
        <v>55594</v>
      </c>
      <c r="S12" s="51">
        <v>26146</v>
      </c>
      <c r="T12" s="51"/>
      <c r="U12" s="51">
        <v>17105</v>
      </c>
      <c r="V12" s="51">
        <v>7712</v>
      </c>
    </row>
    <row r="13" spans="1:26" ht="12.75" x14ac:dyDescent="0.2">
      <c r="A13" s="1" t="s">
        <v>165</v>
      </c>
      <c r="B13" s="51">
        <v>28463</v>
      </c>
      <c r="C13" s="51">
        <v>14502</v>
      </c>
      <c r="D13" s="51">
        <v>13961</v>
      </c>
      <c r="E13" s="51"/>
      <c r="F13" s="51">
        <v>5746</v>
      </c>
      <c r="G13" s="51">
        <v>2899</v>
      </c>
      <c r="H13" s="51"/>
      <c r="I13" s="51">
        <v>5637</v>
      </c>
      <c r="J13" s="51">
        <v>2914</v>
      </c>
      <c r="K13" s="51"/>
      <c r="L13" s="51">
        <v>5647</v>
      </c>
      <c r="M13" s="51">
        <v>2872</v>
      </c>
      <c r="N13" s="51"/>
      <c r="O13" s="51">
        <v>5417</v>
      </c>
      <c r="P13" s="51">
        <v>2767</v>
      </c>
      <c r="Q13" s="51"/>
      <c r="R13" s="51">
        <v>5345</v>
      </c>
      <c r="S13" s="51">
        <v>2728</v>
      </c>
      <c r="T13" s="51"/>
      <c r="U13" s="51">
        <v>671</v>
      </c>
      <c r="V13" s="51">
        <v>322</v>
      </c>
    </row>
    <row r="14" spans="1:26" ht="12.75" x14ac:dyDescent="0.2">
      <c r="A14" s="1" t="s">
        <v>547</v>
      </c>
      <c r="B14" s="51">
        <v>12106</v>
      </c>
      <c r="C14" s="51">
        <v>6077</v>
      </c>
      <c r="D14" s="51">
        <v>6029</v>
      </c>
      <c r="E14" s="51"/>
      <c r="F14" s="51">
        <v>2413</v>
      </c>
      <c r="G14" s="51">
        <v>1253</v>
      </c>
      <c r="H14" s="51"/>
      <c r="I14" s="51">
        <v>2285</v>
      </c>
      <c r="J14" s="51">
        <v>1146</v>
      </c>
      <c r="K14" s="51"/>
      <c r="L14" s="51">
        <v>2132</v>
      </c>
      <c r="M14" s="51">
        <v>1034</v>
      </c>
      <c r="N14" s="51"/>
      <c r="O14" s="51">
        <v>2504</v>
      </c>
      <c r="P14" s="51">
        <v>1289</v>
      </c>
      <c r="Q14" s="51"/>
      <c r="R14" s="51">
        <v>2191</v>
      </c>
      <c r="S14" s="51">
        <v>1022</v>
      </c>
      <c r="T14" s="51"/>
      <c r="U14" s="51">
        <v>581</v>
      </c>
      <c r="V14" s="51">
        <v>333</v>
      </c>
    </row>
    <row r="15" spans="1:26" ht="12.75" x14ac:dyDescent="0.2">
      <c r="A15" s="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6" ht="13.5" x14ac:dyDescent="0.25">
      <c r="A16" s="238" t="s">
        <v>166</v>
      </c>
      <c r="B16" s="61">
        <v>294465</v>
      </c>
      <c r="C16" s="61">
        <v>145787</v>
      </c>
      <c r="D16" s="61">
        <v>148678</v>
      </c>
      <c r="E16" s="61"/>
      <c r="F16" s="61">
        <v>61138</v>
      </c>
      <c r="G16" s="61">
        <v>31657</v>
      </c>
      <c r="H16" s="51"/>
      <c r="I16" s="61">
        <v>55789</v>
      </c>
      <c r="J16" s="61">
        <v>28358</v>
      </c>
      <c r="K16" s="51"/>
      <c r="L16" s="61">
        <v>53661</v>
      </c>
      <c r="M16" s="61">
        <v>26713</v>
      </c>
      <c r="N16" s="51"/>
      <c r="O16" s="61">
        <v>61631</v>
      </c>
      <c r="P16" s="61">
        <v>29954</v>
      </c>
      <c r="Q16" s="51"/>
      <c r="R16" s="61">
        <v>48691</v>
      </c>
      <c r="S16" s="61">
        <v>23009</v>
      </c>
      <c r="T16" s="51"/>
      <c r="U16" s="61">
        <v>13555</v>
      </c>
      <c r="V16" s="61">
        <v>6096</v>
      </c>
    </row>
    <row r="17" spans="1:22" ht="12.75" x14ac:dyDescent="0.2">
      <c r="A17" s="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12.75" x14ac:dyDescent="0.2">
      <c r="A18" s="1" t="s">
        <v>164</v>
      </c>
      <c r="B18" s="239">
        <v>254870</v>
      </c>
      <c r="C18" s="239">
        <v>125673</v>
      </c>
      <c r="D18" s="239">
        <v>129197</v>
      </c>
      <c r="E18" s="239"/>
      <c r="F18" s="239">
        <v>53209</v>
      </c>
      <c r="G18" s="239">
        <v>27612</v>
      </c>
      <c r="H18" s="239"/>
      <c r="I18" s="239">
        <v>48057</v>
      </c>
      <c r="J18" s="239">
        <v>24380</v>
      </c>
      <c r="K18" s="239"/>
      <c r="L18" s="239">
        <v>46076</v>
      </c>
      <c r="M18" s="239">
        <v>22906</v>
      </c>
      <c r="N18" s="239"/>
      <c r="O18" s="239">
        <v>53858</v>
      </c>
      <c r="P18" s="239">
        <v>25969</v>
      </c>
      <c r="Q18" s="239"/>
      <c r="R18" s="239">
        <v>41321</v>
      </c>
      <c r="S18" s="239">
        <v>19340</v>
      </c>
      <c r="T18" s="239"/>
      <c r="U18" s="239">
        <v>12349</v>
      </c>
      <c r="V18" s="239">
        <v>5466</v>
      </c>
    </row>
    <row r="19" spans="1:22" ht="12.75" x14ac:dyDescent="0.2">
      <c r="A19" s="1" t="s">
        <v>165</v>
      </c>
      <c r="B19" s="239">
        <v>27489</v>
      </c>
      <c r="C19" s="239">
        <v>14037</v>
      </c>
      <c r="D19" s="239">
        <v>13452</v>
      </c>
      <c r="E19" s="239"/>
      <c r="F19" s="239">
        <v>5516</v>
      </c>
      <c r="G19" s="239">
        <v>2792</v>
      </c>
      <c r="H19" s="239"/>
      <c r="I19" s="239">
        <v>5447</v>
      </c>
      <c r="J19" s="239">
        <v>2832</v>
      </c>
      <c r="K19" s="239"/>
      <c r="L19" s="239">
        <v>5453</v>
      </c>
      <c r="M19" s="239">
        <v>2773</v>
      </c>
      <c r="N19" s="239"/>
      <c r="O19" s="239">
        <v>5269</v>
      </c>
      <c r="P19" s="239">
        <v>2696</v>
      </c>
      <c r="Q19" s="239"/>
      <c r="R19" s="239">
        <v>5179</v>
      </c>
      <c r="S19" s="239">
        <v>2647</v>
      </c>
      <c r="T19" s="239"/>
      <c r="U19" s="239">
        <v>625</v>
      </c>
      <c r="V19" s="239">
        <v>297</v>
      </c>
    </row>
    <row r="20" spans="1:22" ht="12.75" x14ac:dyDescent="0.2">
      <c r="A20" s="1" t="s">
        <v>547</v>
      </c>
      <c r="B20" s="239">
        <v>12106</v>
      </c>
      <c r="C20" s="239">
        <v>6077</v>
      </c>
      <c r="D20" s="239">
        <v>6029</v>
      </c>
      <c r="E20" s="239"/>
      <c r="F20" s="239">
        <v>2413</v>
      </c>
      <c r="G20" s="239">
        <v>1253</v>
      </c>
      <c r="H20" s="239"/>
      <c r="I20" s="239">
        <v>2285</v>
      </c>
      <c r="J20" s="239">
        <v>1146</v>
      </c>
      <c r="K20" s="239"/>
      <c r="L20" s="239">
        <v>2132</v>
      </c>
      <c r="M20" s="239">
        <v>1034</v>
      </c>
      <c r="N20" s="239"/>
      <c r="O20" s="239">
        <v>2504</v>
      </c>
      <c r="P20" s="239">
        <v>1289</v>
      </c>
      <c r="Q20" s="239"/>
      <c r="R20" s="239">
        <v>2191</v>
      </c>
      <c r="S20" s="239">
        <v>1022</v>
      </c>
      <c r="T20" s="239"/>
      <c r="U20" s="239">
        <v>581</v>
      </c>
      <c r="V20" s="239">
        <v>333</v>
      </c>
    </row>
    <row r="21" spans="1:22" ht="12.75" x14ac:dyDescent="0.2">
      <c r="A21" s="1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</row>
    <row r="22" spans="1:22" ht="13.5" x14ac:dyDescent="0.25">
      <c r="A22" s="240" t="s">
        <v>167</v>
      </c>
      <c r="B22" s="61">
        <v>95016</v>
      </c>
      <c r="C22" s="61">
        <v>47537</v>
      </c>
      <c r="D22" s="61">
        <v>47479</v>
      </c>
      <c r="E22" s="61"/>
      <c r="F22" s="61">
        <v>20788</v>
      </c>
      <c r="G22" s="61">
        <v>10795</v>
      </c>
      <c r="H22" s="51"/>
      <c r="I22" s="61">
        <v>18584</v>
      </c>
      <c r="J22" s="61">
        <v>9426</v>
      </c>
      <c r="K22" s="51"/>
      <c r="L22" s="61">
        <v>17205</v>
      </c>
      <c r="M22" s="61">
        <v>8798</v>
      </c>
      <c r="N22" s="51"/>
      <c r="O22" s="61">
        <v>19198</v>
      </c>
      <c r="P22" s="61">
        <v>9360</v>
      </c>
      <c r="Q22" s="51"/>
      <c r="R22" s="61">
        <v>14439</v>
      </c>
      <c r="S22" s="61">
        <v>6887</v>
      </c>
      <c r="T22" s="51"/>
      <c r="U22" s="61">
        <v>4802</v>
      </c>
      <c r="V22" s="61">
        <v>2271</v>
      </c>
    </row>
    <row r="23" spans="1:22" ht="12.75" x14ac:dyDescent="0.2">
      <c r="A23" s="1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</row>
    <row r="24" spans="1:22" ht="12.75" x14ac:dyDescent="0.2">
      <c r="A24" s="1" t="s">
        <v>164</v>
      </c>
      <c r="B24" s="239">
        <v>94042</v>
      </c>
      <c r="C24" s="239">
        <v>47072</v>
      </c>
      <c r="D24" s="239">
        <v>46970</v>
      </c>
      <c r="E24" s="239"/>
      <c r="F24" s="239">
        <v>20558</v>
      </c>
      <c r="G24" s="239">
        <v>10688</v>
      </c>
      <c r="H24" s="239"/>
      <c r="I24" s="239">
        <v>18394</v>
      </c>
      <c r="J24" s="239">
        <v>9344</v>
      </c>
      <c r="K24" s="239"/>
      <c r="L24" s="239">
        <v>17011</v>
      </c>
      <c r="M24" s="239">
        <v>8699</v>
      </c>
      <c r="N24" s="239"/>
      <c r="O24" s="239">
        <v>19050</v>
      </c>
      <c r="P24" s="239">
        <v>9289</v>
      </c>
      <c r="Q24" s="239"/>
      <c r="R24" s="239">
        <v>14273</v>
      </c>
      <c r="S24" s="239">
        <v>6806</v>
      </c>
      <c r="T24" s="239"/>
      <c r="U24" s="239">
        <v>4756</v>
      </c>
      <c r="V24" s="239">
        <v>2246</v>
      </c>
    </row>
    <row r="25" spans="1:22" ht="12.75" x14ac:dyDescent="0.2">
      <c r="A25" s="236" t="s">
        <v>165</v>
      </c>
      <c r="B25" s="239">
        <v>974</v>
      </c>
      <c r="C25" s="239">
        <v>465</v>
      </c>
      <c r="D25" s="239">
        <v>509</v>
      </c>
      <c r="E25" s="239"/>
      <c r="F25" s="239">
        <v>230</v>
      </c>
      <c r="G25" s="239">
        <v>107</v>
      </c>
      <c r="H25" s="239"/>
      <c r="I25" s="239">
        <v>190</v>
      </c>
      <c r="J25" s="239">
        <v>82</v>
      </c>
      <c r="K25" s="239"/>
      <c r="L25" s="239">
        <v>194</v>
      </c>
      <c r="M25" s="239">
        <v>99</v>
      </c>
      <c r="N25" s="239"/>
      <c r="O25" s="239">
        <v>148</v>
      </c>
      <c r="P25" s="239">
        <v>71</v>
      </c>
      <c r="Q25" s="239"/>
      <c r="R25" s="239">
        <v>166</v>
      </c>
      <c r="S25" s="239">
        <v>81</v>
      </c>
      <c r="T25" s="239"/>
      <c r="U25" s="239">
        <v>46</v>
      </c>
      <c r="V25" s="239">
        <v>25</v>
      </c>
    </row>
    <row r="26" spans="1:22" ht="13.5" thickBot="1" x14ac:dyDescent="0.25">
      <c r="A26" s="241" t="s">
        <v>547</v>
      </c>
      <c r="B26" s="242">
        <v>0</v>
      </c>
      <c r="C26" s="242">
        <v>0</v>
      </c>
      <c r="D26" s="242">
        <v>0</v>
      </c>
      <c r="E26" s="287"/>
      <c r="F26" s="243">
        <v>0</v>
      </c>
      <c r="G26" s="243">
        <v>0</v>
      </c>
      <c r="H26" s="243"/>
      <c r="I26" s="243">
        <v>0</v>
      </c>
      <c r="J26" s="243">
        <v>0</v>
      </c>
      <c r="K26" s="243"/>
      <c r="L26" s="243">
        <v>0</v>
      </c>
      <c r="M26" s="243">
        <v>0</v>
      </c>
      <c r="N26" s="243"/>
      <c r="O26" s="243">
        <v>0</v>
      </c>
      <c r="P26" s="243">
        <v>0</v>
      </c>
      <c r="Q26" s="243"/>
      <c r="R26" s="243">
        <v>0</v>
      </c>
      <c r="S26" s="243">
        <v>0</v>
      </c>
      <c r="T26" s="243"/>
      <c r="U26" s="243">
        <v>0</v>
      </c>
      <c r="V26" s="243">
        <v>0</v>
      </c>
    </row>
    <row r="29" spans="1:22" x14ac:dyDescent="0.2">
      <c r="B29" s="477"/>
      <c r="C29" s="477"/>
      <c r="D29" s="477"/>
    </row>
    <row r="30" spans="1:22" x14ac:dyDescent="0.2">
      <c r="F30" s="76"/>
      <c r="G30" s="76"/>
      <c r="I30" s="76"/>
      <c r="J30" s="76"/>
      <c r="L30" s="76"/>
      <c r="M30" s="76"/>
      <c r="O30" s="76"/>
      <c r="P30" s="76"/>
      <c r="R30" s="76"/>
      <c r="S30" s="76"/>
    </row>
    <row r="31" spans="1:22" x14ac:dyDescent="0.2">
      <c r="F31" s="76"/>
      <c r="G31" s="76"/>
      <c r="I31" s="76"/>
      <c r="J31" s="76"/>
      <c r="L31" s="76"/>
      <c r="M31" s="76"/>
      <c r="O31" s="76"/>
      <c r="P31" s="76"/>
      <c r="R31" s="76"/>
      <c r="S31" s="76"/>
    </row>
  </sheetData>
  <mergeCells count="7">
    <mergeCell ref="A6:V6"/>
    <mergeCell ref="X1:Y2"/>
    <mergeCell ref="A1:V1"/>
    <mergeCell ref="A2:V2"/>
    <mergeCell ref="A3:V3"/>
    <mergeCell ref="A4:V4"/>
    <mergeCell ref="A5:V5"/>
  </mergeCells>
  <hyperlinks>
    <hyperlink ref="X1" r:id="rId1" location="INDICE!A1"/>
    <hyperlink ref="X1:Y2" location="INDICE!A3" display="INDICE"/>
  </hyperlinks>
  <printOptions horizontalCentered="1"/>
  <pageMargins left="0.39370078740157483" right="0.39370078740157483" top="0.98425196850393704" bottom="0.98425196850393704" header="0" footer="0"/>
  <pageSetup paperSize="9" scale="75" orientation="portrait" horizontalDpi="300" verticalDpi="300" r:id="rId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workbookViewId="0"/>
  </sheetViews>
  <sheetFormatPr baseColWidth="10" defaultColWidth="9" defaultRowHeight="12.75" x14ac:dyDescent="0.2"/>
  <cols>
    <col min="1" max="1" width="8.75" style="2" customWidth="1"/>
    <col min="2" max="4" width="6.5" style="2" bestFit="1" customWidth="1"/>
    <col min="5" max="5" width="1.5" style="2" customWidth="1"/>
    <col min="6" max="8" width="5.625" style="2" bestFit="1" customWidth="1"/>
    <col min="9" max="9" width="1.75" style="2" customWidth="1"/>
    <col min="10" max="12" width="5.625" style="2" bestFit="1" customWidth="1"/>
    <col min="13" max="13" width="1.5" style="2" customWidth="1"/>
    <col min="14" max="16" width="5.625" style="2" bestFit="1" customWidth="1"/>
    <col min="17" max="17" width="1.75" style="2" customWidth="1"/>
    <col min="18" max="20" width="5.625" style="2" bestFit="1" customWidth="1"/>
    <col min="21" max="21" width="1.625" style="2" customWidth="1"/>
    <col min="22" max="24" width="5.625" style="2" bestFit="1" customWidth="1"/>
    <col min="25" max="25" width="1.125" style="2" customWidth="1"/>
    <col min="26" max="26" width="5.625" style="2" bestFit="1" customWidth="1"/>
    <col min="27" max="28" width="4.75" style="2" bestFit="1" customWidth="1"/>
    <col min="29" max="29" width="5.375" style="90" customWidth="1"/>
    <col min="30" max="33" width="11" style="90" customWidth="1"/>
    <col min="34" max="256" width="11" style="2" customWidth="1"/>
    <col min="257" max="16384" width="9" style="2"/>
  </cols>
  <sheetData>
    <row r="1" spans="1:33" ht="15" x14ac:dyDescent="0.2">
      <c r="AC1" s="200"/>
      <c r="AD1" s="747" t="s">
        <v>650</v>
      </c>
      <c r="AE1" s="747"/>
      <c r="AF1" s="200"/>
    </row>
    <row r="2" spans="1:33" ht="15" x14ac:dyDescent="0.2">
      <c r="A2" s="480" t="s">
        <v>1006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200"/>
      <c r="AD2" s="747"/>
      <c r="AE2" s="747"/>
      <c r="AF2" s="2"/>
    </row>
    <row r="3" spans="1:33" ht="14.25" x14ac:dyDescent="0.2">
      <c r="A3" s="480" t="s">
        <v>993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</row>
    <row r="4" spans="1:33" ht="14.25" x14ac:dyDescent="0.2">
      <c r="A4" s="480" t="s">
        <v>1007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</row>
    <row r="5" spans="1:33" ht="14.25" x14ac:dyDescent="0.2">
      <c r="A5" s="624" t="s">
        <v>189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</row>
    <row r="6" spans="1:33" ht="14.25" x14ac:dyDescent="0.2">
      <c r="A6" s="624" t="s">
        <v>528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624"/>
      <c r="W6" s="624"/>
      <c r="X6" s="624"/>
      <c r="Y6" s="624"/>
      <c r="Z6" s="624"/>
      <c r="AA6" s="624"/>
      <c r="AB6" s="624"/>
    </row>
    <row r="7" spans="1:33" ht="14.25" x14ac:dyDescent="0.2">
      <c r="A7" s="624" t="s">
        <v>995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91"/>
      <c r="AD7" s="91"/>
      <c r="AE7" s="91"/>
      <c r="AF7" s="91"/>
      <c r="AG7" s="91"/>
    </row>
    <row r="8" spans="1:33" ht="15" thickBot="1" x14ac:dyDescent="0.25">
      <c r="A8" s="483" t="s">
        <v>1076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91"/>
      <c r="AD8" s="91"/>
      <c r="AE8" s="91"/>
      <c r="AF8" s="91"/>
      <c r="AG8" s="91"/>
    </row>
    <row r="9" spans="1:33" x14ac:dyDescent="0.2">
      <c r="A9" s="312"/>
      <c r="B9" s="625" t="s">
        <v>5</v>
      </c>
      <c r="C9" s="625"/>
      <c r="D9" s="625"/>
      <c r="E9" s="626"/>
      <c r="F9" s="625" t="s">
        <v>14</v>
      </c>
      <c r="G9" s="625"/>
      <c r="H9" s="625"/>
      <c r="I9" s="576"/>
      <c r="J9" s="625" t="s">
        <v>15</v>
      </c>
      <c r="K9" s="625"/>
      <c r="L9" s="625"/>
      <c r="M9" s="576"/>
      <c r="N9" s="625" t="s">
        <v>16</v>
      </c>
      <c r="O9" s="625"/>
      <c r="P9" s="625"/>
      <c r="Q9" s="576"/>
      <c r="R9" s="625" t="s">
        <v>18</v>
      </c>
      <c r="S9" s="625"/>
      <c r="T9" s="625"/>
      <c r="U9" s="576"/>
      <c r="V9" s="625" t="s">
        <v>19</v>
      </c>
      <c r="W9" s="625"/>
      <c r="X9" s="625"/>
      <c r="Y9" s="576"/>
      <c r="Z9" s="625" t="s">
        <v>20</v>
      </c>
      <c r="AA9" s="625"/>
      <c r="AB9" s="625"/>
    </row>
    <row r="10" spans="1:33" ht="13.5" thickBot="1" x14ac:dyDescent="0.25">
      <c r="A10" s="290" t="s">
        <v>858</v>
      </c>
      <c r="B10" s="290" t="s">
        <v>87</v>
      </c>
      <c r="C10" s="290" t="s">
        <v>88</v>
      </c>
      <c r="D10" s="290" t="s">
        <v>89</v>
      </c>
      <c r="E10" s="290"/>
      <c r="F10" s="290" t="s">
        <v>87</v>
      </c>
      <c r="G10" s="290" t="s">
        <v>88</v>
      </c>
      <c r="H10" s="290" t="s">
        <v>89</v>
      </c>
      <c r="I10" s="290"/>
      <c r="J10" s="290" t="s">
        <v>87</v>
      </c>
      <c r="K10" s="290" t="s">
        <v>88</v>
      </c>
      <c r="L10" s="290" t="s">
        <v>89</v>
      </c>
      <c r="M10" s="290"/>
      <c r="N10" s="290" t="s">
        <v>87</v>
      </c>
      <c r="O10" s="290" t="s">
        <v>88</v>
      </c>
      <c r="P10" s="290" t="s">
        <v>89</v>
      </c>
      <c r="Q10" s="290"/>
      <c r="R10" s="290" t="s">
        <v>87</v>
      </c>
      <c r="S10" s="290" t="s">
        <v>88</v>
      </c>
      <c r="T10" s="290" t="s">
        <v>89</v>
      </c>
      <c r="U10" s="290"/>
      <c r="V10" s="290" t="s">
        <v>87</v>
      </c>
      <c r="W10" s="290" t="s">
        <v>88</v>
      </c>
      <c r="X10" s="290" t="s">
        <v>89</v>
      </c>
      <c r="Y10" s="290"/>
      <c r="Z10" s="290" t="s">
        <v>87</v>
      </c>
      <c r="AA10" s="290" t="s">
        <v>88</v>
      </c>
      <c r="AB10" s="290" t="s">
        <v>89</v>
      </c>
    </row>
    <row r="11" spans="1:33" ht="15" x14ac:dyDescent="0.25">
      <c r="A11" s="627" t="s">
        <v>5</v>
      </c>
      <c r="B11" s="633">
        <v>389481</v>
      </c>
      <c r="C11" s="633">
        <v>193324</v>
      </c>
      <c r="D11" s="633">
        <v>196157</v>
      </c>
      <c r="E11" s="633"/>
      <c r="F11" s="633">
        <v>81926</v>
      </c>
      <c r="G11" s="633">
        <v>42452</v>
      </c>
      <c r="H11" s="633">
        <v>39474</v>
      </c>
      <c r="I11" s="633"/>
      <c r="J11" s="633">
        <v>74373</v>
      </c>
      <c r="K11" s="633">
        <v>37784</v>
      </c>
      <c r="L11" s="633">
        <v>36589</v>
      </c>
      <c r="M11" s="633"/>
      <c r="N11" s="633">
        <v>70866</v>
      </c>
      <c r="O11" s="633">
        <v>35511</v>
      </c>
      <c r="P11" s="633">
        <v>35355</v>
      </c>
      <c r="Q11" s="633"/>
      <c r="R11" s="633">
        <v>80829</v>
      </c>
      <c r="S11" s="633">
        <v>39314</v>
      </c>
      <c r="T11" s="633">
        <v>41515</v>
      </c>
      <c r="U11" s="633"/>
      <c r="V11" s="633">
        <v>63130</v>
      </c>
      <c r="W11" s="633">
        <v>29896</v>
      </c>
      <c r="X11" s="633">
        <v>33234</v>
      </c>
      <c r="Y11" s="633"/>
      <c r="Z11" s="633">
        <v>18357</v>
      </c>
      <c r="AA11" s="633">
        <v>8367</v>
      </c>
      <c r="AB11" s="633">
        <v>9990</v>
      </c>
    </row>
    <row r="12" spans="1:33" x14ac:dyDescent="0.2">
      <c r="A12" s="288"/>
      <c r="B12" s="633"/>
      <c r="C12" s="633"/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</row>
    <row r="13" spans="1:33" x14ac:dyDescent="0.2">
      <c r="A13" s="288">
        <v>11</v>
      </c>
      <c r="B13" s="633">
        <v>279.30953805156639</v>
      </c>
      <c r="C13" s="633">
        <v>111.91271593786797</v>
      </c>
      <c r="D13" s="633">
        <v>167.39682211369842</v>
      </c>
      <c r="E13" s="633"/>
      <c r="F13" s="633">
        <v>279.30953805156639</v>
      </c>
      <c r="G13" s="633">
        <v>111.91271593786797</v>
      </c>
      <c r="H13" s="633">
        <v>167.39682211369842</v>
      </c>
      <c r="I13" s="633"/>
      <c r="J13" s="633">
        <v>0</v>
      </c>
      <c r="K13" s="633">
        <v>0</v>
      </c>
      <c r="L13" s="633">
        <v>0</v>
      </c>
      <c r="M13" s="633"/>
      <c r="N13" s="633">
        <v>0</v>
      </c>
      <c r="O13" s="633">
        <v>0</v>
      </c>
      <c r="P13" s="633">
        <v>0</v>
      </c>
      <c r="Q13" s="633"/>
      <c r="R13" s="633">
        <v>0</v>
      </c>
      <c r="S13" s="633">
        <v>0</v>
      </c>
      <c r="T13" s="633">
        <v>0</v>
      </c>
      <c r="U13" s="633"/>
      <c r="V13" s="633">
        <v>0</v>
      </c>
      <c r="W13" s="633">
        <v>0</v>
      </c>
      <c r="X13" s="633">
        <v>0</v>
      </c>
      <c r="Y13" s="633"/>
      <c r="Z13" s="633">
        <v>0</v>
      </c>
      <c r="AA13" s="633">
        <v>0</v>
      </c>
      <c r="AB13" s="633">
        <v>0</v>
      </c>
    </row>
    <row r="14" spans="1:33" x14ac:dyDescent="0.2">
      <c r="A14" s="288">
        <v>12</v>
      </c>
      <c r="B14" s="633">
        <v>41854.871808933152</v>
      </c>
      <c r="C14" s="633">
        <v>20678.512917064567</v>
      </c>
      <c r="D14" s="633">
        <v>21176.358891868578</v>
      </c>
      <c r="E14" s="634"/>
      <c r="F14" s="633">
        <v>41593.721613273672</v>
      </c>
      <c r="G14" s="633">
        <v>20560.280650291133</v>
      </c>
      <c r="H14" s="633">
        <v>21033.440962982546</v>
      </c>
      <c r="I14" s="634"/>
      <c r="J14" s="633">
        <v>261.15019565946727</v>
      </c>
      <c r="K14" s="633">
        <v>118.23226677343352</v>
      </c>
      <c r="L14" s="633">
        <v>142.91792888603379</v>
      </c>
      <c r="M14" s="634"/>
      <c r="N14" s="633">
        <v>0</v>
      </c>
      <c r="O14" s="633">
        <v>0</v>
      </c>
      <c r="P14" s="633">
        <v>0</v>
      </c>
      <c r="Q14" s="634"/>
      <c r="R14" s="633">
        <v>0</v>
      </c>
      <c r="S14" s="633">
        <v>0</v>
      </c>
      <c r="T14" s="633">
        <v>0</v>
      </c>
      <c r="U14" s="634"/>
      <c r="V14" s="633">
        <v>0</v>
      </c>
      <c r="W14" s="633">
        <v>0</v>
      </c>
      <c r="X14" s="633">
        <v>0</v>
      </c>
      <c r="Y14" s="634"/>
      <c r="Z14" s="633">
        <v>0</v>
      </c>
      <c r="AA14" s="633">
        <v>0</v>
      </c>
      <c r="AB14" s="633">
        <v>0</v>
      </c>
    </row>
    <row r="15" spans="1:33" x14ac:dyDescent="0.2">
      <c r="A15" s="288">
        <v>13</v>
      </c>
      <c r="B15" s="633">
        <v>61759.402520053001</v>
      </c>
      <c r="C15" s="633">
        <v>30745.120959905544</v>
      </c>
      <c r="D15" s="633">
        <v>31014.281560147458</v>
      </c>
      <c r="E15" s="634"/>
      <c r="F15" s="633">
        <v>24514.247228236134</v>
      </c>
      <c r="G15" s="633">
        <v>12894.085059299818</v>
      </c>
      <c r="H15" s="633">
        <v>11620.162168936318</v>
      </c>
      <c r="I15" s="634"/>
      <c r="J15" s="633">
        <v>37024.657298703525</v>
      </c>
      <c r="K15" s="633">
        <v>17762.939079371492</v>
      </c>
      <c r="L15" s="633">
        <v>19261.718219332037</v>
      </c>
      <c r="M15" s="634"/>
      <c r="N15" s="633">
        <v>220.49799311333564</v>
      </c>
      <c r="O15" s="633">
        <v>88.096821234236344</v>
      </c>
      <c r="P15" s="633">
        <v>132.40117187909925</v>
      </c>
      <c r="Q15" s="634"/>
      <c r="R15" s="633">
        <v>0</v>
      </c>
      <c r="S15" s="633">
        <v>0</v>
      </c>
      <c r="T15" s="633">
        <v>0</v>
      </c>
      <c r="U15" s="634"/>
      <c r="V15" s="633">
        <v>0</v>
      </c>
      <c r="W15" s="633">
        <v>0</v>
      </c>
      <c r="X15" s="633">
        <v>0</v>
      </c>
      <c r="Y15" s="634"/>
      <c r="Z15" s="633">
        <v>0</v>
      </c>
      <c r="AA15" s="633">
        <v>0</v>
      </c>
      <c r="AB15" s="633">
        <v>0</v>
      </c>
    </row>
    <row r="16" spans="1:33" x14ac:dyDescent="0.2">
      <c r="A16" s="288">
        <v>14</v>
      </c>
      <c r="B16" s="633">
        <v>62740.364398617858</v>
      </c>
      <c r="C16" s="633">
        <v>31664.74456649803</v>
      </c>
      <c r="D16" s="633">
        <v>31075.619832119835</v>
      </c>
      <c r="E16" s="634"/>
      <c r="F16" s="633">
        <v>6735.4308400956861</v>
      </c>
      <c r="G16" s="633">
        <v>4068.5804378268067</v>
      </c>
      <c r="H16" s="633">
        <v>2666.8504022688794</v>
      </c>
      <c r="I16" s="634"/>
      <c r="J16" s="633">
        <v>21225.722438586137</v>
      </c>
      <c r="K16" s="633">
        <v>10947.712503257044</v>
      </c>
      <c r="L16" s="633">
        <v>10278.009935329095</v>
      </c>
      <c r="M16" s="634"/>
      <c r="N16" s="633">
        <v>34563.671707330308</v>
      </c>
      <c r="O16" s="633">
        <v>16553.545601707709</v>
      </c>
      <c r="P16" s="633">
        <v>18010.126105622599</v>
      </c>
      <c r="Q16" s="634"/>
      <c r="R16" s="633">
        <v>215.53941260572532</v>
      </c>
      <c r="S16" s="633">
        <v>94.906023706468076</v>
      </c>
      <c r="T16" s="633">
        <v>120.63338889925723</v>
      </c>
      <c r="U16" s="634"/>
      <c r="V16" s="633">
        <v>0</v>
      </c>
      <c r="W16" s="633">
        <v>0</v>
      </c>
      <c r="X16" s="633">
        <v>0</v>
      </c>
      <c r="Y16" s="634"/>
      <c r="Z16" s="633">
        <v>0</v>
      </c>
      <c r="AA16" s="633">
        <v>0</v>
      </c>
      <c r="AB16" s="633">
        <v>0</v>
      </c>
    </row>
    <row r="17" spans="1:28" x14ac:dyDescent="0.2">
      <c r="A17" s="288">
        <v>15</v>
      </c>
      <c r="B17" s="633">
        <v>60073.074604774978</v>
      </c>
      <c r="C17" s="633">
        <v>30133.01419265927</v>
      </c>
      <c r="D17" s="633">
        <v>29940.060412115705</v>
      </c>
      <c r="E17" s="634"/>
      <c r="F17" s="633">
        <v>2158.7128385544402</v>
      </c>
      <c r="G17" s="633">
        <v>1353.4127501496716</v>
      </c>
      <c r="H17" s="633">
        <v>805.30008840476842</v>
      </c>
      <c r="I17" s="634"/>
      <c r="J17" s="633">
        <v>6168.2870841319727</v>
      </c>
      <c r="K17" s="633">
        <v>3681.170974849158</v>
      </c>
      <c r="L17" s="633">
        <v>2487.1161092828147</v>
      </c>
      <c r="M17" s="634"/>
      <c r="N17" s="633">
        <v>20127.845166045085</v>
      </c>
      <c r="O17" s="633">
        <v>10211.474596815642</v>
      </c>
      <c r="P17" s="633">
        <v>9916.3705692294425</v>
      </c>
      <c r="Q17" s="634"/>
      <c r="R17" s="633">
        <v>31439.905550033232</v>
      </c>
      <c r="S17" s="633">
        <v>14811.232380364903</v>
      </c>
      <c r="T17" s="633">
        <v>16628.673169668335</v>
      </c>
      <c r="U17" s="634"/>
      <c r="V17" s="633">
        <v>178.32396601025053</v>
      </c>
      <c r="W17" s="633">
        <v>75.723490479899056</v>
      </c>
      <c r="X17" s="633">
        <v>102.60047553035147</v>
      </c>
      <c r="Y17" s="634"/>
      <c r="Z17" s="633">
        <v>0</v>
      </c>
      <c r="AA17" s="633">
        <v>0</v>
      </c>
      <c r="AB17" s="633">
        <v>0</v>
      </c>
    </row>
    <row r="18" spans="1:28" x14ac:dyDescent="0.2">
      <c r="A18" s="288">
        <v>16</v>
      </c>
      <c r="B18" s="633">
        <v>56535.535370491511</v>
      </c>
      <c r="C18" s="633">
        <v>28352.348083036733</v>
      </c>
      <c r="D18" s="633">
        <v>28183.18728745477</v>
      </c>
      <c r="E18" s="634"/>
      <c r="F18" s="633">
        <v>867.28739127023766</v>
      </c>
      <c r="G18" s="633">
        <v>547.65449343942544</v>
      </c>
      <c r="H18" s="633">
        <v>319.63289783081223</v>
      </c>
      <c r="I18" s="634"/>
      <c r="J18" s="633">
        <v>2474.5445016694784</v>
      </c>
      <c r="K18" s="633">
        <v>1547.6743424790595</v>
      </c>
      <c r="L18" s="633">
        <v>926.87015919041914</v>
      </c>
      <c r="M18" s="634"/>
      <c r="N18" s="633">
        <v>6066.119993396399</v>
      </c>
      <c r="O18" s="633">
        <v>3517.1831657036864</v>
      </c>
      <c r="P18" s="633">
        <v>2548.9368276927121</v>
      </c>
      <c r="Q18" s="634"/>
      <c r="R18" s="633">
        <v>20086.650098841823</v>
      </c>
      <c r="S18" s="633">
        <v>10311.895323713001</v>
      </c>
      <c r="T18" s="633">
        <v>9774.7547751288184</v>
      </c>
      <c r="U18" s="634"/>
      <c r="V18" s="633">
        <v>27007.723693100841</v>
      </c>
      <c r="W18" s="633">
        <v>12410.904609383773</v>
      </c>
      <c r="X18" s="633">
        <v>14596.819083717073</v>
      </c>
      <c r="Y18" s="634"/>
      <c r="Z18" s="633">
        <v>33.209692212719013</v>
      </c>
      <c r="AA18" s="633">
        <v>17.036148317784843</v>
      </c>
      <c r="AB18" s="633">
        <v>16.17354389493417</v>
      </c>
    </row>
    <row r="19" spans="1:28" x14ac:dyDescent="0.2">
      <c r="A19" s="288">
        <v>17</v>
      </c>
      <c r="B19" s="633">
        <v>35855.568192237923</v>
      </c>
      <c r="C19" s="633">
        <v>18558.452691691891</v>
      </c>
      <c r="D19" s="633">
        <v>17297.115500546028</v>
      </c>
      <c r="E19" s="634"/>
      <c r="F19" s="633">
        <v>581.1403173719475</v>
      </c>
      <c r="G19" s="633">
        <v>362.79507378860899</v>
      </c>
      <c r="H19" s="633">
        <v>218.34524358333843</v>
      </c>
      <c r="I19" s="634"/>
      <c r="J19" s="633">
        <v>1162.0822719749222</v>
      </c>
      <c r="K19" s="633">
        <v>706.23726833262515</v>
      </c>
      <c r="L19" s="633">
        <v>455.84500364229712</v>
      </c>
      <c r="M19" s="634"/>
      <c r="N19" s="633">
        <v>2396.8331297740428</v>
      </c>
      <c r="O19" s="633">
        <v>1460.4351619806787</v>
      </c>
      <c r="P19" s="633">
        <v>936.39796779336382</v>
      </c>
      <c r="Q19" s="634"/>
      <c r="R19" s="633">
        <v>7605.0863991190645</v>
      </c>
      <c r="S19" s="633">
        <v>4295.6857080260861</v>
      </c>
      <c r="T19" s="633">
        <v>3309.4006910929784</v>
      </c>
      <c r="U19" s="634"/>
      <c r="V19" s="633">
        <v>16098.036363030616</v>
      </c>
      <c r="W19" s="633">
        <v>8098.6705002029457</v>
      </c>
      <c r="X19" s="633">
        <v>7999.3658628276689</v>
      </c>
      <c r="Y19" s="634"/>
      <c r="Z19" s="633">
        <v>8012.3897109673298</v>
      </c>
      <c r="AA19" s="633">
        <v>3634.6289793609471</v>
      </c>
      <c r="AB19" s="633">
        <v>4377.7607316063832</v>
      </c>
    </row>
    <row r="20" spans="1:28" x14ac:dyDescent="0.2">
      <c r="A20" s="288">
        <v>18</v>
      </c>
      <c r="B20" s="633">
        <v>17064.531099843014</v>
      </c>
      <c r="C20" s="633">
        <v>9203.7803198704296</v>
      </c>
      <c r="D20" s="633">
        <v>7860.7507799725836</v>
      </c>
      <c r="E20" s="634"/>
      <c r="F20" s="633">
        <v>514.57502407748302</v>
      </c>
      <c r="G20" s="633">
        <v>309.47504115844538</v>
      </c>
      <c r="H20" s="633">
        <v>205.09998291903764</v>
      </c>
      <c r="I20" s="634"/>
      <c r="J20" s="633">
        <v>785.09853042790201</v>
      </c>
      <c r="K20" s="633">
        <v>451.18228988633979</v>
      </c>
      <c r="L20" s="633">
        <v>333.9162405415621</v>
      </c>
      <c r="M20" s="634"/>
      <c r="N20" s="633">
        <v>1201.4304822681061</v>
      </c>
      <c r="O20" s="633">
        <v>725.32141089882646</v>
      </c>
      <c r="P20" s="633">
        <v>476.10907136927949</v>
      </c>
      <c r="Q20" s="634"/>
      <c r="R20" s="633">
        <v>4119.8402154282885</v>
      </c>
      <c r="S20" s="633">
        <v>2274.1620142351653</v>
      </c>
      <c r="T20" s="633">
        <v>1845.678201193123</v>
      </c>
      <c r="U20" s="634"/>
      <c r="V20" s="633">
        <v>5365.1397042223998</v>
      </c>
      <c r="W20" s="633">
        <v>2971.6292555373934</v>
      </c>
      <c r="X20" s="633">
        <v>2393.5104486850064</v>
      </c>
      <c r="Y20" s="634"/>
      <c r="Z20" s="633">
        <v>5078.4471434188354</v>
      </c>
      <c r="AA20" s="633">
        <v>2472.0103081542602</v>
      </c>
      <c r="AB20" s="633">
        <v>2606.4368352645747</v>
      </c>
    </row>
    <row r="21" spans="1:28" x14ac:dyDescent="0.2">
      <c r="A21" s="288">
        <v>19</v>
      </c>
      <c r="B21" s="633">
        <v>8906.3465782694511</v>
      </c>
      <c r="C21" s="633">
        <v>4741.051162054996</v>
      </c>
      <c r="D21" s="633">
        <v>4165.2954162144542</v>
      </c>
      <c r="E21" s="634"/>
      <c r="F21" s="633">
        <v>482.26060128434301</v>
      </c>
      <c r="G21" s="633">
        <v>288.97180048240045</v>
      </c>
      <c r="H21" s="633">
        <v>193.28880080194256</v>
      </c>
      <c r="I21" s="634"/>
      <c r="J21" s="633">
        <v>625.87955633239267</v>
      </c>
      <c r="K21" s="633">
        <v>355.37843299501338</v>
      </c>
      <c r="L21" s="633">
        <v>270.50112333737934</v>
      </c>
      <c r="M21" s="634"/>
      <c r="N21" s="633">
        <v>875.19331344538909</v>
      </c>
      <c r="O21" s="633">
        <v>509.36137605588289</v>
      </c>
      <c r="P21" s="633">
        <v>365.83193738950632</v>
      </c>
      <c r="Q21" s="634"/>
      <c r="R21" s="633">
        <v>2699.3512584439654</v>
      </c>
      <c r="S21" s="633">
        <v>1367.0415871498726</v>
      </c>
      <c r="T21" s="633">
        <v>1332.3096712940924</v>
      </c>
      <c r="U21" s="634"/>
      <c r="V21" s="633">
        <v>2803.0191980288646</v>
      </c>
      <c r="W21" s="633">
        <v>1484.0468832715662</v>
      </c>
      <c r="X21" s="633">
        <v>1318.9723147572979</v>
      </c>
      <c r="Y21" s="634"/>
      <c r="Z21" s="633">
        <v>1420.6426507344968</v>
      </c>
      <c r="AA21" s="633">
        <v>736.2510821002611</v>
      </c>
      <c r="AB21" s="633">
        <v>684.39156863423591</v>
      </c>
    </row>
    <row r="22" spans="1:28" x14ac:dyDescent="0.2">
      <c r="A22" s="288">
        <v>20</v>
      </c>
      <c r="B22" s="633">
        <v>6174.8718869727782</v>
      </c>
      <c r="C22" s="633">
        <v>3128.706954399127</v>
      </c>
      <c r="D22" s="633">
        <v>3046.1649325736516</v>
      </c>
      <c r="E22" s="634"/>
      <c r="F22" s="633">
        <v>435.50857892082473</v>
      </c>
      <c r="G22" s="633">
        <v>239.99013752021094</v>
      </c>
      <c r="H22" s="633">
        <v>195.51844140061382</v>
      </c>
      <c r="I22" s="634"/>
      <c r="J22" s="633">
        <v>527.41618636211274</v>
      </c>
      <c r="K22" s="633">
        <v>312.6169785284676</v>
      </c>
      <c r="L22" s="633">
        <v>214.79920783364508</v>
      </c>
      <c r="M22" s="634"/>
      <c r="N22" s="633">
        <v>640.09423525032446</v>
      </c>
      <c r="O22" s="633">
        <v>336.92271732566331</v>
      </c>
      <c r="P22" s="633">
        <v>303.1715179246612</v>
      </c>
      <c r="Q22" s="634"/>
      <c r="R22" s="633">
        <v>2103.4892324546472</v>
      </c>
      <c r="S22" s="633">
        <v>1029.8361777673288</v>
      </c>
      <c r="T22" s="633">
        <v>1073.6530546873184</v>
      </c>
      <c r="U22" s="634"/>
      <c r="V22" s="633">
        <v>1796.5960326542943</v>
      </c>
      <c r="W22" s="633">
        <v>872.32653020284329</v>
      </c>
      <c r="X22" s="633">
        <v>924.26950245145088</v>
      </c>
      <c r="Y22" s="634"/>
      <c r="Z22" s="633">
        <v>671.7676213305748</v>
      </c>
      <c r="AA22" s="633">
        <v>337.01441305461299</v>
      </c>
      <c r="AB22" s="633">
        <v>334.75320827596192</v>
      </c>
    </row>
    <row r="23" spans="1:28" x14ac:dyDescent="0.2">
      <c r="A23" s="288">
        <v>21</v>
      </c>
      <c r="B23" s="633">
        <v>4563.1502482038968</v>
      </c>
      <c r="C23" s="633">
        <v>2175.9683189560064</v>
      </c>
      <c r="D23" s="633">
        <v>2387.1819292478908</v>
      </c>
      <c r="E23" s="634"/>
      <c r="F23" s="633">
        <v>366.15051211508859</v>
      </c>
      <c r="G23" s="633">
        <v>216.00147538568666</v>
      </c>
      <c r="H23" s="633">
        <v>150.14903672940193</v>
      </c>
      <c r="I23" s="634"/>
      <c r="J23" s="633">
        <v>408.06239745964371</v>
      </c>
      <c r="K23" s="633">
        <v>222.69781283235582</v>
      </c>
      <c r="L23" s="633">
        <v>185.36458462728785</v>
      </c>
      <c r="M23" s="634"/>
      <c r="N23" s="633">
        <v>574.76217232389672</v>
      </c>
      <c r="O23" s="633">
        <v>297.3414991228592</v>
      </c>
      <c r="P23" s="633">
        <v>277.42067320103752</v>
      </c>
      <c r="Q23" s="634"/>
      <c r="R23" s="633">
        <v>1596.9733452057906</v>
      </c>
      <c r="S23" s="633">
        <v>698.55672963525035</v>
      </c>
      <c r="T23" s="633">
        <v>898.41661557054022</v>
      </c>
      <c r="U23" s="634"/>
      <c r="V23" s="633">
        <v>1218.0879335361178</v>
      </c>
      <c r="W23" s="633">
        <v>567.65208986253606</v>
      </c>
      <c r="X23" s="633">
        <v>650.43584367358164</v>
      </c>
      <c r="Y23" s="634"/>
      <c r="Z23" s="633">
        <v>399.11388756335947</v>
      </c>
      <c r="AA23" s="633">
        <v>173.71871211731815</v>
      </c>
      <c r="AB23" s="633">
        <v>225.39517544604135</v>
      </c>
    </row>
    <row r="24" spans="1:28" x14ac:dyDescent="0.2">
      <c r="A24" s="288">
        <v>22</v>
      </c>
      <c r="B24" s="633">
        <v>4029.8172366920562</v>
      </c>
      <c r="C24" s="633">
        <v>1907.5522055157151</v>
      </c>
      <c r="D24" s="633">
        <v>2122.2650311763405</v>
      </c>
      <c r="E24" s="634"/>
      <c r="F24" s="633">
        <v>372.76830096149547</v>
      </c>
      <c r="G24" s="633">
        <v>195.41121324832264</v>
      </c>
      <c r="H24" s="633">
        <v>177.35708771317286</v>
      </c>
      <c r="I24" s="634"/>
      <c r="J24" s="633">
        <v>400.4909036410553</v>
      </c>
      <c r="K24" s="633">
        <v>198.57760184767869</v>
      </c>
      <c r="L24" s="633">
        <v>201.9133017933766</v>
      </c>
      <c r="M24" s="634"/>
      <c r="N24" s="633">
        <v>460.55842566811145</v>
      </c>
      <c r="O24" s="633">
        <v>275.06968538478264</v>
      </c>
      <c r="P24" s="633">
        <v>185.48874028332881</v>
      </c>
      <c r="Q24" s="634"/>
      <c r="R24" s="633">
        <v>1423.0260224340855</v>
      </c>
      <c r="S24" s="633">
        <v>654.4221409389869</v>
      </c>
      <c r="T24" s="633">
        <v>768.60388149509868</v>
      </c>
      <c r="U24" s="634"/>
      <c r="V24" s="633">
        <v>1008.6192131390389</v>
      </c>
      <c r="W24" s="633">
        <v>431.2962157102649</v>
      </c>
      <c r="X24" s="633">
        <v>577.3229974287741</v>
      </c>
      <c r="Y24" s="634"/>
      <c r="Z24" s="633">
        <v>364.35437084826879</v>
      </c>
      <c r="AA24" s="633">
        <v>152.77534838567937</v>
      </c>
      <c r="AB24" s="633">
        <v>211.57902246258945</v>
      </c>
    </row>
    <row r="25" spans="1:28" x14ac:dyDescent="0.2">
      <c r="A25" s="288">
        <v>23</v>
      </c>
      <c r="B25" s="633">
        <v>3499.6474948235141</v>
      </c>
      <c r="C25" s="633">
        <v>1740.7885991570608</v>
      </c>
      <c r="D25" s="633">
        <v>1758.8588956664535</v>
      </c>
      <c r="E25" s="634"/>
      <c r="F25" s="633">
        <v>333.34876270273526</v>
      </c>
      <c r="G25" s="633">
        <v>193.66264522743637</v>
      </c>
      <c r="H25" s="633">
        <v>139.68611747529889</v>
      </c>
      <c r="I25" s="634"/>
      <c r="J25" s="633">
        <v>390.02085154353887</v>
      </c>
      <c r="K25" s="633">
        <v>225.39306680551809</v>
      </c>
      <c r="L25" s="633">
        <v>164.62778473802081</v>
      </c>
      <c r="M25" s="634"/>
      <c r="N25" s="633">
        <v>401.94772485810608</v>
      </c>
      <c r="O25" s="633">
        <v>213.4965073987218</v>
      </c>
      <c r="P25" s="633">
        <v>188.45121745938428</v>
      </c>
      <c r="Q25" s="634"/>
      <c r="R25" s="633">
        <v>1193.2703381229996</v>
      </c>
      <c r="S25" s="633">
        <v>564.89769196338159</v>
      </c>
      <c r="T25" s="633">
        <v>628.37264615961794</v>
      </c>
      <c r="U25" s="634"/>
      <c r="V25" s="633">
        <v>904.35239707847859</v>
      </c>
      <c r="W25" s="633">
        <v>427.7215339620783</v>
      </c>
      <c r="X25" s="633">
        <v>476.63086311640023</v>
      </c>
      <c r="Y25" s="634"/>
      <c r="Z25" s="633">
        <v>276.70742051765615</v>
      </c>
      <c r="AA25" s="633">
        <v>115.61715379992488</v>
      </c>
      <c r="AB25" s="633">
        <v>161.09026671773125</v>
      </c>
    </row>
    <row r="26" spans="1:28" x14ac:dyDescent="0.2">
      <c r="A26" s="288">
        <v>24</v>
      </c>
      <c r="B26" s="633">
        <v>2941.7007378057806</v>
      </c>
      <c r="C26" s="633">
        <v>1424.7799602341033</v>
      </c>
      <c r="D26" s="633">
        <v>1516.9207775716773</v>
      </c>
      <c r="E26" s="634"/>
      <c r="F26" s="633">
        <v>265.59850475887549</v>
      </c>
      <c r="G26" s="633">
        <v>137.88179220574847</v>
      </c>
      <c r="H26" s="633">
        <v>127.71671255312705</v>
      </c>
      <c r="I26" s="634"/>
      <c r="J26" s="633">
        <v>331.69606924427563</v>
      </c>
      <c r="K26" s="633">
        <v>181.61230971929155</v>
      </c>
      <c r="L26" s="633">
        <v>150.08375952498409</v>
      </c>
      <c r="M26" s="634"/>
      <c r="N26" s="633">
        <v>368.14047238070845</v>
      </c>
      <c r="O26" s="633">
        <v>186.66284099799338</v>
      </c>
      <c r="P26" s="633">
        <v>181.477631382715</v>
      </c>
      <c r="Q26" s="634"/>
      <c r="R26" s="633">
        <v>970.23965772351949</v>
      </c>
      <c r="S26" s="633">
        <v>467.19674770847041</v>
      </c>
      <c r="T26" s="633">
        <v>503.04291001504896</v>
      </c>
      <c r="U26" s="634"/>
      <c r="V26" s="633">
        <v>787.13965989194037</v>
      </c>
      <c r="W26" s="633">
        <v>356.11315590547866</v>
      </c>
      <c r="X26" s="633">
        <v>431.02650398646171</v>
      </c>
      <c r="Y26" s="634"/>
      <c r="Z26" s="633">
        <v>218.88637380646131</v>
      </c>
      <c r="AA26" s="633">
        <v>95.313113697120968</v>
      </c>
      <c r="AB26" s="633">
        <v>123.57326010934032</v>
      </c>
    </row>
    <row r="27" spans="1:28" x14ac:dyDescent="0.2">
      <c r="A27" s="288" t="s">
        <v>221</v>
      </c>
      <c r="B27" s="633">
        <v>10108.59027112261</v>
      </c>
      <c r="C27" s="633">
        <v>4489.4844534767526</v>
      </c>
      <c r="D27" s="633">
        <v>5619.1058176458582</v>
      </c>
      <c r="E27" s="634"/>
      <c r="F27" s="633">
        <v>903.56759324637403</v>
      </c>
      <c r="G27" s="633">
        <v>454.63081886792673</v>
      </c>
      <c r="H27" s="633">
        <v>448.93677437844735</v>
      </c>
      <c r="I27" s="634"/>
      <c r="J27" s="633">
        <v>1115.6345608130994</v>
      </c>
      <c r="K27" s="633">
        <v>569.16949669802239</v>
      </c>
      <c r="L27" s="633">
        <v>546.46506411507698</v>
      </c>
      <c r="M27" s="634"/>
      <c r="N27" s="633">
        <v>1263.8769662487955</v>
      </c>
      <c r="O27" s="633">
        <v>592.75346736547453</v>
      </c>
      <c r="P27" s="633">
        <v>671.12349888332096</v>
      </c>
      <c r="Q27" s="634"/>
      <c r="R27" s="633">
        <v>3320.1845490142287</v>
      </c>
      <c r="S27" s="633">
        <v>1430.0446613807314</v>
      </c>
      <c r="T27" s="633">
        <v>1890.139887633497</v>
      </c>
      <c r="U27" s="634"/>
      <c r="V27" s="633">
        <v>2672.8687598316556</v>
      </c>
      <c r="W27" s="633">
        <v>1147.0302012390007</v>
      </c>
      <c r="X27" s="633">
        <v>1525.8385585926542</v>
      </c>
      <c r="Y27" s="634"/>
      <c r="Z27" s="633">
        <v>832.45784196845796</v>
      </c>
      <c r="AA27" s="633">
        <v>295.85580792559659</v>
      </c>
      <c r="AB27" s="633">
        <v>536.60203404286131</v>
      </c>
    </row>
    <row r="28" spans="1:28" x14ac:dyDescent="0.2">
      <c r="A28" s="288" t="s">
        <v>222</v>
      </c>
      <c r="B28" s="633">
        <v>6118.1538660979049</v>
      </c>
      <c r="C28" s="633">
        <v>2282.4445797119465</v>
      </c>
      <c r="D28" s="633">
        <v>3835.7092863859589</v>
      </c>
      <c r="E28" s="634"/>
      <c r="F28" s="633">
        <v>641.25372339074795</v>
      </c>
      <c r="G28" s="633">
        <v>245.70978090838923</v>
      </c>
      <c r="H28" s="633">
        <v>395.54394248235877</v>
      </c>
      <c r="I28" s="634"/>
      <c r="J28" s="633">
        <v>682.74863870262084</v>
      </c>
      <c r="K28" s="633">
        <v>281.66643724676669</v>
      </c>
      <c r="L28" s="633">
        <v>401.08220145585415</v>
      </c>
      <c r="M28" s="634"/>
      <c r="N28" s="633">
        <v>830.73923503444666</v>
      </c>
      <c r="O28" s="633">
        <v>338.52989567691623</v>
      </c>
      <c r="P28" s="633">
        <v>492.20933935753033</v>
      </c>
      <c r="Q28" s="634"/>
      <c r="R28" s="633">
        <v>1890.9541975255586</v>
      </c>
      <c r="S28" s="633">
        <v>662.34234559826405</v>
      </c>
      <c r="T28" s="633">
        <v>1228.6118519272945</v>
      </c>
      <c r="U28" s="634"/>
      <c r="V28" s="633">
        <v>1579.4135785312119</v>
      </c>
      <c r="W28" s="633">
        <v>571.26287144228525</v>
      </c>
      <c r="X28" s="633">
        <v>1008.1507070889267</v>
      </c>
      <c r="Y28" s="634"/>
      <c r="Z28" s="633">
        <v>493.04449291331923</v>
      </c>
      <c r="AA28" s="633">
        <v>182.93324883932522</v>
      </c>
      <c r="AB28" s="633">
        <v>310.11124407399404</v>
      </c>
    </row>
    <row r="29" spans="1:28" x14ac:dyDescent="0.2">
      <c r="A29" s="288" t="s">
        <v>223</v>
      </c>
      <c r="B29" s="633">
        <v>3649.8246287070065</v>
      </c>
      <c r="C29" s="633">
        <v>1060.3636503426039</v>
      </c>
      <c r="D29" s="633">
        <v>2589.4609783644023</v>
      </c>
      <c r="E29" s="634"/>
      <c r="F29" s="633">
        <v>451.2948669582305</v>
      </c>
      <c r="G29" s="633">
        <v>147.0656201513043</v>
      </c>
      <c r="H29" s="633">
        <v>304.22924680692614</v>
      </c>
      <c r="I29" s="634"/>
      <c r="J29" s="633">
        <v>420.58314873228164</v>
      </c>
      <c r="K29" s="633">
        <v>121.60913193068878</v>
      </c>
      <c r="L29" s="633">
        <v>298.97401680159282</v>
      </c>
      <c r="M29" s="634"/>
      <c r="N29" s="633">
        <v>455.49789339008066</v>
      </c>
      <c r="O29" s="633">
        <v>112.46673463892256</v>
      </c>
      <c r="P29" s="633">
        <v>343.03115875115816</v>
      </c>
      <c r="Q29" s="634"/>
      <c r="R29" s="633">
        <v>1154.5670843859052</v>
      </c>
      <c r="S29" s="633">
        <v>357.06329724205756</v>
      </c>
      <c r="T29" s="633">
        <v>797.5037871438476</v>
      </c>
      <c r="U29" s="634"/>
      <c r="V29" s="633">
        <v>906.69033226140004</v>
      </c>
      <c r="W29" s="633">
        <v>243.57728640479237</v>
      </c>
      <c r="X29" s="633">
        <v>663.11304585660776</v>
      </c>
      <c r="Y29" s="634"/>
      <c r="Z29" s="633">
        <v>261.19130297910812</v>
      </c>
      <c r="AA29" s="633">
        <v>78.581579974838405</v>
      </c>
      <c r="AB29" s="633">
        <v>182.60972300426968</v>
      </c>
    </row>
    <row r="30" spans="1:28" x14ac:dyDescent="0.2">
      <c r="A30" s="288" t="s">
        <v>224</v>
      </c>
      <c r="B30" s="633">
        <v>1785.2114764178657</v>
      </c>
      <c r="C30" s="633">
        <v>492.06194027989443</v>
      </c>
      <c r="D30" s="633">
        <v>1293.1495361379712</v>
      </c>
      <c r="E30" s="634"/>
      <c r="F30" s="633">
        <v>209.5750168569873</v>
      </c>
      <c r="G30" s="633">
        <v>64.359929740158094</v>
      </c>
      <c r="H30" s="633">
        <v>145.21508711682924</v>
      </c>
      <c r="I30" s="634"/>
      <c r="J30" s="633">
        <v>201.57081508585281</v>
      </c>
      <c r="K30" s="633">
        <v>54.868272428238804</v>
      </c>
      <c r="L30" s="633">
        <v>146.702542657614</v>
      </c>
      <c r="M30" s="634"/>
      <c r="N30" s="633">
        <v>223.69027523142046</v>
      </c>
      <c r="O30" s="633">
        <v>45.648732773269394</v>
      </c>
      <c r="P30" s="633">
        <v>178.04154245815107</v>
      </c>
      <c r="Q30" s="634"/>
      <c r="R30" s="633">
        <v>529.43300819191018</v>
      </c>
      <c r="S30" s="633">
        <v>143.13919170395678</v>
      </c>
      <c r="T30" s="633">
        <v>386.29381648795334</v>
      </c>
      <c r="U30" s="634"/>
      <c r="V30" s="633">
        <v>463.93124223223549</v>
      </c>
      <c r="W30" s="633">
        <v>140.23574606316927</v>
      </c>
      <c r="X30" s="633">
        <v>323.69549616906619</v>
      </c>
      <c r="Y30" s="634"/>
      <c r="Z30" s="633">
        <v>157.01111881945954</v>
      </c>
      <c r="AA30" s="633">
        <v>43.810067571102124</v>
      </c>
      <c r="AB30" s="633">
        <v>113.20105124835742</v>
      </c>
    </row>
    <row r="31" spans="1:28" x14ac:dyDescent="0.2">
      <c r="A31" s="288" t="s">
        <v>996</v>
      </c>
      <c r="B31" s="633">
        <v>824.22997543553731</v>
      </c>
      <c r="C31" s="633">
        <v>219.2777408945598</v>
      </c>
      <c r="D31" s="633">
        <v>604.95223454097766</v>
      </c>
      <c r="E31" s="634"/>
      <c r="F31" s="633">
        <v>122.31180892382386</v>
      </c>
      <c r="G31" s="633">
        <v>32.989221539173293</v>
      </c>
      <c r="H31" s="633">
        <v>89.322587384650575</v>
      </c>
      <c r="I31" s="634"/>
      <c r="J31" s="633">
        <v>96.910751560207984</v>
      </c>
      <c r="K31" s="633">
        <v>23.46174017104207</v>
      </c>
      <c r="L31" s="633">
        <v>73.449011389165918</v>
      </c>
      <c r="M31" s="634"/>
      <c r="N31" s="633">
        <v>108.0264168081375</v>
      </c>
      <c r="O31" s="633">
        <v>28.213965140773134</v>
      </c>
      <c r="P31" s="633">
        <v>79.812451667364357</v>
      </c>
      <c r="Q31" s="634"/>
      <c r="R31" s="633">
        <v>247.38753572906023</v>
      </c>
      <c r="S31" s="633">
        <v>78.228527906006917</v>
      </c>
      <c r="T31" s="633">
        <v>169.15900782305334</v>
      </c>
      <c r="U31" s="634"/>
      <c r="V31" s="633">
        <v>179.82178039400935</v>
      </c>
      <c r="W31" s="633">
        <v>44.278347132748976</v>
      </c>
      <c r="X31" s="633">
        <v>135.54343326126036</v>
      </c>
      <c r="Y31" s="634"/>
      <c r="Z31" s="633">
        <v>69.771682020298456</v>
      </c>
      <c r="AA31" s="633">
        <v>12.105939004815408</v>
      </c>
      <c r="AB31" s="633">
        <v>57.665743015483059</v>
      </c>
    </row>
    <row r="32" spans="1:28" ht="13.5" thickBot="1" x14ac:dyDescent="0.25">
      <c r="A32" s="628" t="s">
        <v>226</v>
      </c>
      <c r="B32" s="635">
        <v>716.79806644860992</v>
      </c>
      <c r="C32" s="635">
        <v>213.6339883129038</v>
      </c>
      <c r="D32" s="635">
        <v>503.16407813570595</v>
      </c>
      <c r="E32" s="636"/>
      <c r="F32" s="635">
        <v>97.936938949297797</v>
      </c>
      <c r="G32" s="635">
        <v>27.129342831466893</v>
      </c>
      <c r="H32" s="635">
        <v>70.807596117830897</v>
      </c>
      <c r="I32" s="636"/>
      <c r="J32" s="635">
        <v>70.443799369509904</v>
      </c>
      <c r="K32" s="635">
        <v>21.799993847769688</v>
      </c>
      <c r="L32" s="635">
        <v>48.643805521740219</v>
      </c>
      <c r="M32" s="636"/>
      <c r="N32" s="635">
        <v>87.074397433309443</v>
      </c>
      <c r="O32" s="635">
        <v>18.475819777963139</v>
      </c>
      <c r="P32" s="635">
        <v>68.598577655346304</v>
      </c>
      <c r="Q32" s="636"/>
      <c r="R32" s="635">
        <v>233.10209474019584</v>
      </c>
      <c r="S32" s="635">
        <v>73.349450960067827</v>
      </c>
      <c r="T32" s="635">
        <v>159.75264378012804</v>
      </c>
      <c r="U32" s="636"/>
      <c r="V32" s="635">
        <v>160.23614605664318</v>
      </c>
      <c r="W32" s="635">
        <v>53.531283199223957</v>
      </c>
      <c r="X32" s="635">
        <v>106.70486285741922</v>
      </c>
      <c r="Y32" s="636"/>
      <c r="Z32" s="635">
        <v>68.004689899653656</v>
      </c>
      <c r="AA32" s="635">
        <v>19.348097696412303</v>
      </c>
      <c r="AB32" s="635">
        <v>48.656592203241352</v>
      </c>
    </row>
    <row r="34" spans="1:18" x14ac:dyDescent="0.2">
      <c r="A34" s="349" t="s">
        <v>1088</v>
      </c>
      <c r="B34" s="349"/>
      <c r="C34" s="349"/>
      <c r="D34" s="349"/>
      <c r="E34" s="349"/>
      <c r="F34" s="34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x14ac:dyDescent="0.2">
      <c r="A35" s="349" t="s">
        <v>1085</v>
      </c>
      <c r="B35" s="349"/>
      <c r="C35" s="349"/>
      <c r="D35" s="349"/>
      <c r="E35" s="349"/>
      <c r="F35" s="349"/>
    </row>
    <row r="36" spans="1:18" x14ac:dyDescent="0.2">
      <c r="A36" s="349" t="s">
        <v>1098</v>
      </c>
      <c r="B36" s="349"/>
      <c r="C36" s="349"/>
      <c r="D36" s="349"/>
      <c r="E36" s="349"/>
      <c r="F36" s="349"/>
    </row>
    <row r="37" spans="1:18" x14ac:dyDescent="0.2">
      <c r="A37" s="365" t="s">
        <v>561</v>
      </c>
      <c r="B37" s="62"/>
      <c r="C37" s="62"/>
      <c r="D37" s="61"/>
      <c r="E37" s="62"/>
      <c r="F37" s="61"/>
    </row>
  </sheetData>
  <mergeCells count="1">
    <mergeCell ref="AD1:AE2"/>
  </mergeCells>
  <hyperlinks>
    <hyperlink ref="AD1" r:id="rId1" location="INDICE!A1"/>
    <hyperlink ref="AD1:AE2" location="INDICE!A3" display="INDICE"/>
  </hyperlinks>
  <pageMargins left="0.7" right="0.7" top="0.75" bottom="0.75" header="0.3" footer="0.3"/>
  <pageSetup orientation="portrait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workbookViewId="0"/>
  </sheetViews>
  <sheetFormatPr baseColWidth="10" defaultColWidth="9" defaultRowHeight="12.75" x14ac:dyDescent="0.2"/>
  <cols>
    <col min="1" max="1" width="9.125" style="2" customWidth="1"/>
    <col min="2" max="4" width="6.5" style="2" bestFit="1" customWidth="1"/>
    <col min="5" max="5" width="1.125" style="2" customWidth="1"/>
    <col min="6" max="8" width="5.625" style="2" bestFit="1" customWidth="1"/>
    <col min="9" max="9" width="2.25" style="2" customWidth="1"/>
    <col min="10" max="12" width="5.625" style="2" bestFit="1" customWidth="1"/>
    <col min="13" max="13" width="1.75" style="2" customWidth="1"/>
    <col min="14" max="16" width="5.625" style="2" bestFit="1" customWidth="1"/>
    <col min="17" max="17" width="1.5" style="2" customWidth="1"/>
    <col min="18" max="20" width="5.625" style="2" bestFit="1" customWidth="1"/>
    <col min="21" max="21" width="1.375" style="2" customWidth="1"/>
    <col min="22" max="24" width="5.625" style="2" bestFit="1" customWidth="1"/>
    <col min="25" max="25" width="1.625" style="2" customWidth="1"/>
    <col min="26" max="26" width="5.625" style="2" bestFit="1" customWidth="1"/>
    <col min="27" max="28" width="4.75" style="2" bestFit="1" customWidth="1"/>
    <col min="29" max="29" width="5.125" style="90" customWidth="1"/>
    <col min="30" max="32" width="11" style="90" customWidth="1"/>
    <col min="33" max="256" width="11" style="2" customWidth="1"/>
    <col min="257" max="16384" width="9" style="2"/>
  </cols>
  <sheetData>
    <row r="1" spans="1:32" ht="15" x14ac:dyDescent="0.2">
      <c r="AC1" s="200"/>
      <c r="AD1" s="747" t="s">
        <v>650</v>
      </c>
      <c r="AE1" s="747"/>
      <c r="AF1" s="200"/>
    </row>
    <row r="2" spans="1:32" ht="15" x14ac:dyDescent="0.2">
      <c r="A2" s="480" t="s">
        <v>1008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200"/>
      <c r="AD2" s="747"/>
      <c r="AE2" s="747"/>
      <c r="AF2" s="2"/>
    </row>
    <row r="3" spans="1:32" ht="14.25" x14ac:dyDescent="0.2">
      <c r="A3" s="480" t="s">
        <v>993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</row>
    <row r="4" spans="1:32" ht="14.25" x14ac:dyDescent="0.2">
      <c r="A4" s="480" t="s">
        <v>1007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</row>
    <row r="5" spans="1:32" ht="14.25" x14ac:dyDescent="0.2">
      <c r="A5" s="624" t="s">
        <v>189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</row>
    <row r="6" spans="1:32" ht="14.25" x14ac:dyDescent="0.2">
      <c r="A6" s="624" t="s">
        <v>528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624"/>
      <c r="W6" s="624"/>
      <c r="X6" s="624"/>
      <c r="Y6" s="624"/>
      <c r="Z6" s="624"/>
      <c r="AA6" s="624"/>
      <c r="AB6" s="624"/>
    </row>
    <row r="7" spans="1:32" ht="14.25" x14ac:dyDescent="0.2">
      <c r="A7" s="624" t="s">
        <v>109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91"/>
      <c r="AD7" s="91"/>
      <c r="AE7" s="91"/>
      <c r="AF7" s="91"/>
    </row>
    <row r="8" spans="1:32" ht="15" thickBot="1" x14ac:dyDescent="0.25">
      <c r="A8" s="483" t="s">
        <v>1076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91"/>
      <c r="AD8" s="91"/>
      <c r="AE8" s="91"/>
      <c r="AF8" s="91"/>
    </row>
    <row r="9" spans="1:32" x14ac:dyDescent="0.2">
      <c r="A9" s="312"/>
      <c r="B9" s="625" t="s">
        <v>5</v>
      </c>
      <c r="C9" s="625"/>
      <c r="D9" s="625"/>
      <c r="E9" s="626"/>
      <c r="F9" s="625" t="s">
        <v>14</v>
      </c>
      <c r="G9" s="625"/>
      <c r="H9" s="625"/>
      <c r="I9" s="576"/>
      <c r="J9" s="625" t="s">
        <v>15</v>
      </c>
      <c r="K9" s="625"/>
      <c r="L9" s="625"/>
      <c r="M9" s="576"/>
      <c r="N9" s="625" t="s">
        <v>16</v>
      </c>
      <c r="O9" s="625"/>
      <c r="P9" s="625"/>
      <c r="Q9" s="576"/>
      <c r="R9" s="625" t="s">
        <v>18</v>
      </c>
      <c r="S9" s="625"/>
      <c r="T9" s="625"/>
      <c r="U9" s="576"/>
      <c r="V9" s="625" t="s">
        <v>19</v>
      </c>
      <c r="W9" s="625"/>
      <c r="X9" s="625"/>
      <c r="Y9" s="576"/>
      <c r="Z9" s="625" t="s">
        <v>20</v>
      </c>
      <c r="AA9" s="625"/>
      <c r="AB9" s="625"/>
    </row>
    <row r="10" spans="1:32" ht="13.5" thickBot="1" x14ac:dyDescent="0.25">
      <c r="A10" s="290" t="s">
        <v>858</v>
      </c>
      <c r="B10" s="290" t="s">
        <v>87</v>
      </c>
      <c r="C10" s="290" t="s">
        <v>88</v>
      </c>
      <c r="D10" s="290" t="s">
        <v>89</v>
      </c>
      <c r="E10" s="290"/>
      <c r="F10" s="290" t="s">
        <v>87</v>
      </c>
      <c r="G10" s="290" t="s">
        <v>88</v>
      </c>
      <c r="H10" s="290" t="s">
        <v>89</v>
      </c>
      <c r="I10" s="290"/>
      <c r="J10" s="290" t="s">
        <v>87</v>
      </c>
      <c r="K10" s="290" t="s">
        <v>88</v>
      </c>
      <c r="L10" s="290" t="s">
        <v>89</v>
      </c>
      <c r="M10" s="290"/>
      <c r="N10" s="290" t="s">
        <v>87</v>
      </c>
      <c r="O10" s="290" t="s">
        <v>88</v>
      </c>
      <c r="P10" s="290" t="s">
        <v>89</v>
      </c>
      <c r="Q10" s="290"/>
      <c r="R10" s="290" t="s">
        <v>87</v>
      </c>
      <c r="S10" s="290" t="s">
        <v>88</v>
      </c>
      <c r="T10" s="290" t="s">
        <v>89</v>
      </c>
      <c r="U10" s="290"/>
      <c r="V10" s="290" t="s">
        <v>87</v>
      </c>
      <c r="W10" s="290" t="s">
        <v>88</v>
      </c>
      <c r="X10" s="290" t="s">
        <v>89</v>
      </c>
      <c r="Y10" s="290"/>
      <c r="Z10" s="290" t="s">
        <v>87</v>
      </c>
      <c r="AA10" s="290" t="s">
        <v>88</v>
      </c>
      <c r="AB10" s="290" t="s">
        <v>89</v>
      </c>
    </row>
    <row r="11" spans="1:32" ht="15" x14ac:dyDescent="0.25">
      <c r="A11" s="627" t="s">
        <v>5</v>
      </c>
      <c r="B11" s="633">
        <v>348912</v>
      </c>
      <c r="C11" s="633">
        <v>172745</v>
      </c>
      <c r="D11" s="633">
        <v>176167</v>
      </c>
      <c r="E11" s="633"/>
      <c r="F11" s="633">
        <v>73767</v>
      </c>
      <c r="G11" s="633">
        <v>38300</v>
      </c>
      <c r="H11" s="633">
        <v>35467</v>
      </c>
      <c r="I11" s="633"/>
      <c r="J11" s="633">
        <v>66451</v>
      </c>
      <c r="K11" s="633">
        <v>33724</v>
      </c>
      <c r="L11" s="633">
        <v>32727</v>
      </c>
      <c r="M11" s="633"/>
      <c r="N11" s="633">
        <v>63087</v>
      </c>
      <c r="O11" s="633">
        <v>31605</v>
      </c>
      <c r="P11" s="633">
        <v>31482</v>
      </c>
      <c r="Q11" s="633"/>
      <c r="R11" s="633">
        <v>72908</v>
      </c>
      <c r="S11" s="633">
        <v>35258</v>
      </c>
      <c r="T11" s="633">
        <v>37650</v>
      </c>
      <c r="U11" s="633"/>
      <c r="V11" s="633">
        <v>55594</v>
      </c>
      <c r="W11" s="633">
        <v>26146</v>
      </c>
      <c r="X11" s="633">
        <v>29448</v>
      </c>
      <c r="Y11" s="633"/>
      <c r="Z11" s="633">
        <v>17105</v>
      </c>
      <c r="AA11" s="633">
        <v>7712</v>
      </c>
      <c r="AB11" s="633">
        <v>9393</v>
      </c>
    </row>
    <row r="12" spans="1:32" x14ac:dyDescent="0.2">
      <c r="A12" s="288"/>
      <c r="B12" s="633"/>
      <c r="C12" s="633"/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</row>
    <row r="13" spans="1:32" x14ac:dyDescent="0.2">
      <c r="A13" s="288">
        <v>11</v>
      </c>
      <c r="B13" s="633">
        <v>249.5485342264052</v>
      </c>
      <c r="C13" s="633">
        <v>100.51262872632869</v>
      </c>
      <c r="D13" s="633">
        <v>149.03590550007652</v>
      </c>
      <c r="E13" s="633"/>
      <c r="F13" s="633">
        <v>249.5485342264052</v>
      </c>
      <c r="G13" s="633">
        <v>100.51262872632869</v>
      </c>
      <c r="H13" s="633">
        <v>149.03590550007652</v>
      </c>
      <c r="I13" s="633"/>
      <c r="J13" s="633">
        <v>0</v>
      </c>
      <c r="K13" s="633">
        <v>0</v>
      </c>
      <c r="L13" s="633">
        <v>0</v>
      </c>
      <c r="M13" s="633"/>
      <c r="N13" s="633">
        <v>0</v>
      </c>
      <c r="O13" s="633">
        <v>0</v>
      </c>
      <c r="P13" s="633">
        <v>0</v>
      </c>
      <c r="Q13" s="633"/>
      <c r="R13" s="633">
        <v>0</v>
      </c>
      <c r="S13" s="633">
        <v>0</v>
      </c>
      <c r="T13" s="633">
        <v>0</v>
      </c>
      <c r="U13" s="633"/>
      <c r="V13" s="633">
        <v>0</v>
      </c>
      <c r="W13" s="633">
        <v>0</v>
      </c>
      <c r="X13" s="633">
        <v>0</v>
      </c>
      <c r="Y13" s="633"/>
      <c r="Z13" s="633">
        <v>0</v>
      </c>
      <c r="AA13" s="633">
        <v>0</v>
      </c>
      <c r="AB13" s="633">
        <v>0</v>
      </c>
    </row>
    <row r="14" spans="1:32" x14ac:dyDescent="0.2">
      <c r="A14" s="288">
        <v>12</v>
      </c>
      <c r="B14" s="633">
        <v>36664.678997054449</v>
      </c>
      <c r="C14" s="633">
        <v>18174.531752440973</v>
      </c>
      <c r="D14" s="633">
        <v>18490.147244613472</v>
      </c>
      <c r="E14" s="634"/>
      <c r="F14" s="633">
        <v>36428.380109698337</v>
      </c>
      <c r="G14" s="633">
        <v>18066.179019777355</v>
      </c>
      <c r="H14" s="633">
        <v>18362.201089920985</v>
      </c>
      <c r="I14" s="634"/>
      <c r="J14" s="633">
        <v>236.29888735610194</v>
      </c>
      <c r="K14" s="633">
        <v>108.35273266361655</v>
      </c>
      <c r="L14" s="633">
        <v>127.94615469248541</v>
      </c>
      <c r="M14" s="634"/>
      <c r="N14" s="633">
        <v>0</v>
      </c>
      <c r="O14" s="633">
        <v>0</v>
      </c>
      <c r="P14" s="633">
        <v>0</v>
      </c>
      <c r="Q14" s="634"/>
      <c r="R14" s="633">
        <v>0</v>
      </c>
      <c r="S14" s="633">
        <v>0</v>
      </c>
      <c r="T14" s="633">
        <v>0</v>
      </c>
      <c r="U14" s="634"/>
      <c r="V14" s="633">
        <v>0</v>
      </c>
      <c r="W14" s="633">
        <v>0</v>
      </c>
      <c r="X14" s="633">
        <v>0</v>
      </c>
      <c r="Y14" s="634"/>
      <c r="Z14" s="633">
        <v>0</v>
      </c>
      <c r="AA14" s="633">
        <v>0</v>
      </c>
      <c r="AB14" s="633">
        <v>0</v>
      </c>
    </row>
    <row r="15" spans="1:32" x14ac:dyDescent="0.2">
      <c r="A15" s="288">
        <v>13</v>
      </c>
      <c r="B15" s="633">
        <v>53963.34549217578</v>
      </c>
      <c r="C15" s="633">
        <v>26776.264341476744</v>
      </c>
      <c r="D15" s="633">
        <v>27187.081150699036</v>
      </c>
      <c r="E15" s="634"/>
      <c r="F15" s="633">
        <v>21894.277913606496</v>
      </c>
      <c r="G15" s="633">
        <v>11465.884783129943</v>
      </c>
      <c r="H15" s="633">
        <v>10428.393130476554</v>
      </c>
      <c r="I15" s="634"/>
      <c r="J15" s="633">
        <v>31892.343664510547</v>
      </c>
      <c r="K15" s="633">
        <v>15236.745601834053</v>
      </c>
      <c r="L15" s="633">
        <v>16655.598062676494</v>
      </c>
      <c r="M15" s="634"/>
      <c r="N15" s="633">
        <v>176.72391405873807</v>
      </c>
      <c r="O15" s="633">
        <v>73.633956512750927</v>
      </c>
      <c r="P15" s="633">
        <v>103.08995754598712</v>
      </c>
      <c r="Q15" s="634"/>
      <c r="R15" s="633">
        <v>0</v>
      </c>
      <c r="S15" s="633">
        <v>0</v>
      </c>
      <c r="T15" s="633">
        <v>0</v>
      </c>
      <c r="U15" s="634"/>
      <c r="V15" s="633">
        <v>0</v>
      </c>
      <c r="W15" s="633">
        <v>0</v>
      </c>
      <c r="X15" s="633">
        <v>0</v>
      </c>
      <c r="Y15" s="634"/>
      <c r="Z15" s="633">
        <v>0</v>
      </c>
      <c r="AA15" s="633">
        <v>0</v>
      </c>
      <c r="AB15" s="633">
        <v>0</v>
      </c>
    </row>
    <row r="16" spans="1:32" x14ac:dyDescent="0.2">
      <c r="A16" s="288">
        <v>14</v>
      </c>
      <c r="B16" s="633">
        <v>54997.767037836769</v>
      </c>
      <c r="C16" s="633">
        <v>27791.686538965529</v>
      </c>
      <c r="D16" s="633">
        <v>27206.080498871244</v>
      </c>
      <c r="E16" s="634"/>
      <c r="F16" s="633">
        <v>6502.8324393385528</v>
      </c>
      <c r="G16" s="633">
        <v>3915.3219479544605</v>
      </c>
      <c r="H16" s="633">
        <v>2587.5104913840928</v>
      </c>
      <c r="I16" s="634"/>
      <c r="J16" s="633">
        <v>18777.651508298772</v>
      </c>
      <c r="K16" s="633">
        <v>9645.2237012603709</v>
      </c>
      <c r="L16" s="633">
        <v>9132.4278070384025</v>
      </c>
      <c r="M16" s="634"/>
      <c r="N16" s="633">
        <v>29545.088049816077</v>
      </c>
      <c r="O16" s="633">
        <v>14157.065362980917</v>
      </c>
      <c r="P16" s="633">
        <v>15388.022686835158</v>
      </c>
      <c r="Q16" s="634"/>
      <c r="R16" s="633">
        <v>172.19504038336603</v>
      </c>
      <c r="S16" s="633">
        <v>74.075526769776445</v>
      </c>
      <c r="T16" s="633">
        <v>98.119513613589589</v>
      </c>
      <c r="U16" s="634"/>
      <c r="V16" s="633">
        <v>0</v>
      </c>
      <c r="W16" s="633">
        <v>0</v>
      </c>
      <c r="X16" s="633">
        <v>0</v>
      </c>
      <c r="Y16" s="634"/>
      <c r="Z16" s="633">
        <v>0</v>
      </c>
      <c r="AA16" s="633">
        <v>0</v>
      </c>
      <c r="AB16" s="633">
        <v>0</v>
      </c>
    </row>
    <row r="17" spans="1:28" x14ac:dyDescent="0.2">
      <c r="A17" s="288">
        <v>15</v>
      </c>
      <c r="B17" s="633">
        <v>52749.467345292098</v>
      </c>
      <c r="C17" s="633">
        <v>26427.424460126233</v>
      </c>
      <c r="D17" s="633">
        <v>26322.042885165862</v>
      </c>
      <c r="E17" s="634"/>
      <c r="F17" s="633">
        <v>2097.3483883789695</v>
      </c>
      <c r="G17" s="633">
        <v>1316.529522125697</v>
      </c>
      <c r="H17" s="633">
        <v>780.81886625327252</v>
      </c>
      <c r="I17" s="634"/>
      <c r="J17" s="633">
        <v>5933.1149060193293</v>
      </c>
      <c r="K17" s="633">
        <v>3517.1147241558692</v>
      </c>
      <c r="L17" s="633">
        <v>2416.0001818634601</v>
      </c>
      <c r="M17" s="634"/>
      <c r="N17" s="633">
        <v>17718.233987656484</v>
      </c>
      <c r="O17" s="633">
        <v>8927.0725411127241</v>
      </c>
      <c r="P17" s="633">
        <v>8791.1614465437597</v>
      </c>
      <c r="Q17" s="634"/>
      <c r="R17" s="633">
        <v>26864.517833129838</v>
      </c>
      <c r="S17" s="633">
        <v>12607.174457093484</v>
      </c>
      <c r="T17" s="633">
        <v>14257.343376036359</v>
      </c>
      <c r="U17" s="634"/>
      <c r="V17" s="633">
        <v>136.2522301074759</v>
      </c>
      <c r="W17" s="633">
        <v>59.533215638461428</v>
      </c>
      <c r="X17" s="633">
        <v>76.719014469014468</v>
      </c>
      <c r="Y17" s="634"/>
      <c r="Z17" s="633">
        <v>0</v>
      </c>
      <c r="AA17" s="633">
        <v>0</v>
      </c>
      <c r="AB17" s="633">
        <v>0</v>
      </c>
    </row>
    <row r="18" spans="1:28" x14ac:dyDescent="0.2">
      <c r="A18" s="288">
        <v>16</v>
      </c>
      <c r="B18" s="633">
        <v>49204.983128880631</v>
      </c>
      <c r="C18" s="633">
        <v>24663.012916566469</v>
      </c>
      <c r="D18" s="633">
        <v>24541.970212314154</v>
      </c>
      <c r="E18" s="634"/>
      <c r="F18" s="633">
        <v>831.91919898978517</v>
      </c>
      <c r="G18" s="633">
        <v>526.75097334229577</v>
      </c>
      <c r="H18" s="633">
        <v>305.16822564748952</v>
      </c>
      <c r="I18" s="634"/>
      <c r="J18" s="633">
        <v>2433.4308008482667</v>
      </c>
      <c r="K18" s="633">
        <v>1517.5418244535465</v>
      </c>
      <c r="L18" s="633">
        <v>915.8889763947202</v>
      </c>
      <c r="M18" s="634"/>
      <c r="N18" s="633">
        <v>5856.2238964905364</v>
      </c>
      <c r="O18" s="633">
        <v>3378.9012028389648</v>
      </c>
      <c r="P18" s="633">
        <v>2477.3226936515707</v>
      </c>
      <c r="Q18" s="634"/>
      <c r="R18" s="633">
        <v>17522.890828597807</v>
      </c>
      <c r="S18" s="633">
        <v>8948.3107646511198</v>
      </c>
      <c r="T18" s="633">
        <v>8574.5800639466852</v>
      </c>
      <c r="U18" s="634"/>
      <c r="V18" s="633">
        <v>22529.286323681801</v>
      </c>
      <c r="W18" s="633">
        <v>10276.449614903053</v>
      </c>
      <c r="X18" s="633">
        <v>12252.836708778752</v>
      </c>
      <c r="Y18" s="634"/>
      <c r="Z18" s="633">
        <v>31.232080272420504</v>
      </c>
      <c r="AA18" s="633">
        <v>15.058536377486336</v>
      </c>
      <c r="AB18" s="633">
        <v>16.17354389493417</v>
      </c>
    </row>
    <row r="19" spans="1:28" x14ac:dyDescent="0.2">
      <c r="A19" s="288">
        <v>17</v>
      </c>
      <c r="B19" s="633">
        <v>32512.686191288878</v>
      </c>
      <c r="C19" s="633">
        <v>16796.532219332788</v>
      </c>
      <c r="D19" s="633">
        <v>15716.15397195609</v>
      </c>
      <c r="E19" s="634"/>
      <c r="F19" s="633">
        <v>573.82648357119592</v>
      </c>
      <c r="G19" s="633">
        <v>360.3774844181566</v>
      </c>
      <c r="H19" s="633">
        <v>213.44899915303927</v>
      </c>
      <c r="I19" s="634"/>
      <c r="J19" s="633">
        <v>1136.8423033071103</v>
      </c>
      <c r="K19" s="633">
        <v>690.73083461105</v>
      </c>
      <c r="L19" s="633">
        <v>446.11146869606057</v>
      </c>
      <c r="M19" s="634"/>
      <c r="N19" s="633">
        <v>2336.256686201255</v>
      </c>
      <c r="O19" s="633">
        <v>1416.7356261716602</v>
      </c>
      <c r="P19" s="633">
        <v>919.52106002959476</v>
      </c>
      <c r="Q19" s="634"/>
      <c r="R19" s="633">
        <v>7240.3058930817542</v>
      </c>
      <c r="S19" s="633">
        <v>4054.6549209665377</v>
      </c>
      <c r="T19" s="633">
        <v>3185.6509721152161</v>
      </c>
      <c r="U19" s="634"/>
      <c r="V19" s="633">
        <v>13668.55320036187</v>
      </c>
      <c r="W19" s="633">
        <v>6844.5879916433842</v>
      </c>
      <c r="X19" s="633">
        <v>6823.965208718485</v>
      </c>
      <c r="Y19" s="634"/>
      <c r="Z19" s="633">
        <v>7556.9016247656937</v>
      </c>
      <c r="AA19" s="633">
        <v>3429.4453615219982</v>
      </c>
      <c r="AB19" s="633">
        <v>4127.4562632436955</v>
      </c>
    </row>
    <row r="20" spans="1:28" x14ac:dyDescent="0.2">
      <c r="A20" s="288">
        <v>18</v>
      </c>
      <c r="B20" s="633">
        <v>16111.724004871709</v>
      </c>
      <c r="C20" s="633">
        <v>8660.8106552671943</v>
      </c>
      <c r="D20" s="633">
        <v>7450.9133496045133</v>
      </c>
      <c r="E20" s="634"/>
      <c r="F20" s="633">
        <v>512.15743470703069</v>
      </c>
      <c r="G20" s="633">
        <v>307.05745178799299</v>
      </c>
      <c r="H20" s="633">
        <v>205.09998291903764</v>
      </c>
      <c r="I20" s="634"/>
      <c r="J20" s="633">
        <v>776.97939062059163</v>
      </c>
      <c r="K20" s="633">
        <v>445.31079792849175</v>
      </c>
      <c r="L20" s="633">
        <v>331.66859269209976</v>
      </c>
      <c r="M20" s="634"/>
      <c r="N20" s="633">
        <v>1182.3829880369408</v>
      </c>
      <c r="O20" s="633">
        <v>708.49521726487421</v>
      </c>
      <c r="P20" s="633">
        <v>473.88777077206646</v>
      </c>
      <c r="Q20" s="634"/>
      <c r="R20" s="633">
        <v>4034.1224704641909</v>
      </c>
      <c r="S20" s="633">
        <v>2217.344933454589</v>
      </c>
      <c r="T20" s="633">
        <v>1816.7775370096019</v>
      </c>
      <c r="U20" s="634"/>
      <c r="V20" s="633">
        <v>5077.1911542727912</v>
      </c>
      <c r="W20" s="633">
        <v>2800.3583243693643</v>
      </c>
      <c r="X20" s="633">
        <v>2276.8328299034274</v>
      </c>
      <c r="Y20" s="634"/>
      <c r="Z20" s="633">
        <v>4528.8905667701638</v>
      </c>
      <c r="AA20" s="633">
        <v>2182.2439304618838</v>
      </c>
      <c r="AB20" s="633">
        <v>2346.64663630828</v>
      </c>
    </row>
    <row r="21" spans="1:28" x14ac:dyDescent="0.2">
      <c r="A21" s="288">
        <v>19</v>
      </c>
      <c r="B21" s="633">
        <v>8678.0577582530568</v>
      </c>
      <c r="C21" s="633">
        <v>4604.852886782086</v>
      </c>
      <c r="D21" s="633">
        <v>4073.2048714709699</v>
      </c>
      <c r="E21" s="634"/>
      <c r="F21" s="633">
        <v>482.26060128434301</v>
      </c>
      <c r="G21" s="633">
        <v>288.97180048240045</v>
      </c>
      <c r="H21" s="633">
        <v>193.28880080194256</v>
      </c>
      <c r="I21" s="634"/>
      <c r="J21" s="633">
        <v>622.46524181626364</v>
      </c>
      <c r="K21" s="633">
        <v>353.2117663283467</v>
      </c>
      <c r="L21" s="633">
        <v>269.253475487917</v>
      </c>
      <c r="M21" s="634"/>
      <c r="N21" s="633">
        <v>869.56153539459524</v>
      </c>
      <c r="O21" s="633">
        <v>505.950898602302</v>
      </c>
      <c r="P21" s="633">
        <v>363.61063679229329</v>
      </c>
      <c r="Q21" s="634"/>
      <c r="R21" s="633">
        <v>2629.9510522764526</v>
      </c>
      <c r="S21" s="633">
        <v>1325.8341837494381</v>
      </c>
      <c r="T21" s="633">
        <v>1304.116868527014</v>
      </c>
      <c r="U21" s="634"/>
      <c r="V21" s="633">
        <v>2725.3796885015063</v>
      </c>
      <c r="W21" s="633">
        <v>1435.0538244678469</v>
      </c>
      <c r="X21" s="633">
        <v>1290.3258640336589</v>
      </c>
      <c r="Y21" s="634"/>
      <c r="Z21" s="633">
        <v>1348.439638979896</v>
      </c>
      <c r="AA21" s="633">
        <v>695.83041315175228</v>
      </c>
      <c r="AB21" s="633">
        <v>652.60922582814385</v>
      </c>
    </row>
    <row r="22" spans="1:28" x14ac:dyDescent="0.2">
      <c r="A22" s="288">
        <v>20</v>
      </c>
      <c r="B22" s="633">
        <v>6059.0325192322634</v>
      </c>
      <c r="C22" s="633">
        <v>3053.0438435605397</v>
      </c>
      <c r="D22" s="633">
        <v>3005.9886756717237</v>
      </c>
      <c r="E22" s="634"/>
      <c r="F22" s="633">
        <v>435.50857892082473</v>
      </c>
      <c r="G22" s="633">
        <v>239.99013752021094</v>
      </c>
      <c r="H22" s="633">
        <v>195.51844140061382</v>
      </c>
      <c r="I22" s="634"/>
      <c r="J22" s="633">
        <v>527.41618636211274</v>
      </c>
      <c r="K22" s="633">
        <v>312.6169785284676</v>
      </c>
      <c r="L22" s="633">
        <v>214.79920783364508</v>
      </c>
      <c r="M22" s="634"/>
      <c r="N22" s="633">
        <v>637.66769592632102</v>
      </c>
      <c r="O22" s="633">
        <v>335.71747859887284</v>
      </c>
      <c r="P22" s="633">
        <v>301.95021732744817</v>
      </c>
      <c r="Q22" s="634"/>
      <c r="R22" s="633">
        <v>2066.1055136667492</v>
      </c>
      <c r="S22" s="633">
        <v>1006.6789279375125</v>
      </c>
      <c r="T22" s="633">
        <v>1059.4265857292366</v>
      </c>
      <c r="U22" s="634"/>
      <c r="V22" s="633">
        <v>1750.5830287020672</v>
      </c>
      <c r="W22" s="633">
        <v>846.19567649182909</v>
      </c>
      <c r="X22" s="633">
        <v>904.38735221023796</v>
      </c>
      <c r="Y22" s="634"/>
      <c r="Z22" s="633">
        <v>641.75151565418878</v>
      </c>
      <c r="AA22" s="633">
        <v>311.84464448364679</v>
      </c>
      <c r="AB22" s="633">
        <v>329.90687117054205</v>
      </c>
    </row>
    <row r="23" spans="1:28" x14ac:dyDescent="0.2">
      <c r="A23" s="288">
        <v>21</v>
      </c>
      <c r="B23" s="633">
        <v>4484.8699673863794</v>
      </c>
      <c r="C23" s="633">
        <v>2129.3277969465653</v>
      </c>
      <c r="D23" s="633">
        <v>2355.542170439815</v>
      </c>
      <c r="E23" s="634"/>
      <c r="F23" s="633">
        <v>366.15051211508859</v>
      </c>
      <c r="G23" s="633">
        <v>216.00147538568666</v>
      </c>
      <c r="H23" s="633">
        <v>150.14903672940193</v>
      </c>
      <c r="I23" s="634"/>
      <c r="J23" s="633">
        <v>406.82745569591657</v>
      </c>
      <c r="K23" s="633">
        <v>221.46287106862871</v>
      </c>
      <c r="L23" s="633">
        <v>185.36458462728785</v>
      </c>
      <c r="M23" s="634"/>
      <c r="N23" s="633">
        <v>574.76217232389672</v>
      </c>
      <c r="O23" s="633">
        <v>297.3414991228592</v>
      </c>
      <c r="P23" s="633">
        <v>277.42067320103752</v>
      </c>
      <c r="Q23" s="634"/>
      <c r="R23" s="633">
        <v>1574.8958258259456</v>
      </c>
      <c r="S23" s="633">
        <v>687.55672963525035</v>
      </c>
      <c r="T23" s="633">
        <v>887.33909619069527</v>
      </c>
      <c r="U23" s="634"/>
      <c r="V23" s="633">
        <v>1188.6185889272383</v>
      </c>
      <c r="W23" s="633">
        <v>551.18274525365655</v>
      </c>
      <c r="X23" s="633">
        <v>637.43584367358164</v>
      </c>
      <c r="Y23" s="634"/>
      <c r="Z23" s="633">
        <v>373.61541249829395</v>
      </c>
      <c r="AA23" s="633">
        <v>155.78247648048369</v>
      </c>
      <c r="AB23" s="633">
        <v>217.83293601781025</v>
      </c>
    </row>
    <row r="24" spans="1:28" x14ac:dyDescent="0.2">
      <c r="A24" s="288">
        <v>22</v>
      </c>
      <c r="B24" s="633">
        <v>3968.5304621972982</v>
      </c>
      <c r="C24" s="633">
        <v>1878.0411195794795</v>
      </c>
      <c r="D24" s="633">
        <v>2090.4893426178182</v>
      </c>
      <c r="E24" s="634"/>
      <c r="F24" s="633">
        <v>372.76830096149547</v>
      </c>
      <c r="G24" s="633">
        <v>195.41121324832264</v>
      </c>
      <c r="H24" s="633">
        <v>177.35708771317286</v>
      </c>
      <c r="I24" s="634"/>
      <c r="J24" s="633">
        <v>400.4909036410553</v>
      </c>
      <c r="K24" s="633">
        <v>198.57760184767869</v>
      </c>
      <c r="L24" s="633">
        <v>201.9133017933766</v>
      </c>
      <c r="M24" s="634"/>
      <c r="N24" s="633">
        <v>460.55842566811145</v>
      </c>
      <c r="O24" s="633">
        <v>275.06968538478264</v>
      </c>
      <c r="P24" s="633">
        <v>185.48874028332881</v>
      </c>
      <c r="Q24" s="634"/>
      <c r="R24" s="633">
        <v>1402.9485030542405</v>
      </c>
      <c r="S24" s="633">
        <v>644.4221409389869</v>
      </c>
      <c r="T24" s="633">
        <v>758.52636211525373</v>
      </c>
      <c r="U24" s="634"/>
      <c r="V24" s="633">
        <v>988.44278309079641</v>
      </c>
      <c r="W24" s="633">
        <v>424.2962157102649</v>
      </c>
      <c r="X24" s="633">
        <v>564.14656738053156</v>
      </c>
      <c r="Y24" s="634"/>
      <c r="Z24" s="633">
        <v>343.32154578159839</v>
      </c>
      <c r="AA24" s="633">
        <v>140.26426244944372</v>
      </c>
      <c r="AB24" s="633">
        <v>203.05728333215467</v>
      </c>
    </row>
    <row r="25" spans="1:28" x14ac:dyDescent="0.2">
      <c r="A25" s="288">
        <v>23</v>
      </c>
      <c r="B25" s="633">
        <v>3448.7739492679939</v>
      </c>
      <c r="C25" s="633">
        <v>1710.0997519500406</v>
      </c>
      <c r="D25" s="633">
        <v>1738.6741973179533</v>
      </c>
      <c r="E25" s="634"/>
      <c r="F25" s="633">
        <v>333.34876270273526</v>
      </c>
      <c r="G25" s="633">
        <v>193.66264522743637</v>
      </c>
      <c r="H25" s="633">
        <v>139.68611747529889</v>
      </c>
      <c r="I25" s="634"/>
      <c r="J25" s="633">
        <v>390.02085154353887</v>
      </c>
      <c r="K25" s="633">
        <v>225.39306680551809</v>
      </c>
      <c r="L25" s="633">
        <v>164.62778473802081</v>
      </c>
      <c r="M25" s="634"/>
      <c r="N25" s="633">
        <v>400.94772485810608</v>
      </c>
      <c r="O25" s="633">
        <v>213.4965073987218</v>
      </c>
      <c r="P25" s="633">
        <v>187.45121745938428</v>
      </c>
      <c r="Q25" s="634"/>
      <c r="R25" s="633">
        <v>1173.2160745571082</v>
      </c>
      <c r="S25" s="633">
        <v>551.89769196338159</v>
      </c>
      <c r="T25" s="633">
        <v>621.31838259372648</v>
      </c>
      <c r="U25" s="634"/>
      <c r="V25" s="633">
        <v>882.03950067255892</v>
      </c>
      <c r="W25" s="633">
        <v>415.40863755615862</v>
      </c>
      <c r="X25" s="633">
        <v>466.63086311640023</v>
      </c>
      <c r="Y25" s="634"/>
      <c r="Z25" s="633">
        <v>269.20103493394697</v>
      </c>
      <c r="AA25" s="633">
        <v>110.24120299882438</v>
      </c>
      <c r="AB25" s="633">
        <v>158.95983193512257</v>
      </c>
    </row>
    <row r="26" spans="1:28" x14ac:dyDescent="0.2">
      <c r="A26" s="288">
        <v>24</v>
      </c>
      <c r="B26" s="633">
        <v>2898.4114918165742</v>
      </c>
      <c r="C26" s="633">
        <v>1396.8555608913412</v>
      </c>
      <c r="D26" s="633">
        <v>1501.555930925233</v>
      </c>
      <c r="E26" s="634"/>
      <c r="F26" s="633">
        <v>265.59850475887549</v>
      </c>
      <c r="G26" s="633">
        <v>137.88179220574847</v>
      </c>
      <c r="H26" s="633">
        <v>127.71671255312705</v>
      </c>
      <c r="I26" s="634"/>
      <c r="J26" s="633">
        <v>331.69606924427563</v>
      </c>
      <c r="K26" s="633">
        <v>181.61230971929155</v>
      </c>
      <c r="L26" s="633">
        <v>150.08375952498409</v>
      </c>
      <c r="M26" s="634"/>
      <c r="N26" s="633">
        <v>366.93523365391798</v>
      </c>
      <c r="O26" s="633">
        <v>185.45760227120294</v>
      </c>
      <c r="P26" s="633">
        <v>181.477631382715</v>
      </c>
      <c r="Q26" s="634"/>
      <c r="R26" s="633">
        <v>954.20089803359701</v>
      </c>
      <c r="S26" s="633">
        <v>456.19674770847041</v>
      </c>
      <c r="T26" s="633">
        <v>498.00415032512649</v>
      </c>
      <c r="U26" s="634"/>
      <c r="V26" s="633">
        <v>775.98321168898053</v>
      </c>
      <c r="W26" s="633">
        <v>349.95670770251883</v>
      </c>
      <c r="X26" s="633">
        <v>426.02650398646171</v>
      </c>
      <c r="Y26" s="634"/>
      <c r="Z26" s="633">
        <v>203.99757443692775</v>
      </c>
      <c r="AA26" s="633">
        <v>85.750401284109159</v>
      </c>
      <c r="AB26" s="633">
        <v>118.24717315281859</v>
      </c>
    </row>
    <row r="27" spans="1:28" x14ac:dyDescent="0.2">
      <c r="A27" s="288" t="s">
        <v>221</v>
      </c>
      <c r="B27" s="633">
        <v>9973.1625038343445</v>
      </c>
      <c r="C27" s="633">
        <v>4416.4972904519591</v>
      </c>
      <c r="D27" s="633">
        <v>5556.6652133823864</v>
      </c>
      <c r="E27" s="634"/>
      <c r="F27" s="633">
        <v>902.34353213879922</v>
      </c>
      <c r="G27" s="633">
        <v>454.63081886792673</v>
      </c>
      <c r="H27" s="633">
        <v>447.71271327087254</v>
      </c>
      <c r="I27" s="634"/>
      <c r="J27" s="633">
        <v>1115.6345608130994</v>
      </c>
      <c r="K27" s="633">
        <v>569.16949669802239</v>
      </c>
      <c r="L27" s="633">
        <v>546.46506411507698</v>
      </c>
      <c r="M27" s="634"/>
      <c r="N27" s="633">
        <v>1261.4664887952147</v>
      </c>
      <c r="O27" s="633">
        <v>590.3429899118936</v>
      </c>
      <c r="P27" s="633">
        <v>671.12349888332096</v>
      </c>
      <c r="Q27" s="634"/>
      <c r="R27" s="633">
        <v>3273.7465666604389</v>
      </c>
      <c r="S27" s="633">
        <v>1406.8874115509152</v>
      </c>
      <c r="T27" s="633">
        <v>1866.8591551095237</v>
      </c>
      <c r="U27" s="634"/>
      <c r="V27" s="633">
        <v>2630.535881580453</v>
      </c>
      <c r="W27" s="633">
        <v>1122.8737530360409</v>
      </c>
      <c r="X27" s="633">
        <v>1507.6621285444116</v>
      </c>
      <c r="Y27" s="634"/>
      <c r="Z27" s="633">
        <v>789.43547384634053</v>
      </c>
      <c r="AA27" s="633">
        <v>272.59282038715997</v>
      </c>
      <c r="AB27" s="633">
        <v>516.8426534591805</v>
      </c>
    </row>
    <row r="28" spans="1:28" x14ac:dyDescent="0.2">
      <c r="A28" s="288" t="s">
        <v>222</v>
      </c>
      <c r="B28" s="633">
        <v>6047.8382382227292</v>
      </c>
      <c r="C28" s="633">
        <v>2234.5510729687658</v>
      </c>
      <c r="D28" s="633">
        <v>3813.2871652539638</v>
      </c>
      <c r="E28" s="634"/>
      <c r="F28" s="633">
        <v>638.83613402029562</v>
      </c>
      <c r="G28" s="633">
        <v>243.29219153793684</v>
      </c>
      <c r="H28" s="633">
        <v>395.54394248235877</v>
      </c>
      <c r="I28" s="634"/>
      <c r="J28" s="633">
        <v>682.74863870262084</v>
      </c>
      <c r="K28" s="633">
        <v>281.66643724676669</v>
      </c>
      <c r="L28" s="633">
        <v>401.08220145585415</v>
      </c>
      <c r="M28" s="634"/>
      <c r="N28" s="633">
        <v>830.73923503444666</v>
      </c>
      <c r="O28" s="633">
        <v>338.52989567691623</v>
      </c>
      <c r="P28" s="633">
        <v>492.20933935753033</v>
      </c>
      <c r="Q28" s="634"/>
      <c r="R28" s="633">
        <v>1860.7277285674768</v>
      </c>
      <c r="S28" s="633">
        <v>646.34234559826405</v>
      </c>
      <c r="T28" s="633">
        <v>1214.3853829692127</v>
      </c>
      <c r="U28" s="634"/>
      <c r="V28" s="633">
        <v>1559.2571303282521</v>
      </c>
      <c r="W28" s="633">
        <v>556.10642323932541</v>
      </c>
      <c r="X28" s="633">
        <v>1003.1507070889267</v>
      </c>
      <c r="Y28" s="634"/>
      <c r="Z28" s="633">
        <v>475.52937156963759</v>
      </c>
      <c r="AA28" s="633">
        <v>168.61377966955664</v>
      </c>
      <c r="AB28" s="633">
        <v>306.91559190008098</v>
      </c>
    </row>
    <row r="29" spans="1:28" x14ac:dyDescent="0.2">
      <c r="A29" s="288" t="s">
        <v>223</v>
      </c>
      <c r="B29" s="633">
        <v>3607.4684075781497</v>
      </c>
      <c r="C29" s="633">
        <v>1032.3021389436142</v>
      </c>
      <c r="D29" s="633">
        <v>2575.1662686345353</v>
      </c>
      <c r="E29" s="634"/>
      <c r="F29" s="633">
        <v>450.07080585065569</v>
      </c>
      <c r="G29" s="633">
        <v>147.0656201513043</v>
      </c>
      <c r="H29" s="633">
        <v>303.00518569935133</v>
      </c>
      <c r="I29" s="634"/>
      <c r="J29" s="633">
        <v>419.34820696855451</v>
      </c>
      <c r="K29" s="633">
        <v>120.37419016696165</v>
      </c>
      <c r="L29" s="633">
        <v>298.97401680159282</v>
      </c>
      <c r="M29" s="634"/>
      <c r="N29" s="633">
        <v>451.86611533928675</v>
      </c>
      <c r="O29" s="633">
        <v>110.05625718534166</v>
      </c>
      <c r="P29" s="633">
        <v>341.80985815394513</v>
      </c>
      <c r="Q29" s="634"/>
      <c r="R29" s="633">
        <v>1140.2763888538211</v>
      </c>
      <c r="S29" s="633">
        <v>344.90604741224138</v>
      </c>
      <c r="T29" s="633">
        <v>795.37034144157974</v>
      </c>
      <c r="U29" s="634"/>
      <c r="V29" s="633">
        <v>893.37743585548037</v>
      </c>
      <c r="W29" s="633">
        <v>237.2643899988727</v>
      </c>
      <c r="X29" s="633">
        <v>656.11304585660776</v>
      </c>
      <c r="Y29" s="634"/>
      <c r="Z29" s="633">
        <v>252.52945471035096</v>
      </c>
      <c r="AA29" s="633">
        <v>72.635634028892454</v>
      </c>
      <c r="AB29" s="633">
        <v>179.89382068145849</v>
      </c>
    </row>
    <row r="30" spans="1:28" x14ac:dyDescent="0.2">
      <c r="A30" s="288" t="s">
        <v>224</v>
      </c>
      <c r="B30" s="633">
        <v>1765.4924678503005</v>
      </c>
      <c r="C30" s="633">
        <v>475.52711369855621</v>
      </c>
      <c r="D30" s="633">
        <v>1289.9653541517441</v>
      </c>
      <c r="E30" s="634"/>
      <c r="F30" s="633">
        <v>209.5750168569873</v>
      </c>
      <c r="G30" s="633">
        <v>64.359929740158094</v>
      </c>
      <c r="H30" s="633">
        <v>145.21508711682924</v>
      </c>
      <c r="I30" s="634"/>
      <c r="J30" s="633">
        <v>201.57081508585281</v>
      </c>
      <c r="K30" s="633">
        <v>54.868272428238804</v>
      </c>
      <c r="L30" s="633">
        <v>146.702542657614</v>
      </c>
      <c r="M30" s="634"/>
      <c r="N30" s="633">
        <v>223.69027523142046</v>
      </c>
      <c r="O30" s="633">
        <v>45.648732773269394</v>
      </c>
      <c r="P30" s="633">
        <v>178.04154245815107</v>
      </c>
      <c r="Q30" s="634"/>
      <c r="R30" s="633">
        <v>523.42525625392568</v>
      </c>
      <c r="S30" s="633">
        <v>138.13919170395678</v>
      </c>
      <c r="T30" s="633">
        <v>385.28606454996884</v>
      </c>
      <c r="U30" s="634"/>
      <c r="V30" s="633">
        <v>452.59836398103306</v>
      </c>
      <c r="W30" s="633">
        <v>131.07929786020944</v>
      </c>
      <c r="X30" s="633">
        <v>321.5190661208236</v>
      </c>
      <c r="Y30" s="634"/>
      <c r="Z30" s="633">
        <v>154.63274044108115</v>
      </c>
      <c r="AA30" s="633">
        <v>41.431689192723745</v>
      </c>
      <c r="AB30" s="633">
        <v>113.20105124835742</v>
      </c>
    </row>
    <row r="31" spans="1:28" x14ac:dyDescent="0.2">
      <c r="A31" s="288" t="s">
        <v>996</v>
      </c>
      <c r="B31" s="633">
        <v>813.7953191764982</v>
      </c>
      <c r="C31" s="633">
        <v>212.91605396480952</v>
      </c>
      <c r="D31" s="633">
        <v>600.87926521168879</v>
      </c>
      <c r="E31" s="634"/>
      <c r="F31" s="633">
        <v>122.31180892382386</v>
      </c>
      <c r="G31" s="633">
        <v>32.989221539173293</v>
      </c>
      <c r="H31" s="633">
        <v>89.322587384650575</v>
      </c>
      <c r="I31" s="634"/>
      <c r="J31" s="633">
        <v>96.910751560207984</v>
      </c>
      <c r="K31" s="633">
        <v>23.46174017104207</v>
      </c>
      <c r="L31" s="633">
        <v>73.449011389165918</v>
      </c>
      <c r="M31" s="634"/>
      <c r="N31" s="633">
        <v>106.82117808134704</v>
      </c>
      <c r="O31" s="633">
        <v>27.008726413982682</v>
      </c>
      <c r="P31" s="633">
        <v>79.812451667364357</v>
      </c>
      <c r="Q31" s="634"/>
      <c r="R31" s="633">
        <v>243.37978379107574</v>
      </c>
      <c r="S31" s="633">
        <v>75.228527906006917</v>
      </c>
      <c r="T31" s="633">
        <v>168.15125588506885</v>
      </c>
      <c r="U31" s="634"/>
      <c r="V31" s="633">
        <v>175.66533219104952</v>
      </c>
      <c r="W31" s="633">
        <v>42.121898929789147</v>
      </c>
      <c r="X31" s="633">
        <v>133.54343326126036</v>
      </c>
      <c r="Y31" s="634"/>
      <c r="Z31" s="633">
        <v>68.706464628994112</v>
      </c>
      <c r="AA31" s="633">
        <v>12.105939004815408</v>
      </c>
      <c r="AB31" s="633">
        <v>56.600525624178708</v>
      </c>
    </row>
    <row r="32" spans="1:28" ht="13.5" thickBot="1" x14ac:dyDescent="0.25">
      <c r="A32" s="628" t="s">
        <v>226</v>
      </c>
      <c r="B32" s="635">
        <v>712.36618355770906</v>
      </c>
      <c r="C32" s="635">
        <v>210.2098573599875</v>
      </c>
      <c r="D32" s="635">
        <v>502.15632619772146</v>
      </c>
      <c r="E32" s="636"/>
      <c r="F32" s="635">
        <v>97.936938949297797</v>
      </c>
      <c r="G32" s="635">
        <v>27.129342831466893</v>
      </c>
      <c r="H32" s="635">
        <v>70.807596117830897</v>
      </c>
      <c r="I32" s="636"/>
      <c r="J32" s="635">
        <v>69.208857605782782</v>
      </c>
      <c r="K32" s="635">
        <v>20.565052084042566</v>
      </c>
      <c r="L32" s="635">
        <v>48.643805521740219</v>
      </c>
      <c r="M32" s="636"/>
      <c r="N32" s="635">
        <v>87.074397433309443</v>
      </c>
      <c r="O32" s="635">
        <v>18.475819777963139</v>
      </c>
      <c r="P32" s="635">
        <v>68.598577655346304</v>
      </c>
      <c r="Q32" s="636"/>
      <c r="R32" s="635">
        <v>231.09434280221134</v>
      </c>
      <c r="S32" s="635">
        <v>72.349450960067827</v>
      </c>
      <c r="T32" s="635">
        <v>158.74489184214355</v>
      </c>
      <c r="U32" s="636"/>
      <c r="V32" s="635">
        <v>160.23614605664318</v>
      </c>
      <c r="W32" s="635">
        <v>53.531283199223957</v>
      </c>
      <c r="X32" s="635">
        <v>106.70486285741922</v>
      </c>
      <c r="Y32" s="636"/>
      <c r="Z32" s="635">
        <v>66.815500710464462</v>
      </c>
      <c r="AA32" s="635">
        <v>18.158908507223114</v>
      </c>
      <c r="AB32" s="635">
        <v>48.656592203241352</v>
      </c>
    </row>
    <row r="34" spans="1:6" x14ac:dyDescent="0.2">
      <c r="A34" s="365" t="s">
        <v>561</v>
      </c>
      <c r="B34" s="62"/>
      <c r="C34" s="62"/>
      <c r="D34" s="61"/>
      <c r="E34" s="62"/>
      <c r="F34" s="61"/>
    </row>
  </sheetData>
  <mergeCells count="1">
    <mergeCell ref="AD1:AE2"/>
  </mergeCells>
  <hyperlinks>
    <hyperlink ref="AD1" r:id="rId1" location="INDICE!A1"/>
    <hyperlink ref="AD1:AE2" location="INDICE!A3" display="INDICE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workbookViewId="0"/>
  </sheetViews>
  <sheetFormatPr baseColWidth="10" defaultColWidth="9" defaultRowHeight="12.75" x14ac:dyDescent="0.2"/>
  <cols>
    <col min="1" max="1" width="10.125" style="2" customWidth="1"/>
    <col min="2" max="4" width="5.625" style="2" bestFit="1" customWidth="1"/>
    <col min="5" max="5" width="1.625" style="2" customWidth="1"/>
    <col min="6" max="8" width="4.75" style="2" bestFit="1" customWidth="1"/>
    <col min="9" max="9" width="2.375" style="2" customWidth="1"/>
    <col min="10" max="12" width="4.75" style="2" bestFit="1" customWidth="1"/>
    <col min="13" max="13" width="1.375" style="2" customWidth="1"/>
    <col min="14" max="16" width="4.75" style="2" bestFit="1" customWidth="1"/>
    <col min="17" max="17" width="1.125" style="2" customWidth="1"/>
    <col min="18" max="20" width="4.75" style="2" bestFit="1" customWidth="1"/>
    <col min="21" max="21" width="2.125" style="2" customWidth="1"/>
    <col min="22" max="24" width="4.75" style="2" bestFit="1" customWidth="1"/>
    <col min="25" max="25" width="1.5" style="2" customWidth="1"/>
    <col min="26" max="26" width="4.75" style="2" bestFit="1" customWidth="1"/>
    <col min="27" max="28" width="3.5" style="2" bestFit="1" customWidth="1"/>
    <col min="29" max="29" width="7.25" style="90" customWidth="1"/>
    <col min="30" max="32" width="11" style="90" customWidth="1"/>
    <col min="33" max="256" width="11" style="2" customWidth="1"/>
    <col min="257" max="16384" width="9" style="2"/>
  </cols>
  <sheetData>
    <row r="1" spans="1:32" ht="15" x14ac:dyDescent="0.2">
      <c r="AC1" s="200"/>
      <c r="AD1" s="747" t="s">
        <v>650</v>
      </c>
      <c r="AE1" s="747"/>
      <c r="AF1" s="200"/>
    </row>
    <row r="2" spans="1:32" ht="15" x14ac:dyDescent="0.2">
      <c r="A2" s="480" t="s">
        <v>1009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200"/>
      <c r="AD2" s="747"/>
      <c r="AE2" s="747"/>
      <c r="AF2" s="2"/>
    </row>
    <row r="3" spans="1:32" ht="14.25" x14ac:dyDescent="0.2">
      <c r="A3" s="480" t="s">
        <v>993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</row>
    <row r="4" spans="1:32" ht="14.25" x14ac:dyDescent="0.2">
      <c r="A4" s="480" t="s">
        <v>1007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</row>
    <row r="5" spans="1:32" ht="14.25" x14ac:dyDescent="0.2">
      <c r="A5" s="624" t="s">
        <v>189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</row>
    <row r="6" spans="1:32" ht="14.25" x14ac:dyDescent="0.2">
      <c r="A6" s="624" t="s">
        <v>528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624"/>
      <c r="W6" s="624"/>
      <c r="X6" s="624"/>
      <c r="Y6" s="624"/>
      <c r="Z6" s="624"/>
      <c r="AA6" s="624"/>
      <c r="AB6" s="624"/>
    </row>
    <row r="7" spans="1:32" ht="14.25" x14ac:dyDescent="0.2">
      <c r="A7" s="624" t="s">
        <v>1010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91"/>
      <c r="AD7" s="91"/>
      <c r="AE7" s="91"/>
      <c r="AF7" s="91"/>
    </row>
    <row r="8" spans="1:32" ht="15" thickBot="1" x14ac:dyDescent="0.25">
      <c r="A8" s="483" t="s">
        <v>1076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91"/>
      <c r="AD8" s="91"/>
      <c r="AE8" s="91"/>
      <c r="AF8" s="91"/>
    </row>
    <row r="9" spans="1:32" x14ac:dyDescent="0.2">
      <c r="A9" s="312"/>
      <c r="B9" s="625" t="s">
        <v>5</v>
      </c>
      <c r="C9" s="625"/>
      <c r="D9" s="625"/>
      <c r="E9" s="626"/>
      <c r="F9" s="625" t="s">
        <v>14</v>
      </c>
      <c r="G9" s="625"/>
      <c r="H9" s="625"/>
      <c r="I9" s="576"/>
      <c r="J9" s="625" t="s">
        <v>15</v>
      </c>
      <c r="K9" s="625"/>
      <c r="L9" s="625"/>
      <c r="M9" s="576"/>
      <c r="N9" s="625" t="s">
        <v>16</v>
      </c>
      <c r="O9" s="625"/>
      <c r="P9" s="625"/>
      <c r="Q9" s="576"/>
      <c r="R9" s="625" t="s">
        <v>18</v>
      </c>
      <c r="S9" s="625"/>
      <c r="T9" s="625"/>
      <c r="U9" s="576"/>
      <c r="V9" s="625" t="s">
        <v>19</v>
      </c>
      <c r="W9" s="625"/>
      <c r="X9" s="625"/>
      <c r="Y9" s="576"/>
      <c r="Z9" s="625" t="s">
        <v>20</v>
      </c>
      <c r="AA9" s="625"/>
      <c r="AB9" s="625"/>
    </row>
    <row r="10" spans="1:32" ht="13.5" thickBot="1" x14ac:dyDescent="0.25">
      <c r="A10" s="290" t="s">
        <v>858</v>
      </c>
      <c r="B10" s="290" t="s">
        <v>87</v>
      </c>
      <c r="C10" s="290" t="s">
        <v>88</v>
      </c>
      <c r="D10" s="290" t="s">
        <v>89</v>
      </c>
      <c r="E10" s="290"/>
      <c r="F10" s="290" t="s">
        <v>87</v>
      </c>
      <c r="G10" s="290" t="s">
        <v>88</v>
      </c>
      <c r="H10" s="290" t="s">
        <v>89</v>
      </c>
      <c r="I10" s="290"/>
      <c r="J10" s="290" t="s">
        <v>87</v>
      </c>
      <c r="K10" s="290" t="s">
        <v>88</v>
      </c>
      <c r="L10" s="290" t="s">
        <v>89</v>
      </c>
      <c r="M10" s="290"/>
      <c r="N10" s="290" t="s">
        <v>87</v>
      </c>
      <c r="O10" s="290" t="s">
        <v>88</v>
      </c>
      <c r="P10" s="290" t="s">
        <v>89</v>
      </c>
      <c r="Q10" s="290"/>
      <c r="R10" s="290" t="s">
        <v>87</v>
      </c>
      <c r="S10" s="290" t="s">
        <v>88</v>
      </c>
      <c r="T10" s="290" t="s">
        <v>89</v>
      </c>
      <c r="U10" s="290"/>
      <c r="V10" s="290" t="s">
        <v>87</v>
      </c>
      <c r="W10" s="290" t="s">
        <v>88</v>
      </c>
      <c r="X10" s="290" t="s">
        <v>89</v>
      </c>
      <c r="Y10" s="290"/>
      <c r="Z10" s="290" t="s">
        <v>87</v>
      </c>
      <c r="AA10" s="290" t="s">
        <v>88</v>
      </c>
      <c r="AB10" s="290" t="s">
        <v>89</v>
      </c>
    </row>
    <row r="11" spans="1:32" ht="15" x14ac:dyDescent="0.25">
      <c r="A11" s="627" t="s">
        <v>5</v>
      </c>
      <c r="B11" s="633">
        <v>40569</v>
      </c>
      <c r="C11" s="633">
        <v>20579</v>
      </c>
      <c r="D11" s="633">
        <v>19990</v>
      </c>
      <c r="E11" s="633"/>
      <c r="F11" s="633">
        <v>8159</v>
      </c>
      <c r="G11" s="633">
        <v>4152</v>
      </c>
      <c r="H11" s="633">
        <v>4007</v>
      </c>
      <c r="I11" s="633"/>
      <c r="J11" s="633">
        <v>7922</v>
      </c>
      <c r="K11" s="633">
        <v>4060</v>
      </c>
      <c r="L11" s="633">
        <v>3862</v>
      </c>
      <c r="M11" s="633"/>
      <c r="N11" s="633">
        <v>7779</v>
      </c>
      <c r="O11" s="633">
        <v>3906</v>
      </c>
      <c r="P11" s="633">
        <v>3873</v>
      </c>
      <c r="Q11" s="633"/>
      <c r="R11" s="633">
        <v>7921</v>
      </c>
      <c r="S11" s="633">
        <v>4056</v>
      </c>
      <c r="T11" s="633">
        <v>3865</v>
      </c>
      <c r="U11" s="633"/>
      <c r="V11" s="633">
        <v>7536</v>
      </c>
      <c r="W11" s="633">
        <v>3750</v>
      </c>
      <c r="X11" s="633">
        <v>3786</v>
      </c>
      <c r="Y11" s="633"/>
      <c r="Z11" s="633">
        <v>1252</v>
      </c>
      <c r="AA11" s="633">
        <v>655</v>
      </c>
      <c r="AB11" s="633">
        <v>597</v>
      </c>
    </row>
    <row r="12" spans="1:32" x14ac:dyDescent="0.2">
      <c r="A12" s="288"/>
      <c r="B12" s="633"/>
      <c r="C12" s="633"/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</row>
    <row r="13" spans="1:32" x14ac:dyDescent="0.2">
      <c r="A13" s="288">
        <v>11</v>
      </c>
      <c r="B13" s="633">
        <v>29.761003825161179</v>
      </c>
      <c r="C13" s="633">
        <v>11.400087211539283</v>
      </c>
      <c r="D13" s="633">
        <v>18.360916613621896</v>
      </c>
      <c r="E13" s="633"/>
      <c r="F13" s="633">
        <v>29.761003825161179</v>
      </c>
      <c r="G13" s="633">
        <v>11.400087211539283</v>
      </c>
      <c r="H13" s="633">
        <v>18.360916613621896</v>
      </c>
      <c r="I13" s="633"/>
      <c r="J13" s="633">
        <v>0</v>
      </c>
      <c r="K13" s="633">
        <v>0</v>
      </c>
      <c r="L13" s="633">
        <v>0</v>
      </c>
      <c r="M13" s="633"/>
      <c r="N13" s="633">
        <v>0</v>
      </c>
      <c r="O13" s="633">
        <v>0</v>
      </c>
      <c r="P13" s="633">
        <v>0</v>
      </c>
      <c r="Q13" s="633"/>
      <c r="R13" s="633">
        <v>0</v>
      </c>
      <c r="S13" s="633">
        <v>0</v>
      </c>
      <c r="T13" s="633">
        <v>0</v>
      </c>
      <c r="U13" s="633"/>
      <c r="V13" s="633">
        <v>0</v>
      </c>
      <c r="W13" s="633">
        <v>0</v>
      </c>
      <c r="X13" s="633">
        <v>0</v>
      </c>
      <c r="Y13" s="633"/>
      <c r="Z13" s="633">
        <v>0</v>
      </c>
      <c r="AA13" s="633">
        <v>0</v>
      </c>
      <c r="AB13" s="633">
        <v>0</v>
      </c>
    </row>
    <row r="14" spans="1:32" x14ac:dyDescent="0.2">
      <c r="A14" s="288">
        <v>12</v>
      </c>
      <c r="B14" s="633">
        <v>5190.1928118787027</v>
      </c>
      <c r="C14" s="633">
        <v>2503.9811646235958</v>
      </c>
      <c r="D14" s="633">
        <v>2686.2116472551079</v>
      </c>
      <c r="E14" s="634"/>
      <c r="F14" s="633">
        <v>5165.3415035753378</v>
      </c>
      <c r="G14" s="633">
        <v>2494.1016305137787</v>
      </c>
      <c r="H14" s="633">
        <v>2671.2398730615596</v>
      </c>
      <c r="I14" s="634"/>
      <c r="J14" s="633">
        <v>24.851308303365357</v>
      </c>
      <c r="K14" s="633">
        <v>9.8795341098169711</v>
      </c>
      <c r="L14" s="633">
        <v>14.971774193548386</v>
      </c>
      <c r="M14" s="634"/>
      <c r="N14" s="633">
        <v>0</v>
      </c>
      <c r="O14" s="633">
        <v>0</v>
      </c>
      <c r="P14" s="633">
        <v>0</v>
      </c>
      <c r="Q14" s="634"/>
      <c r="R14" s="633">
        <v>0</v>
      </c>
      <c r="S14" s="633">
        <v>0</v>
      </c>
      <c r="T14" s="633">
        <v>0</v>
      </c>
      <c r="U14" s="634"/>
      <c r="V14" s="633">
        <v>0</v>
      </c>
      <c r="W14" s="633">
        <v>0</v>
      </c>
      <c r="X14" s="633">
        <v>0</v>
      </c>
      <c r="Y14" s="634"/>
      <c r="Z14" s="633">
        <v>0</v>
      </c>
      <c r="AA14" s="633">
        <v>0</v>
      </c>
      <c r="AB14" s="633">
        <v>0</v>
      </c>
    </row>
    <row r="15" spans="1:32" x14ac:dyDescent="0.2">
      <c r="A15" s="288">
        <v>13</v>
      </c>
      <c r="B15" s="633">
        <v>7796.0570278772175</v>
      </c>
      <c r="C15" s="633">
        <v>3968.8566184287979</v>
      </c>
      <c r="D15" s="633">
        <v>3827.20040944842</v>
      </c>
      <c r="E15" s="634"/>
      <c r="F15" s="633">
        <v>2619.9693146296386</v>
      </c>
      <c r="G15" s="633">
        <v>1428.2002761698743</v>
      </c>
      <c r="H15" s="633">
        <v>1191.7690384597643</v>
      </c>
      <c r="I15" s="634"/>
      <c r="J15" s="633">
        <v>5132.3136341929803</v>
      </c>
      <c r="K15" s="633">
        <v>2526.193477537438</v>
      </c>
      <c r="L15" s="633">
        <v>2606.1201566555433</v>
      </c>
      <c r="M15" s="634"/>
      <c r="N15" s="633">
        <v>43.774079054597557</v>
      </c>
      <c r="O15" s="633">
        <v>14.462864721485412</v>
      </c>
      <c r="P15" s="633">
        <v>29.311214333112147</v>
      </c>
      <c r="Q15" s="634"/>
      <c r="R15" s="633">
        <v>0</v>
      </c>
      <c r="S15" s="633">
        <v>0</v>
      </c>
      <c r="T15" s="633">
        <v>0</v>
      </c>
      <c r="U15" s="634"/>
      <c r="V15" s="633">
        <v>0</v>
      </c>
      <c r="W15" s="633">
        <v>0</v>
      </c>
      <c r="X15" s="633">
        <v>0</v>
      </c>
      <c r="Y15" s="634"/>
      <c r="Z15" s="633">
        <v>0</v>
      </c>
      <c r="AA15" s="633">
        <v>0</v>
      </c>
      <c r="AB15" s="633">
        <v>0</v>
      </c>
    </row>
    <row r="16" spans="1:32" x14ac:dyDescent="0.2">
      <c r="A16" s="288">
        <v>14</v>
      </c>
      <c r="B16" s="633">
        <v>7742.5973607810911</v>
      </c>
      <c r="C16" s="633">
        <v>3873.058027532501</v>
      </c>
      <c r="D16" s="633">
        <v>3869.539333248591</v>
      </c>
      <c r="E16" s="634"/>
      <c r="F16" s="633">
        <v>232.59840075713302</v>
      </c>
      <c r="G16" s="633">
        <v>153.25848987234625</v>
      </c>
      <c r="H16" s="633">
        <v>79.339910884786761</v>
      </c>
      <c r="I16" s="634"/>
      <c r="J16" s="633">
        <v>2448.0709302873661</v>
      </c>
      <c r="K16" s="633">
        <v>1302.4888019966722</v>
      </c>
      <c r="L16" s="633">
        <v>1145.5821282906934</v>
      </c>
      <c r="M16" s="634"/>
      <c r="N16" s="633">
        <v>5018.583657514233</v>
      </c>
      <c r="O16" s="633">
        <v>2396.4802387267905</v>
      </c>
      <c r="P16" s="633">
        <v>2622.1034187874425</v>
      </c>
      <c r="Q16" s="634"/>
      <c r="R16" s="633">
        <v>43.344372222359269</v>
      </c>
      <c r="S16" s="633">
        <v>20.830496936691627</v>
      </c>
      <c r="T16" s="633">
        <v>22.513875285667645</v>
      </c>
      <c r="U16" s="634"/>
      <c r="V16" s="633">
        <v>0</v>
      </c>
      <c r="W16" s="633">
        <v>0</v>
      </c>
      <c r="X16" s="633">
        <v>0</v>
      </c>
      <c r="Y16" s="634"/>
      <c r="Z16" s="633">
        <v>0</v>
      </c>
      <c r="AA16" s="633">
        <v>0</v>
      </c>
      <c r="AB16" s="633">
        <v>0</v>
      </c>
    </row>
    <row r="17" spans="1:28" x14ac:dyDescent="0.2">
      <c r="A17" s="288">
        <v>15</v>
      </c>
      <c r="B17" s="633">
        <v>7323.607259482882</v>
      </c>
      <c r="C17" s="633">
        <v>3705.5897325330379</v>
      </c>
      <c r="D17" s="633">
        <v>3618.0175269498445</v>
      </c>
      <c r="E17" s="634"/>
      <c r="F17" s="633">
        <v>61.364450175470488</v>
      </c>
      <c r="G17" s="633">
        <v>36.883228023974624</v>
      </c>
      <c r="H17" s="633">
        <v>24.481222151495864</v>
      </c>
      <c r="I17" s="634"/>
      <c r="J17" s="633">
        <v>235.17217811264382</v>
      </c>
      <c r="K17" s="633">
        <v>164.05625069328894</v>
      </c>
      <c r="L17" s="633">
        <v>71.115927419354847</v>
      </c>
      <c r="M17" s="634"/>
      <c r="N17" s="633">
        <v>2409.6111783886004</v>
      </c>
      <c r="O17" s="633">
        <v>1284.4020557029176</v>
      </c>
      <c r="P17" s="633">
        <v>1125.2091226856826</v>
      </c>
      <c r="Q17" s="634"/>
      <c r="R17" s="633">
        <v>4575.3877169033931</v>
      </c>
      <c r="S17" s="633">
        <v>2204.057923271419</v>
      </c>
      <c r="T17" s="633">
        <v>2371.3297936319746</v>
      </c>
      <c r="U17" s="634"/>
      <c r="V17" s="633">
        <v>42.071735902774641</v>
      </c>
      <c r="W17" s="633">
        <v>16.190274841437631</v>
      </c>
      <c r="X17" s="633">
        <v>25.88146106133701</v>
      </c>
      <c r="Y17" s="634"/>
      <c r="Z17" s="633">
        <v>0</v>
      </c>
      <c r="AA17" s="633">
        <v>0</v>
      </c>
      <c r="AB17" s="633">
        <v>0</v>
      </c>
    </row>
    <row r="18" spans="1:28" x14ac:dyDescent="0.2">
      <c r="A18" s="288">
        <v>16</v>
      </c>
      <c r="B18" s="633">
        <v>7330.5522416108815</v>
      </c>
      <c r="C18" s="633">
        <v>3689.335166470265</v>
      </c>
      <c r="D18" s="633">
        <v>3641.2170751406175</v>
      </c>
      <c r="E18" s="634"/>
      <c r="F18" s="633">
        <v>35.36819228045244</v>
      </c>
      <c r="G18" s="633">
        <v>20.903520097129714</v>
      </c>
      <c r="H18" s="633">
        <v>14.464672183322726</v>
      </c>
      <c r="I18" s="634"/>
      <c r="J18" s="633">
        <v>41.113700821211957</v>
      </c>
      <c r="K18" s="633">
        <v>30.132518025513033</v>
      </c>
      <c r="L18" s="633">
        <v>10.981182795698926</v>
      </c>
      <c r="M18" s="634"/>
      <c r="N18" s="633">
        <v>209.89609690586283</v>
      </c>
      <c r="O18" s="633">
        <v>138.28196286472149</v>
      </c>
      <c r="P18" s="633">
        <v>71.614134041141341</v>
      </c>
      <c r="Q18" s="634"/>
      <c r="R18" s="633">
        <v>2563.7592702440161</v>
      </c>
      <c r="S18" s="633">
        <v>1363.5845590618819</v>
      </c>
      <c r="T18" s="633">
        <v>1200.1747111821342</v>
      </c>
      <c r="U18" s="634"/>
      <c r="V18" s="633">
        <v>4478.4373694190399</v>
      </c>
      <c r="W18" s="633">
        <v>2134.45499448072</v>
      </c>
      <c r="X18" s="633">
        <v>2343.9823749383204</v>
      </c>
      <c r="Y18" s="634"/>
      <c r="Z18" s="633">
        <v>1.9776119402985075</v>
      </c>
      <c r="AA18" s="633">
        <v>1.9776119402985075</v>
      </c>
      <c r="AB18" s="633">
        <v>0</v>
      </c>
    </row>
    <row r="19" spans="1:28" x14ac:dyDescent="0.2">
      <c r="A19" s="288">
        <v>17</v>
      </c>
      <c r="B19" s="633">
        <v>3342.8820009490437</v>
      </c>
      <c r="C19" s="633">
        <v>1761.9204723591045</v>
      </c>
      <c r="D19" s="633">
        <v>1580.9615285899386</v>
      </c>
      <c r="E19" s="634"/>
      <c r="F19" s="633">
        <v>7.3138338007515609</v>
      </c>
      <c r="G19" s="633">
        <v>2.4175893704523883</v>
      </c>
      <c r="H19" s="633">
        <v>4.8962444302991726</v>
      </c>
      <c r="I19" s="634"/>
      <c r="J19" s="633">
        <v>25.239968667811713</v>
      </c>
      <c r="K19" s="633">
        <v>15.506433721575151</v>
      </c>
      <c r="L19" s="633">
        <v>9.7335349462365599</v>
      </c>
      <c r="M19" s="634"/>
      <c r="N19" s="633">
        <v>60.576443572787653</v>
      </c>
      <c r="O19" s="633">
        <v>43.69953580901857</v>
      </c>
      <c r="P19" s="633">
        <v>16.876907763769076</v>
      </c>
      <c r="Q19" s="634"/>
      <c r="R19" s="633">
        <v>364.78050603731049</v>
      </c>
      <c r="S19" s="633">
        <v>241.03078705954812</v>
      </c>
      <c r="T19" s="633">
        <v>123.74971897776238</v>
      </c>
      <c r="U19" s="634"/>
      <c r="V19" s="633">
        <v>2429.4831626687455</v>
      </c>
      <c r="W19" s="633">
        <v>1254.0825085595613</v>
      </c>
      <c r="X19" s="633">
        <v>1175.400654109184</v>
      </c>
      <c r="Y19" s="634"/>
      <c r="Z19" s="633">
        <v>455.48808620163658</v>
      </c>
      <c r="AA19" s="633">
        <v>205.18361783894898</v>
      </c>
      <c r="AB19" s="633">
        <v>250.30446836268754</v>
      </c>
    </row>
    <row r="20" spans="1:28" x14ac:dyDescent="0.2">
      <c r="A20" s="288">
        <v>18</v>
      </c>
      <c r="B20" s="633">
        <v>952.80709497130499</v>
      </c>
      <c r="C20" s="633">
        <v>542.96966460323483</v>
      </c>
      <c r="D20" s="633">
        <v>409.83743036807005</v>
      </c>
      <c r="E20" s="634"/>
      <c r="F20" s="633">
        <v>2.4175893704523883</v>
      </c>
      <c r="G20" s="633">
        <v>2.4175893704523883</v>
      </c>
      <c r="H20" s="633">
        <v>0</v>
      </c>
      <c r="I20" s="634"/>
      <c r="J20" s="633">
        <v>8.1191398073103969</v>
      </c>
      <c r="K20" s="633">
        <v>5.8714919578480309</v>
      </c>
      <c r="L20" s="633">
        <v>2.247647849462366</v>
      </c>
      <c r="M20" s="634"/>
      <c r="N20" s="633">
        <v>19.04749423116526</v>
      </c>
      <c r="O20" s="633">
        <v>16.826193633952258</v>
      </c>
      <c r="P20" s="633">
        <v>2.221300597213006</v>
      </c>
      <c r="Q20" s="634"/>
      <c r="R20" s="633">
        <v>85.717744964097363</v>
      </c>
      <c r="S20" s="633">
        <v>56.817080780576354</v>
      </c>
      <c r="T20" s="633">
        <v>28.900664183521009</v>
      </c>
      <c r="U20" s="634"/>
      <c r="V20" s="633">
        <v>287.94854994960826</v>
      </c>
      <c r="W20" s="633">
        <v>171.27093116802934</v>
      </c>
      <c r="X20" s="633">
        <v>116.67761878157891</v>
      </c>
      <c r="Y20" s="634"/>
      <c r="Z20" s="633">
        <v>549.55657664867124</v>
      </c>
      <c r="AA20" s="633">
        <v>289.76637769237647</v>
      </c>
      <c r="AB20" s="633">
        <v>259.79019895629483</v>
      </c>
    </row>
    <row r="21" spans="1:28" x14ac:dyDescent="0.2">
      <c r="A21" s="288">
        <v>19</v>
      </c>
      <c r="B21" s="633">
        <v>228.28882001639479</v>
      </c>
      <c r="C21" s="633">
        <v>136.19827527291014</v>
      </c>
      <c r="D21" s="633">
        <v>92.090544743484656</v>
      </c>
      <c r="E21" s="634"/>
      <c r="F21" s="633">
        <v>0</v>
      </c>
      <c r="G21" s="633">
        <v>0</v>
      </c>
      <c r="H21" s="633">
        <v>0</v>
      </c>
      <c r="I21" s="634"/>
      <c r="J21" s="633">
        <v>3.414314516129032</v>
      </c>
      <c r="K21" s="633">
        <v>2.1666666666666665</v>
      </c>
      <c r="L21" s="633">
        <v>1.2476478494623657</v>
      </c>
      <c r="M21" s="634"/>
      <c r="N21" s="633">
        <v>5.6317780507939084</v>
      </c>
      <c r="O21" s="633">
        <v>3.4104774535809019</v>
      </c>
      <c r="P21" s="633">
        <v>2.221300597213006</v>
      </c>
      <c r="Q21" s="634"/>
      <c r="R21" s="633">
        <v>69.400206167512721</v>
      </c>
      <c r="S21" s="633">
        <v>41.207403400434373</v>
      </c>
      <c r="T21" s="633">
        <v>28.192802767078355</v>
      </c>
      <c r="U21" s="634"/>
      <c r="V21" s="633">
        <v>77.6395095273583</v>
      </c>
      <c r="W21" s="633">
        <v>48.993058803719435</v>
      </c>
      <c r="X21" s="633">
        <v>28.646450723638871</v>
      </c>
      <c r="Y21" s="634"/>
      <c r="Z21" s="633">
        <v>72.203011754600851</v>
      </c>
      <c r="AA21" s="633">
        <v>40.420668948508791</v>
      </c>
      <c r="AB21" s="633">
        <v>31.782342806092061</v>
      </c>
    </row>
    <row r="22" spans="1:28" x14ac:dyDescent="0.2">
      <c r="A22" s="288">
        <v>20</v>
      </c>
      <c r="B22" s="633">
        <v>115.83936774051476</v>
      </c>
      <c r="C22" s="633">
        <v>75.663110838587073</v>
      </c>
      <c r="D22" s="633">
        <v>40.176256901927687</v>
      </c>
      <c r="E22" s="634"/>
      <c r="F22" s="633">
        <v>0</v>
      </c>
      <c r="G22" s="633">
        <v>0</v>
      </c>
      <c r="H22" s="633">
        <v>0</v>
      </c>
      <c r="I22" s="634"/>
      <c r="J22" s="633">
        <v>0</v>
      </c>
      <c r="K22" s="633">
        <v>0</v>
      </c>
      <c r="L22" s="633">
        <v>0</v>
      </c>
      <c r="M22" s="634"/>
      <c r="N22" s="633">
        <v>2.426539324003457</v>
      </c>
      <c r="O22" s="633">
        <v>1.205238726790451</v>
      </c>
      <c r="P22" s="633">
        <v>1.221300597213006</v>
      </c>
      <c r="Q22" s="634"/>
      <c r="R22" s="633">
        <v>37.383718787898033</v>
      </c>
      <c r="S22" s="633">
        <v>23.157249829816202</v>
      </c>
      <c r="T22" s="633">
        <v>14.226468958081831</v>
      </c>
      <c r="U22" s="634"/>
      <c r="V22" s="633">
        <v>46.013003952227194</v>
      </c>
      <c r="W22" s="633">
        <v>26.13085371101424</v>
      </c>
      <c r="X22" s="633">
        <v>19.882150241212955</v>
      </c>
      <c r="Y22" s="634"/>
      <c r="Z22" s="633">
        <v>30.016105676386069</v>
      </c>
      <c r="AA22" s="633">
        <v>25.169768570966177</v>
      </c>
      <c r="AB22" s="633">
        <v>4.8463371054198925</v>
      </c>
    </row>
    <row r="23" spans="1:28" x14ac:dyDescent="0.2">
      <c r="A23" s="288">
        <v>21</v>
      </c>
      <c r="B23" s="633">
        <v>78.280280817517109</v>
      </c>
      <c r="C23" s="633">
        <v>46.640522009441057</v>
      </c>
      <c r="D23" s="633">
        <v>31.639758808076049</v>
      </c>
      <c r="E23" s="634"/>
      <c r="F23" s="633">
        <v>0</v>
      </c>
      <c r="G23" s="633">
        <v>0</v>
      </c>
      <c r="H23" s="633">
        <v>0</v>
      </c>
      <c r="I23" s="634"/>
      <c r="J23" s="633">
        <v>1.2349417637271214</v>
      </c>
      <c r="K23" s="633">
        <v>1.2349417637271214</v>
      </c>
      <c r="L23" s="633">
        <v>0</v>
      </c>
      <c r="M23" s="634"/>
      <c r="N23" s="633">
        <v>0</v>
      </c>
      <c r="O23" s="633">
        <v>0</v>
      </c>
      <c r="P23" s="633">
        <v>0</v>
      </c>
      <c r="Q23" s="634"/>
      <c r="R23" s="633">
        <v>22.077519379844961</v>
      </c>
      <c r="S23" s="633">
        <v>11</v>
      </c>
      <c r="T23" s="633">
        <v>11.077519379844961</v>
      </c>
      <c r="U23" s="634"/>
      <c r="V23" s="633">
        <v>29.469344608879492</v>
      </c>
      <c r="W23" s="633">
        <v>16.469344608879492</v>
      </c>
      <c r="X23" s="633">
        <v>13</v>
      </c>
      <c r="Y23" s="634"/>
      <c r="Z23" s="633">
        <v>25.498475065065531</v>
      </c>
      <c r="AA23" s="633">
        <v>17.936235636834439</v>
      </c>
      <c r="AB23" s="633">
        <v>7.5622394282310896</v>
      </c>
    </row>
    <row r="24" spans="1:28" x14ac:dyDescent="0.2">
      <c r="A24" s="288">
        <v>22</v>
      </c>
      <c r="B24" s="633">
        <v>61.286774494757971</v>
      </c>
      <c r="C24" s="633">
        <v>29.511085936235634</v>
      </c>
      <c r="D24" s="633">
        <v>31.775688558522337</v>
      </c>
      <c r="E24" s="634"/>
      <c r="F24" s="633">
        <v>0</v>
      </c>
      <c r="G24" s="633">
        <v>0</v>
      </c>
      <c r="H24" s="633">
        <v>0</v>
      </c>
      <c r="I24" s="634"/>
      <c r="J24" s="633">
        <v>0</v>
      </c>
      <c r="K24" s="633">
        <v>0</v>
      </c>
      <c r="L24" s="633">
        <v>0</v>
      </c>
      <c r="M24" s="634"/>
      <c r="N24" s="633">
        <v>0</v>
      </c>
      <c r="O24" s="633">
        <v>0</v>
      </c>
      <c r="P24" s="633">
        <v>0</v>
      </c>
      <c r="Q24" s="634"/>
      <c r="R24" s="633">
        <v>20.077519379844961</v>
      </c>
      <c r="S24" s="633">
        <v>10</v>
      </c>
      <c r="T24" s="633">
        <v>10.077519379844961</v>
      </c>
      <c r="U24" s="634"/>
      <c r="V24" s="633">
        <v>20.17643004824259</v>
      </c>
      <c r="W24" s="633">
        <v>7</v>
      </c>
      <c r="X24" s="633">
        <v>13.176430048242592</v>
      </c>
      <c r="Y24" s="634"/>
      <c r="Z24" s="633">
        <v>21.032825066670419</v>
      </c>
      <c r="AA24" s="633">
        <v>12.511085936235638</v>
      </c>
      <c r="AB24" s="633">
        <v>8.5217391304347831</v>
      </c>
    </row>
    <row r="25" spans="1:28" x14ac:dyDescent="0.2">
      <c r="A25" s="288">
        <v>23</v>
      </c>
      <c r="B25" s="633">
        <v>50.873545555520337</v>
      </c>
      <c r="C25" s="633">
        <v>30.688847207020164</v>
      </c>
      <c r="D25" s="633">
        <v>20.18469834850017</v>
      </c>
      <c r="E25" s="634"/>
      <c r="F25" s="633">
        <v>0</v>
      </c>
      <c r="G25" s="633">
        <v>0</v>
      </c>
      <c r="H25" s="633">
        <v>0</v>
      </c>
      <c r="I25" s="634"/>
      <c r="J25" s="633">
        <v>0</v>
      </c>
      <c r="K25" s="633">
        <v>0</v>
      </c>
      <c r="L25" s="633">
        <v>0</v>
      </c>
      <c r="M25" s="634"/>
      <c r="N25" s="633">
        <v>1</v>
      </c>
      <c r="O25" s="633">
        <v>0</v>
      </c>
      <c r="P25" s="633">
        <v>1</v>
      </c>
      <c r="Q25" s="634"/>
      <c r="R25" s="633">
        <v>20.054263565891475</v>
      </c>
      <c r="S25" s="633">
        <v>13</v>
      </c>
      <c r="T25" s="633">
        <v>7.054263565891473</v>
      </c>
      <c r="U25" s="634"/>
      <c r="V25" s="633">
        <v>22.312896405919663</v>
      </c>
      <c r="W25" s="633">
        <v>12.312896405919663</v>
      </c>
      <c r="X25" s="633">
        <v>10</v>
      </c>
      <c r="Y25" s="634"/>
      <c r="Z25" s="633">
        <v>7.5063855837091982</v>
      </c>
      <c r="AA25" s="633">
        <v>5.3759508011005019</v>
      </c>
      <c r="AB25" s="633">
        <v>2.1304347826086958</v>
      </c>
    </row>
    <row r="26" spans="1:28" x14ac:dyDescent="0.2">
      <c r="A26" s="288">
        <v>24</v>
      </c>
      <c r="B26" s="633">
        <v>43.289245989206314</v>
      </c>
      <c r="C26" s="633">
        <v>27.924399342762097</v>
      </c>
      <c r="D26" s="633">
        <v>15.364846646444221</v>
      </c>
      <c r="E26" s="634"/>
      <c r="F26" s="633">
        <v>0</v>
      </c>
      <c r="G26" s="633">
        <v>0</v>
      </c>
      <c r="H26" s="633">
        <v>0</v>
      </c>
      <c r="I26" s="634"/>
      <c r="J26" s="633">
        <v>0</v>
      </c>
      <c r="K26" s="633">
        <v>0</v>
      </c>
      <c r="L26" s="633">
        <v>0</v>
      </c>
      <c r="M26" s="634"/>
      <c r="N26" s="633">
        <v>1.205238726790451</v>
      </c>
      <c r="O26" s="633">
        <v>1.205238726790451</v>
      </c>
      <c r="P26" s="633">
        <v>0</v>
      </c>
      <c r="Q26" s="634"/>
      <c r="R26" s="633">
        <v>16.038759689922479</v>
      </c>
      <c r="S26" s="633">
        <v>11</v>
      </c>
      <c r="T26" s="633">
        <v>5.0387596899224807</v>
      </c>
      <c r="U26" s="634"/>
      <c r="V26" s="633">
        <v>11.156448202959831</v>
      </c>
      <c r="W26" s="633">
        <v>6.1564482029598313</v>
      </c>
      <c r="X26" s="633">
        <v>5</v>
      </c>
      <c r="Y26" s="634"/>
      <c r="Z26" s="633">
        <v>14.888799369533555</v>
      </c>
      <c r="AA26" s="633">
        <v>9.5627124130118144</v>
      </c>
      <c r="AB26" s="633">
        <v>5.3260869565217392</v>
      </c>
    </row>
    <row r="27" spans="1:28" x14ac:dyDescent="0.2">
      <c r="A27" s="288" t="s">
        <v>221</v>
      </c>
      <c r="B27" s="633">
        <v>135.42776728826502</v>
      </c>
      <c r="C27" s="633">
        <v>72.987163024793574</v>
      </c>
      <c r="D27" s="633">
        <v>62.440604263471457</v>
      </c>
      <c r="E27" s="634"/>
      <c r="F27" s="633">
        <v>1.2240611075747931</v>
      </c>
      <c r="G27" s="633">
        <v>0</v>
      </c>
      <c r="H27" s="633">
        <v>1.2240611075747931</v>
      </c>
      <c r="I27" s="634"/>
      <c r="J27" s="633">
        <v>0</v>
      </c>
      <c r="K27" s="633">
        <v>0</v>
      </c>
      <c r="L27" s="633">
        <v>0</v>
      </c>
      <c r="M27" s="634"/>
      <c r="N27" s="633">
        <v>2.4104774535809019</v>
      </c>
      <c r="O27" s="633">
        <v>2.4104774535809019</v>
      </c>
      <c r="P27" s="633">
        <v>0</v>
      </c>
      <c r="Q27" s="634"/>
      <c r="R27" s="633">
        <v>46.437982353789508</v>
      </c>
      <c r="S27" s="633">
        <v>23.157249829816202</v>
      </c>
      <c r="T27" s="633">
        <v>23.280732523973306</v>
      </c>
      <c r="U27" s="634"/>
      <c r="V27" s="633">
        <v>42.332878251202423</v>
      </c>
      <c r="W27" s="633">
        <v>24.15644820295983</v>
      </c>
      <c r="X27" s="633">
        <v>18.17643004824259</v>
      </c>
      <c r="Y27" s="634"/>
      <c r="Z27" s="633">
        <v>43.022368122117399</v>
      </c>
      <c r="AA27" s="633">
        <v>23.26298753843664</v>
      </c>
      <c r="AB27" s="633">
        <v>19.759380583680759</v>
      </c>
    </row>
    <row r="28" spans="1:28" x14ac:dyDescent="0.2">
      <c r="A28" s="288" t="s">
        <v>222</v>
      </c>
      <c r="B28" s="633">
        <v>70.315627875175664</v>
      </c>
      <c r="C28" s="633">
        <v>47.893506743180787</v>
      </c>
      <c r="D28" s="633">
        <v>22.422121131994874</v>
      </c>
      <c r="E28" s="634"/>
      <c r="F28" s="633">
        <v>2.4175893704523883</v>
      </c>
      <c r="G28" s="633">
        <v>2.4175893704523883</v>
      </c>
      <c r="H28" s="633">
        <v>0</v>
      </c>
      <c r="I28" s="634"/>
      <c r="J28" s="633">
        <v>0</v>
      </c>
      <c r="K28" s="633">
        <v>0</v>
      </c>
      <c r="L28" s="633">
        <v>0</v>
      </c>
      <c r="M28" s="634"/>
      <c r="N28" s="633">
        <v>0</v>
      </c>
      <c r="O28" s="633">
        <v>0</v>
      </c>
      <c r="P28" s="633">
        <v>0</v>
      </c>
      <c r="Q28" s="634"/>
      <c r="R28" s="633">
        <v>30.226468958081831</v>
      </c>
      <c r="S28" s="633">
        <v>16</v>
      </c>
      <c r="T28" s="633">
        <v>14.226468958081831</v>
      </c>
      <c r="U28" s="634"/>
      <c r="V28" s="633">
        <v>20.15644820295983</v>
      </c>
      <c r="W28" s="633">
        <v>15.156448202959831</v>
      </c>
      <c r="X28" s="633">
        <v>5</v>
      </c>
      <c r="Y28" s="634"/>
      <c r="Z28" s="633">
        <v>17.515121343681614</v>
      </c>
      <c r="AA28" s="633">
        <v>14.319469169768572</v>
      </c>
      <c r="AB28" s="633">
        <v>3.1956521739130435</v>
      </c>
    </row>
    <row r="29" spans="1:28" x14ac:dyDescent="0.2">
      <c r="A29" s="288" t="s">
        <v>223</v>
      </c>
      <c r="B29" s="633">
        <v>42.356221128856703</v>
      </c>
      <c r="C29" s="633">
        <v>28.061511398989836</v>
      </c>
      <c r="D29" s="633">
        <v>14.294709729866877</v>
      </c>
      <c r="E29" s="634"/>
      <c r="F29" s="633">
        <v>1.2240611075747931</v>
      </c>
      <c r="G29" s="633">
        <v>0</v>
      </c>
      <c r="H29" s="633">
        <v>1.2240611075747931</v>
      </c>
      <c r="I29" s="634"/>
      <c r="J29" s="633">
        <v>1.2349417637271214</v>
      </c>
      <c r="K29" s="633">
        <v>1.2349417637271214</v>
      </c>
      <c r="L29" s="633">
        <v>0</v>
      </c>
      <c r="M29" s="634"/>
      <c r="N29" s="633">
        <v>3.6317780507939079</v>
      </c>
      <c r="O29" s="633">
        <v>2.4104774535809019</v>
      </c>
      <c r="P29" s="633">
        <v>1.221300597213006</v>
      </c>
      <c r="Q29" s="634"/>
      <c r="R29" s="633">
        <v>14.290695532084079</v>
      </c>
      <c r="S29" s="633">
        <v>12.157249829816202</v>
      </c>
      <c r="T29" s="633">
        <v>2.1334457022678786</v>
      </c>
      <c r="U29" s="634"/>
      <c r="V29" s="633">
        <v>13.312896405919663</v>
      </c>
      <c r="W29" s="633">
        <v>6.3128964059196617</v>
      </c>
      <c r="X29" s="633">
        <v>7.0000000000000009</v>
      </c>
      <c r="Y29" s="634"/>
      <c r="Z29" s="633">
        <v>8.6618482687571436</v>
      </c>
      <c r="AA29" s="633">
        <v>5.9459459459459465</v>
      </c>
      <c r="AB29" s="633">
        <v>2.7159023228111971</v>
      </c>
    </row>
    <row r="30" spans="1:28" x14ac:dyDescent="0.2">
      <c r="A30" s="288" t="s">
        <v>224</v>
      </c>
      <c r="B30" s="633">
        <v>19.719008567565297</v>
      </c>
      <c r="C30" s="633">
        <v>16.534826581338208</v>
      </c>
      <c r="D30" s="633">
        <v>3.1841819862270873</v>
      </c>
      <c r="E30" s="634"/>
      <c r="F30" s="633">
        <v>0</v>
      </c>
      <c r="G30" s="633">
        <v>0</v>
      </c>
      <c r="H30" s="633">
        <v>0</v>
      </c>
      <c r="I30" s="634"/>
      <c r="J30" s="633">
        <v>0</v>
      </c>
      <c r="K30" s="633">
        <v>0</v>
      </c>
      <c r="L30" s="633">
        <v>0</v>
      </c>
      <c r="M30" s="634"/>
      <c r="N30" s="633">
        <v>0</v>
      </c>
      <c r="O30" s="633">
        <v>0</v>
      </c>
      <c r="P30" s="633">
        <v>0</v>
      </c>
      <c r="Q30" s="634"/>
      <c r="R30" s="633">
        <v>6.0077519379844961</v>
      </c>
      <c r="S30" s="633">
        <v>5</v>
      </c>
      <c r="T30" s="633">
        <v>1.0077519379844961</v>
      </c>
      <c r="U30" s="634"/>
      <c r="V30" s="633">
        <v>11.332878251202423</v>
      </c>
      <c r="W30" s="633">
        <v>9.1564482029598313</v>
      </c>
      <c r="X30" s="633">
        <v>2.1764300482425911</v>
      </c>
      <c r="Y30" s="634"/>
      <c r="Z30" s="633">
        <v>2.3783783783783785</v>
      </c>
      <c r="AA30" s="633">
        <v>2.3783783783783785</v>
      </c>
      <c r="AB30" s="633">
        <v>0</v>
      </c>
    </row>
    <row r="31" spans="1:28" x14ac:dyDescent="0.2">
      <c r="A31" s="288" t="s">
        <v>996</v>
      </c>
      <c r="B31" s="633">
        <v>10.434656259039127</v>
      </c>
      <c r="C31" s="633">
        <v>6.3616869297502818</v>
      </c>
      <c r="D31" s="633">
        <v>4.0729693292888438</v>
      </c>
      <c r="E31" s="634"/>
      <c r="F31" s="633">
        <v>0</v>
      </c>
      <c r="G31" s="633">
        <v>0</v>
      </c>
      <c r="H31" s="633">
        <v>0</v>
      </c>
      <c r="I31" s="634"/>
      <c r="J31" s="633">
        <v>0</v>
      </c>
      <c r="K31" s="633">
        <v>0</v>
      </c>
      <c r="L31" s="633">
        <v>0</v>
      </c>
      <c r="M31" s="634"/>
      <c r="N31" s="633">
        <v>1.205238726790451</v>
      </c>
      <c r="O31" s="633">
        <v>1.205238726790451</v>
      </c>
      <c r="P31" s="633">
        <v>0</v>
      </c>
      <c r="Q31" s="634"/>
      <c r="R31" s="633">
        <v>4.0077519379844961</v>
      </c>
      <c r="S31" s="633">
        <v>3</v>
      </c>
      <c r="T31" s="633">
        <v>1.0077519379844961</v>
      </c>
      <c r="U31" s="634"/>
      <c r="V31" s="633">
        <v>4.1564482029598313</v>
      </c>
      <c r="W31" s="633">
        <v>2.1564482029598309</v>
      </c>
      <c r="X31" s="633">
        <v>2</v>
      </c>
      <c r="Y31" s="634"/>
      <c r="Z31" s="633">
        <v>1.0652173913043479</v>
      </c>
      <c r="AA31" s="633">
        <v>0</v>
      </c>
      <c r="AB31" s="633">
        <v>1.0652173913043479</v>
      </c>
    </row>
    <row r="32" spans="1:28" ht="13.5" thickBot="1" x14ac:dyDescent="0.25">
      <c r="A32" s="628" t="s">
        <v>226</v>
      </c>
      <c r="B32" s="635">
        <v>4.4318828909008072</v>
      </c>
      <c r="C32" s="635">
        <v>3.4241309529163111</v>
      </c>
      <c r="D32" s="635">
        <v>1.0077519379844961</v>
      </c>
      <c r="E32" s="636"/>
      <c r="F32" s="635">
        <v>0</v>
      </c>
      <c r="G32" s="635">
        <v>0</v>
      </c>
      <c r="H32" s="635">
        <v>0</v>
      </c>
      <c r="I32" s="636"/>
      <c r="J32" s="635">
        <v>1.2349417637271214</v>
      </c>
      <c r="K32" s="635">
        <v>1.2349417637271214</v>
      </c>
      <c r="L32" s="635">
        <v>0</v>
      </c>
      <c r="M32" s="636"/>
      <c r="N32" s="635">
        <v>0</v>
      </c>
      <c r="O32" s="635">
        <v>0</v>
      </c>
      <c r="P32" s="635">
        <v>0</v>
      </c>
      <c r="Q32" s="636"/>
      <c r="R32" s="635">
        <v>2.0077519379844961</v>
      </c>
      <c r="S32" s="635">
        <v>1</v>
      </c>
      <c r="T32" s="635">
        <v>1.0077519379844961</v>
      </c>
      <c r="U32" s="636"/>
      <c r="V32" s="635">
        <v>0</v>
      </c>
      <c r="W32" s="635">
        <v>0</v>
      </c>
      <c r="X32" s="635">
        <v>0</v>
      </c>
      <c r="Y32" s="636"/>
      <c r="Z32" s="635">
        <v>1.1891891891891893</v>
      </c>
      <c r="AA32" s="635">
        <v>1.1891891891891893</v>
      </c>
      <c r="AB32" s="635">
        <v>0</v>
      </c>
    </row>
    <row r="34" spans="1:18" x14ac:dyDescent="0.2">
      <c r="A34" s="365" t="s">
        <v>561</v>
      </c>
      <c r="B34" s="349"/>
      <c r="C34" s="349"/>
      <c r="D34" s="349"/>
      <c r="E34" s="349"/>
      <c r="F34" s="34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x14ac:dyDescent="0.2">
      <c r="A35" s="349"/>
      <c r="B35" s="349"/>
      <c r="C35" s="349"/>
      <c r="D35" s="349"/>
      <c r="E35" s="349"/>
      <c r="F35" s="349"/>
    </row>
    <row r="36" spans="1:18" x14ac:dyDescent="0.2">
      <c r="A36" s="349"/>
      <c r="B36" s="349"/>
      <c r="C36" s="349"/>
      <c r="D36" s="349"/>
      <c r="E36" s="349"/>
      <c r="F36" s="349"/>
    </row>
    <row r="37" spans="1:18" x14ac:dyDescent="0.2">
      <c r="B37" s="62"/>
      <c r="C37" s="62"/>
      <c r="D37" s="61"/>
      <c r="E37" s="62"/>
      <c r="F37" s="61"/>
    </row>
  </sheetData>
  <mergeCells count="1">
    <mergeCell ref="AD1:AE2"/>
  </mergeCells>
  <hyperlinks>
    <hyperlink ref="AD1" r:id="rId1" location="INDICE!A1"/>
    <hyperlink ref="AD1:AE2" location="INDICE!A3" display="INDICE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8"/>
  <sheetViews>
    <sheetView zoomScaleNormal="100" workbookViewId="0">
      <selection sqref="A1:V1"/>
    </sheetView>
  </sheetViews>
  <sheetFormatPr baseColWidth="10" defaultColWidth="11" defaultRowHeight="14.1" customHeight="1" x14ac:dyDescent="0.2"/>
  <cols>
    <col min="1" max="1" width="14.75" style="29" customWidth="1"/>
    <col min="2" max="4" width="7.375" style="29" bestFit="1" customWidth="1"/>
    <col min="5" max="5" width="1.5" style="29" customWidth="1"/>
    <col min="6" max="6" width="7.375" style="29" bestFit="1" customWidth="1"/>
    <col min="7" max="7" width="6.125" style="29" bestFit="1" customWidth="1"/>
    <col min="8" max="8" width="1.5" style="29" customWidth="1"/>
    <col min="9" max="9" width="6.375" style="29" bestFit="1" customWidth="1"/>
    <col min="10" max="10" width="6.75" style="29" bestFit="1" customWidth="1"/>
    <col min="11" max="11" width="1.5" style="29" customWidth="1"/>
    <col min="12" max="12" width="7" style="29" bestFit="1" customWidth="1"/>
    <col min="13" max="13" width="6.75" style="29" bestFit="1" customWidth="1"/>
    <col min="14" max="14" width="1.5" style="29" customWidth="1"/>
    <col min="15" max="15" width="6.75" style="29" bestFit="1" customWidth="1"/>
    <col min="16" max="16" width="7" style="29" bestFit="1" customWidth="1"/>
    <col min="17" max="17" width="1.5" style="29" customWidth="1"/>
    <col min="18" max="18" width="6.75" style="29" bestFit="1" customWidth="1"/>
    <col min="19" max="19" width="6.625" style="29" bestFit="1" customWidth="1"/>
    <col min="20" max="20" width="1.5" style="29" customWidth="1"/>
    <col min="21" max="22" width="6" style="29" bestFit="1" customWidth="1"/>
    <col min="23" max="23" width="4.25" style="29" customWidth="1"/>
    <col min="24" max="16384" width="11" style="90"/>
  </cols>
  <sheetData>
    <row r="1" spans="1:26" ht="14.1" customHeight="1" x14ac:dyDescent="0.2">
      <c r="A1" s="769" t="s">
        <v>1005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X1" s="747" t="s">
        <v>650</v>
      </c>
      <c r="Y1" s="747"/>
      <c r="Z1" s="200"/>
    </row>
    <row r="2" spans="1:26" ht="14.1" customHeight="1" x14ac:dyDescent="0.2">
      <c r="A2" s="769" t="s">
        <v>229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X2" s="747"/>
      <c r="Y2" s="747"/>
      <c r="Z2"/>
    </row>
    <row r="3" spans="1:26" ht="14.1" customHeight="1" x14ac:dyDescent="0.2">
      <c r="A3" s="758" t="s">
        <v>230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</row>
    <row r="4" spans="1:26" ht="14.1" customHeight="1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1" customHeight="1" x14ac:dyDescent="0.2">
      <c r="A5" s="769" t="s">
        <v>170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4.1" customHeight="1" x14ac:dyDescent="0.2">
      <c r="A6" s="754" t="s">
        <v>545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4"/>
    </row>
    <row r="7" spans="1:26" ht="14.1" customHeight="1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</row>
    <row r="8" spans="1:26" s="91" customFormat="1" ht="14.1" customHeight="1" x14ac:dyDescent="0.2">
      <c r="A8" s="274" t="s">
        <v>117</v>
      </c>
      <c r="B8" s="208" t="s">
        <v>5</v>
      </c>
      <c r="C8" s="208"/>
      <c r="D8" s="208"/>
      <c r="E8" s="1"/>
      <c r="F8" s="275" t="s">
        <v>14</v>
      </c>
      <c r="G8" s="275"/>
      <c r="H8" s="1"/>
      <c r="I8" s="275" t="s">
        <v>15</v>
      </c>
      <c r="J8" s="275"/>
      <c r="K8" s="1"/>
      <c r="L8" s="275" t="s">
        <v>16</v>
      </c>
      <c r="M8" s="275"/>
      <c r="N8" s="1"/>
      <c r="O8" s="275" t="s">
        <v>18</v>
      </c>
      <c r="P8" s="275"/>
      <c r="Q8" s="1"/>
      <c r="R8" s="275" t="s">
        <v>19</v>
      </c>
      <c r="S8" s="275"/>
      <c r="T8" s="1"/>
      <c r="U8" s="275" t="s">
        <v>20</v>
      </c>
      <c r="V8" s="275"/>
      <c r="W8" s="1"/>
    </row>
    <row r="9" spans="1:26" s="91" customFormat="1" ht="14.1" customHeight="1" thickBot="1" x14ac:dyDescent="0.25">
      <c r="A9" s="276" t="s">
        <v>123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/>
      <c r="I9" s="235" t="s">
        <v>87</v>
      </c>
      <c r="J9" s="235" t="s">
        <v>88</v>
      </c>
      <c r="K9" s="235"/>
      <c r="L9" s="235" t="s">
        <v>87</v>
      </c>
      <c r="M9" s="235" t="s">
        <v>88</v>
      </c>
      <c r="N9" s="235"/>
      <c r="O9" s="235" t="s">
        <v>87</v>
      </c>
      <c r="P9" s="235" t="s">
        <v>88</v>
      </c>
      <c r="Q9" s="235"/>
      <c r="R9" s="235" t="s">
        <v>87</v>
      </c>
      <c r="S9" s="235" t="s">
        <v>88</v>
      </c>
      <c r="T9" s="235"/>
      <c r="U9" s="235" t="s">
        <v>87</v>
      </c>
      <c r="V9" s="235" t="s">
        <v>88</v>
      </c>
      <c r="W9" s="1"/>
    </row>
    <row r="10" spans="1:26" ht="14.1" customHeight="1" x14ac:dyDescent="0.2">
      <c r="A10" s="252"/>
      <c r="B10" s="253"/>
      <c r="C10" s="253"/>
      <c r="D10" s="253"/>
      <c r="E10" s="252"/>
      <c r="F10" s="253"/>
      <c r="G10" s="253"/>
      <c r="H10" s="252"/>
      <c r="I10" s="253"/>
      <c r="J10" s="253"/>
      <c r="K10" s="252"/>
      <c r="L10" s="253"/>
      <c r="M10" s="253"/>
      <c r="N10" s="252"/>
      <c r="O10" s="253"/>
      <c r="P10" s="253"/>
      <c r="Q10" s="252"/>
      <c r="R10" s="253"/>
      <c r="S10" s="253"/>
      <c r="T10" s="252"/>
      <c r="U10" s="253"/>
      <c r="V10" s="253"/>
    </row>
    <row r="11" spans="1:26" ht="14.1" customHeight="1" x14ac:dyDescent="0.25">
      <c r="A11" s="228" t="s">
        <v>126</v>
      </c>
      <c r="B11" s="51">
        <v>389481</v>
      </c>
      <c r="C11" s="51">
        <v>193324</v>
      </c>
      <c r="D11" s="51">
        <v>196157</v>
      </c>
      <c r="E11" s="51"/>
      <c r="F11" s="51">
        <v>81926</v>
      </c>
      <c r="G11" s="51">
        <v>42452</v>
      </c>
      <c r="H11" s="51"/>
      <c r="I11" s="51">
        <v>74373</v>
      </c>
      <c r="J11" s="51">
        <v>37784</v>
      </c>
      <c r="K11" s="51"/>
      <c r="L11" s="51">
        <v>70866</v>
      </c>
      <c r="M11" s="51">
        <v>35511</v>
      </c>
      <c r="N11" s="51"/>
      <c r="O11" s="51">
        <v>80829</v>
      </c>
      <c r="P11" s="51">
        <v>39314</v>
      </c>
      <c r="Q11" s="51"/>
      <c r="R11" s="51">
        <v>63130</v>
      </c>
      <c r="S11" s="51">
        <v>29896</v>
      </c>
      <c r="T11" s="51"/>
      <c r="U11" s="51">
        <v>18357</v>
      </c>
      <c r="V11" s="51">
        <v>8367</v>
      </c>
    </row>
    <row r="12" spans="1:26" ht="14.1" customHeight="1" x14ac:dyDescent="0.2">
      <c r="A12" s="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6" ht="14.1" customHeight="1" x14ac:dyDescent="0.2">
      <c r="A13" s="1" t="s">
        <v>127</v>
      </c>
      <c r="B13" s="239">
        <v>22387</v>
      </c>
      <c r="C13" s="239">
        <v>11375</v>
      </c>
      <c r="D13" s="239">
        <v>11012</v>
      </c>
      <c r="E13" s="239"/>
      <c r="F13" s="239">
        <v>4882</v>
      </c>
      <c r="G13" s="239">
        <v>2533</v>
      </c>
      <c r="H13" s="239"/>
      <c r="I13" s="239">
        <v>4286</v>
      </c>
      <c r="J13" s="239">
        <v>2158</v>
      </c>
      <c r="K13" s="239"/>
      <c r="L13" s="239">
        <v>4179</v>
      </c>
      <c r="M13" s="239">
        <v>2158</v>
      </c>
      <c r="N13" s="239"/>
      <c r="O13" s="239">
        <v>4594</v>
      </c>
      <c r="P13" s="239">
        <v>2290</v>
      </c>
      <c r="Q13" s="239"/>
      <c r="R13" s="239">
        <v>3463</v>
      </c>
      <c r="S13" s="239">
        <v>1758</v>
      </c>
      <c r="T13" s="239"/>
      <c r="U13" s="239">
        <v>983</v>
      </c>
      <c r="V13" s="239">
        <v>478</v>
      </c>
      <c r="W13" s="412"/>
    </row>
    <row r="14" spans="1:26" ht="14.1" customHeight="1" x14ac:dyDescent="0.2">
      <c r="A14" s="1" t="s">
        <v>128</v>
      </c>
      <c r="B14" s="239">
        <v>24345</v>
      </c>
      <c r="C14" s="239">
        <v>12295</v>
      </c>
      <c r="D14" s="239">
        <v>12050</v>
      </c>
      <c r="E14" s="239"/>
      <c r="F14" s="239">
        <v>5174</v>
      </c>
      <c r="G14" s="239">
        <v>2662</v>
      </c>
      <c r="H14" s="239"/>
      <c r="I14" s="239">
        <v>4638</v>
      </c>
      <c r="J14" s="239">
        <v>2394</v>
      </c>
      <c r="K14" s="239"/>
      <c r="L14" s="239">
        <v>4476</v>
      </c>
      <c r="M14" s="239">
        <v>2258</v>
      </c>
      <c r="N14" s="239"/>
      <c r="O14" s="239">
        <v>4998</v>
      </c>
      <c r="P14" s="239">
        <v>2510</v>
      </c>
      <c r="Q14" s="239"/>
      <c r="R14" s="239">
        <v>4196</v>
      </c>
      <c r="S14" s="239">
        <v>2088</v>
      </c>
      <c r="T14" s="239"/>
      <c r="U14" s="239">
        <v>863</v>
      </c>
      <c r="V14" s="239">
        <v>383</v>
      </c>
      <c r="W14" s="412"/>
    </row>
    <row r="15" spans="1:26" ht="14.1" customHeight="1" x14ac:dyDescent="0.2">
      <c r="A15" s="1" t="s">
        <v>129</v>
      </c>
      <c r="B15" s="239">
        <v>19467</v>
      </c>
      <c r="C15" s="239">
        <v>9340</v>
      </c>
      <c r="D15" s="239">
        <v>10127</v>
      </c>
      <c r="E15" s="239"/>
      <c r="F15" s="239">
        <v>4389</v>
      </c>
      <c r="G15" s="239">
        <v>2274</v>
      </c>
      <c r="H15" s="239"/>
      <c r="I15" s="239">
        <v>3765</v>
      </c>
      <c r="J15" s="239">
        <v>1837</v>
      </c>
      <c r="K15" s="239"/>
      <c r="L15" s="239">
        <v>3573</v>
      </c>
      <c r="M15" s="239">
        <v>1733</v>
      </c>
      <c r="N15" s="239"/>
      <c r="O15" s="239">
        <v>3851</v>
      </c>
      <c r="P15" s="239">
        <v>1844</v>
      </c>
      <c r="Q15" s="239"/>
      <c r="R15" s="239">
        <v>2939</v>
      </c>
      <c r="S15" s="239">
        <v>1302</v>
      </c>
      <c r="T15" s="239"/>
      <c r="U15" s="239">
        <v>950</v>
      </c>
      <c r="V15" s="239">
        <v>350</v>
      </c>
      <c r="W15" s="412"/>
    </row>
    <row r="16" spans="1:26" ht="14.1" customHeight="1" x14ac:dyDescent="0.2">
      <c r="A16" s="1" t="s">
        <v>130</v>
      </c>
      <c r="B16" s="239">
        <v>25450</v>
      </c>
      <c r="C16" s="239">
        <v>12346</v>
      </c>
      <c r="D16" s="239">
        <v>13104</v>
      </c>
      <c r="E16" s="239"/>
      <c r="F16" s="239">
        <v>5262</v>
      </c>
      <c r="G16" s="239">
        <v>2668</v>
      </c>
      <c r="H16" s="239"/>
      <c r="I16" s="239">
        <v>4524</v>
      </c>
      <c r="J16" s="239">
        <v>2307</v>
      </c>
      <c r="K16" s="239"/>
      <c r="L16" s="239">
        <v>4567</v>
      </c>
      <c r="M16" s="239">
        <v>2235</v>
      </c>
      <c r="N16" s="239"/>
      <c r="O16" s="239">
        <v>5267</v>
      </c>
      <c r="P16" s="239">
        <v>2495</v>
      </c>
      <c r="Q16" s="239"/>
      <c r="R16" s="239">
        <v>3944</v>
      </c>
      <c r="S16" s="239">
        <v>1793</v>
      </c>
      <c r="T16" s="239"/>
      <c r="U16" s="239">
        <v>1886</v>
      </c>
      <c r="V16" s="239">
        <v>848</v>
      </c>
      <c r="W16" s="412"/>
    </row>
    <row r="17" spans="1:23" ht="14.1" customHeight="1" x14ac:dyDescent="0.2">
      <c r="A17" s="1" t="s">
        <v>131</v>
      </c>
      <c r="B17" s="239">
        <v>6284</v>
      </c>
      <c r="C17" s="239">
        <v>3254</v>
      </c>
      <c r="D17" s="239">
        <v>3030</v>
      </c>
      <c r="E17" s="239"/>
      <c r="F17" s="239">
        <v>1136</v>
      </c>
      <c r="G17" s="239">
        <v>605</v>
      </c>
      <c r="H17" s="239"/>
      <c r="I17" s="239">
        <v>1142</v>
      </c>
      <c r="J17" s="239">
        <v>598</v>
      </c>
      <c r="K17" s="239"/>
      <c r="L17" s="239">
        <v>1117</v>
      </c>
      <c r="M17" s="239">
        <v>585</v>
      </c>
      <c r="N17" s="239"/>
      <c r="O17" s="239">
        <v>1281</v>
      </c>
      <c r="P17" s="239">
        <v>666</v>
      </c>
      <c r="Q17" s="239"/>
      <c r="R17" s="239">
        <v>1167</v>
      </c>
      <c r="S17" s="239">
        <v>591</v>
      </c>
      <c r="T17" s="239"/>
      <c r="U17" s="239">
        <v>441</v>
      </c>
      <c r="V17" s="239">
        <v>209</v>
      </c>
      <c r="W17" s="412"/>
    </row>
    <row r="18" spans="1:23" ht="14.1" customHeight="1" x14ac:dyDescent="0.2">
      <c r="A18" s="1" t="s">
        <v>132</v>
      </c>
      <c r="B18" s="239">
        <v>14946</v>
      </c>
      <c r="C18" s="239">
        <v>7526</v>
      </c>
      <c r="D18" s="239">
        <v>7420</v>
      </c>
      <c r="E18" s="239"/>
      <c r="F18" s="239">
        <v>2925</v>
      </c>
      <c r="G18" s="239">
        <v>1544</v>
      </c>
      <c r="H18" s="239"/>
      <c r="I18" s="239">
        <v>2809</v>
      </c>
      <c r="J18" s="239">
        <v>1450</v>
      </c>
      <c r="K18" s="239"/>
      <c r="L18" s="239">
        <v>2666</v>
      </c>
      <c r="M18" s="239">
        <v>1341</v>
      </c>
      <c r="N18" s="239"/>
      <c r="O18" s="239">
        <v>3301</v>
      </c>
      <c r="P18" s="239">
        <v>1636</v>
      </c>
      <c r="Q18" s="239"/>
      <c r="R18" s="239">
        <v>2688</v>
      </c>
      <c r="S18" s="239">
        <v>1303</v>
      </c>
      <c r="T18" s="239"/>
      <c r="U18" s="239">
        <v>557</v>
      </c>
      <c r="V18" s="239">
        <v>252</v>
      </c>
      <c r="W18" s="412"/>
    </row>
    <row r="19" spans="1:23" ht="14.1" customHeight="1" x14ac:dyDescent="0.2">
      <c r="A19" s="1" t="s">
        <v>133</v>
      </c>
      <c r="B19" s="239">
        <v>2966</v>
      </c>
      <c r="C19" s="239">
        <v>1463</v>
      </c>
      <c r="D19" s="239">
        <v>1503</v>
      </c>
      <c r="E19" s="239"/>
      <c r="F19" s="239">
        <v>511</v>
      </c>
      <c r="G19" s="239">
        <v>295</v>
      </c>
      <c r="H19" s="239"/>
      <c r="I19" s="239">
        <v>532</v>
      </c>
      <c r="J19" s="239">
        <v>266</v>
      </c>
      <c r="K19" s="239"/>
      <c r="L19" s="239">
        <v>496</v>
      </c>
      <c r="M19" s="239">
        <v>236</v>
      </c>
      <c r="N19" s="239"/>
      <c r="O19" s="239">
        <v>678</v>
      </c>
      <c r="P19" s="239">
        <v>305</v>
      </c>
      <c r="Q19" s="239"/>
      <c r="R19" s="239">
        <v>512</v>
      </c>
      <c r="S19" s="239">
        <v>237</v>
      </c>
      <c r="T19" s="239"/>
      <c r="U19" s="239">
        <v>237</v>
      </c>
      <c r="V19" s="239">
        <v>124</v>
      </c>
      <c r="W19" s="412"/>
    </row>
    <row r="20" spans="1:23" ht="14.1" customHeight="1" x14ac:dyDescent="0.2">
      <c r="A20" s="1" t="s">
        <v>134</v>
      </c>
      <c r="B20" s="239">
        <v>35726</v>
      </c>
      <c r="C20" s="239">
        <v>17957</v>
      </c>
      <c r="D20" s="239">
        <v>17769</v>
      </c>
      <c r="E20" s="239"/>
      <c r="F20" s="239">
        <v>7570</v>
      </c>
      <c r="G20" s="239">
        <v>3909</v>
      </c>
      <c r="H20" s="239"/>
      <c r="I20" s="239">
        <v>7032</v>
      </c>
      <c r="J20" s="239">
        <v>3574</v>
      </c>
      <c r="K20" s="239"/>
      <c r="L20" s="239">
        <v>6434</v>
      </c>
      <c r="M20" s="239">
        <v>3246</v>
      </c>
      <c r="N20" s="239"/>
      <c r="O20" s="239">
        <v>7204</v>
      </c>
      <c r="P20" s="239">
        <v>3573</v>
      </c>
      <c r="Q20" s="239"/>
      <c r="R20" s="239">
        <v>5740</v>
      </c>
      <c r="S20" s="239">
        <v>2812</v>
      </c>
      <c r="T20" s="239"/>
      <c r="U20" s="239">
        <v>1746</v>
      </c>
      <c r="V20" s="239">
        <v>843</v>
      </c>
      <c r="W20" s="412"/>
    </row>
    <row r="21" spans="1:23" ht="14.1" customHeight="1" x14ac:dyDescent="0.2">
      <c r="A21" s="1" t="s">
        <v>135</v>
      </c>
      <c r="B21" s="239">
        <v>16787</v>
      </c>
      <c r="C21" s="239">
        <v>8468</v>
      </c>
      <c r="D21" s="239">
        <v>8319</v>
      </c>
      <c r="E21" s="239"/>
      <c r="F21" s="239">
        <v>3435</v>
      </c>
      <c r="G21" s="239">
        <v>1804</v>
      </c>
      <c r="H21" s="239"/>
      <c r="I21" s="239">
        <v>3267</v>
      </c>
      <c r="J21" s="239">
        <v>1687</v>
      </c>
      <c r="K21" s="239"/>
      <c r="L21" s="239">
        <v>3093</v>
      </c>
      <c r="M21" s="239">
        <v>1577</v>
      </c>
      <c r="N21" s="239"/>
      <c r="O21" s="239">
        <v>3483</v>
      </c>
      <c r="P21" s="239">
        <v>1688</v>
      </c>
      <c r="Q21" s="239"/>
      <c r="R21" s="239">
        <v>2899</v>
      </c>
      <c r="S21" s="239">
        <v>1423</v>
      </c>
      <c r="T21" s="239"/>
      <c r="U21" s="239">
        <v>610</v>
      </c>
      <c r="V21" s="239">
        <v>289</v>
      </c>
      <c r="W21" s="412"/>
    </row>
    <row r="22" spans="1:23" ht="14.1" customHeight="1" x14ac:dyDescent="0.2">
      <c r="A22" s="1" t="s">
        <v>136</v>
      </c>
      <c r="B22" s="239">
        <v>19653</v>
      </c>
      <c r="C22" s="239">
        <v>9576</v>
      </c>
      <c r="D22" s="239">
        <v>10077</v>
      </c>
      <c r="E22" s="239"/>
      <c r="F22" s="239">
        <v>4362</v>
      </c>
      <c r="G22" s="239">
        <v>2260</v>
      </c>
      <c r="H22" s="239"/>
      <c r="I22" s="239">
        <v>3828</v>
      </c>
      <c r="J22" s="239">
        <v>1903</v>
      </c>
      <c r="K22" s="239"/>
      <c r="L22" s="239">
        <v>3557</v>
      </c>
      <c r="M22" s="239">
        <v>1745</v>
      </c>
      <c r="N22" s="239"/>
      <c r="O22" s="239">
        <v>3779</v>
      </c>
      <c r="P22" s="239">
        <v>1822</v>
      </c>
      <c r="Q22" s="239"/>
      <c r="R22" s="239">
        <v>2892</v>
      </c>
      <c r="S22" s="239">
        <v>1307</v>
      </c>
      <c r="T22" s="239"/>
      <c r="U22" s="239">
        <v>1235</v>
      </c>
      <c r="V22" s="239">
        <v>539</v>
      </c>
      <c r="W22" s="412"/>
    </row>
    <row r="23" spans="1:23" ht="14.1" customHeight="1" x14ac:dyDescent="0.2">
      <c r="A23" s="1" t="s">
        <v>137</v>
      </c>
      <c r="B23" s="239">
        <v>5737</v>
      </c>
      <c r="C23" s="239">
        <v>2785</v>
      </c>
      <c r="D23" s="239">
        <v>2952</v>
      </c>
      <c r="E23" s="239"/>
      <c r="F23" s="239">
        <v>1292</v>
      </c>
      <c r="G23" s="239">
        <v>669</v>
      </c>
      <c r="H23" s="239"/>
      <c r="I23" s="239">
        <v>1183</v>
      </c>
      <c r="J23" s="239">
        <v>573</v>
      </c>
      <c r="K23" s="239"/>
      <c r="L23" s="239">
        <v>1034</v>
      </c>
      <c r="M23" s="239">
        <v>519</v>
      </c>
      <c r="N23" s="239"/>
      <c r="O23" s="239">
        <v>1186</v>
      </c>
      <c r="P23" s="239">
        <v>550</v>
      </c>
      <c r="Q23" s="239"/>
      <c r="R23" s="239">
        <v>767</v>
      </c>
      <c r="S23" s="239">
        <v>360</v>
      </c>
      <c r="T23" s="239"/>
      <c r="U23" s="239">
        <v>275</v>
      </c>
      <c r="V23" s="239">
        <v>114</v>
      </c>
      <c r="W23" s="412"/>
    </row>
    <row r="24" spans="1:23" ht="14.1" customHeight="1" x14ac:dyDescent="0.2">
      <c r="A24" s="254" t="s">
        <v>138</v>
      </c>
      <c r="B24" s="239">
        <v>33607</v>
      </c>
      <c r="C24" s="239">
        <v>17043</v>
      </c>
      <c r="D24" s="239">
        <v>16564</v>
      </c>
      <c r="E24" s="239"/>
      <c r="F24" s="239">
        <v>7053</v>
      </c>
      <c r="G24" s="239">
        <v>3735</v>
      </c>
      <c r="H24" s="239"/>
      <c r="I24" s="239">
        <v>6396</v>
      </c>
      <c r="J24" s="239">
        <v>3299</v>
      </c>
      <c r="K24" s="239"/>
      <c r="L24" s="239">
        <v>6213</v>
      </c>
      <c r="M24" s="239">
        <v>3183</v>
      </c>
      <c r="N24" s="239"/>
      <c r="O24" s="239">
        <v>7045</v>
      </c>
      <c r="P24" s="239">
        <v>3493</v>
      </c>
      <c r="Q24" s="239"/>
      <c r="R24" s="239">
        <v>5342</v>
      </c>
      <c r="S24" s="239">
        <v>2585</v>
      </c>
      <c r="T24" s="239"/>
      <c r="U24" s="239">
        <v>1558</v>
      </c>
      <c r="V24" s="239">
        <v>748</v>
      </c>
      <c r="W24" s="412"/>
    </row>
    <row r="25" spans="1:23" ht="14.1" customHeight="1" x14ac:dyDescent="0.2">
      <c r="A25" s="1" t="s">
        <v>139</v>
      </c>
      <c r="B25" s="239">
        <v>7470</v>
      </c>
      <c r="C25" s="239">
        <v>3736</v>
      </c>
      <c r="D25" s="239">
        <v>3734</v>
      </c>
      <c r="E25" s="239"/>
      <c r="F25" s="239">
        <v>1635</v>
      </c>
      <c r="G25" s="239">
        <v>803</v>
      </c>
      <c r="H25" s="239"/>
      <c r="I25" s="239">
        <v>1489</v>
      </c>
      <c r="J25" s="239">
        <v>783</v>
      </c>
      <c r="K25" s="239"/>
      <c r="L25" s="239">
        <v>1458</v>
      </c>
      <c r="M25" s="239">
        <v>761</v>
      </c>
      <c r="N25" s="239"/>
      <c r="O25" s="239">
        <v>1524</v>
      </c>
      <c r="P25" s="239">
        <v>749</v>
      </c>
      <c r="Q25" s="239"/>
      <c r="R25" s="239">
        <v>1201</v>
      </c>
      <c r="S25" s="239">
        <v>577</v>
      </c>
      <c r="T25" s="239"/>
      <c r="U25" s="239">
        <v>163</v>
      </c>
      <c r="V25" s="239">
        <v>63</v>
      </c>
      <c r="W25" s="412"/>
    </row>
    <row r="26" spans="1:23" ht="14.1" customHeight="1" x14ac:dyDescent="0.2">
      <c r="A26" s="1" t="s">
        <v>140</v>
      </c>
      <c r="B26" s="239">
        <v>32136</v>
      </c>
      <c r="C26" s="239">
        <v>15932</v>
      </c>
      <c r="D26" s="239">
        <v>16204</v>
      </c>
      <c r="E26" s="239"/>
      <c r="F26" s="239">
        <v>6416</v>
      </c>
      <c r="G26" s="239">
        <v>3301</v>
      </c>
      <c r="H26" s="239"/>
      <c r="I26" s="239">
        <v>6235</v>
      </c>
      <c r="J26" s="239">
        <v>3195</v>
      </c>
      <c r="K26" s="239"/>
      <c r="L26" s="239">
        <v>6133</v>
      </c>
      <c r="M26" s="239">
        <v>3067</v>
      </c>
      <c r="N26" s="239"/>
      <c r="O26" s="239">
        <v>6260</v>
      </c>
      <c r="P26" s="239">
        <v>3054</v>
      </c>
      <c r="Q26" s="239"/>
      <c r="R26" s="239">
        <v>5546</v>
      </c>
      <c r="S26" s="239">
        <v>2589</v>
      </c>
      <c r="T26" s="239"/>
      <c r="U26" s="239">
        <v>1546</v>
      </c>
      <c r="V26" s="239">
        <v>726</v>
      </c>
      <c r="W26" s="412"/>
    </row>
    <row r="27" spans="1:23" ht="14.1" customHeight="1" x14ac:dyDescent="0.2">
      <c r="A27" s="1" t="s">
        <v>141</v>
      </c>
      <c r="B27" s="239">
        <v>6769</v>
      </c>
      <c r="C27" s="239">
        <v>3325</v>
      </c>
      <c r="D27" s="239">
        <v>3444</v>
      </c>
      <c r="E27" s="239"/>
      <c r="F27" s="239">
        <v>1502</v>
      </c>
      <c r="G27" s="239">
        <v>743</v>
      </c>
      <c r="H27" s="239"/>
      <c r="I27" s="239">
        <v>1376</v>
      </c>
      <c r="J27" s="239">
        <v>706</v>
      </c>
      <c r="K27" s="239"/>
      <c r="L27" s="239">
        <v>1311</v>
      </c>
      <c r="M27" s="239">
        <v>646</v>
      </c>
      <c r="N27" s="239"/>
      <c r="O27" s="239">
        <v>1379</v>
      </c>
      <c r="P27" s="239">
        <v>683</v>
      </c>
      <c r="Q27" s="239"/>
      <c r="R27" s="239">
        <v>1065</v>
      </c>
      <c r="S27" s="239">
        <v>486</v>
      </c>
      <c r="T27" s="239"/>
      <c r="U27" s="239">
        <v>136</v>
      </c>
      <c r="V27" s="239">
        <v>61</v>
      </c>
      <c r="W27" s="412"/>
    </row>
    <row r="28" spans="1:23" ht="14.1" customHeight="1" x14ac:dyDescent="0.2">
      <c r="A28" s="1" t="s">
        <v>142</v>
      </c>
      <c r="B28" s="239">
        <v>11493</v>
      </c>
      <c r="C28" s="239">
        <v>5511</v>
      </c>
      <c r="D28" s="239">
        <v>5982</v>
      </c>
      <c r="E28" s="239"/>
      <c r="F28" s="239">
        <v>2668</v>
      </c>
      <c r="G28" s="239">
        <v>1338</v>
      </c>
      <c r="H28" s="239"/>
      <c r="I28" s="239">
        <v>2226</v>
      </c>
      <c r="J28" s="239">
        <v>1091</v>
      </c>
      <c r="K28" s="239"/>
      <c r="L28" s="239">
        <v>2099</v>
      </c>
      <c r="M28" s="239">
        <v>982</v>
      </c>
      <c r="N28" s="239"/>
      <c r="O28" s="239">
        <v>2435</v>
      </c>
      <c r="P28" s="239">
        <v>1147</v>
      </c>
      <c r="Q28" s="239"/>
      <c r="R28" s="239">
        <v>1790</v>
      </c>
      <c r="S28" s="239">
        <v>818</v>
      </c>
      <c r="T28" s="239"/>
      <c r="U28" s="239">
        <v>275</v>
      </c>
      <c r="V28" s="239">
        <v>135</v>
      </c>
      <c r="W28" s="412"/>
    </row>
    <row r="29" spans="1:23" ht="14.1" customHeight="1" x14ac:dyDescent="0.2">
      <c r="A29" s="1" t="s">
        <v>143</v>
      </c>
      <c r="B29" s="239">
        <v>6924</v>
      </c>
      <c r="C29" s="239">
        <v>3442</v>
      </c>
      <c r="D29" s="239">
        <v>3482</v>
      </c>
      <c r="E29" s="239"/>
      <c r="F29" s="239">
        <v>1198</v>
      </c>
      <c r="G29" s="239">
        <v>628</v>
      </c>
      <c r="H29" s="239"/>
      <c r="I29" s="239">
        <v>1161</v>
      </c>
      <c r="J29" s="239">
        <v>598</v>
      </c>
      <c r="K29" s="239"/>
      <c r="L29" s="239">
        <v>1076</v>
      </c>
      <c r="M29" s="239">
        <v>550</v>
      </c>
      <c r="N29" s="239"/>
      <c r="O29" s="239">
        <v>1629</v>
      </c>
      <c r="P29" s="239">
        <v>790</v>
      </c>
      <c r="Q29" s="239"/>
      <c r="R29" s="239">
        <v>1271</v>
      </c>
      <c r="S29" s="239">
        <v>600</v>
      </c>
      <c r="T29" s="239"/>
      <c r="U29" s="239">
        <v>589</v>
      </c>
      <c r="V29" s="239">
        <v>276</v>
      </c>
      <c r="W29" s="412"/>
    </row>
    <row r="30" spans="1:23" ht="14.1" customHeight="1" x14ac:dyDescent="0.2">
      <c r="A30" s="1" t="s">
        <v>144</v>
      </c>
      <c r="B30" s="239">
        <v>9395</v>
      </c>
      <c r="C30" s="239">
        <v>4570</v>
      </c>
      <c r="D30" s="239">
        <v>4825</v>
      </c>
      <c r="E30" s="239"/>
      <c r="F30" s="239">
        <v>1898</v>
      </c>
      <c r="G30" s="239">
        <v>963</v>
      </c>
      <c r="H30" s="239"/>
      <c r="I30" s="239">
        <v>1663</v>
      </c>
      <c r="J30" s="239">
        <v>860</v>
      </c>
      <c r="K30" s="239"/>
      <c r="L30" s="239">
        <v>1489</v>
      </c>
      <c r="M30" s="239">
        <v>733</v>
      </c>
      <c r="N30" s="239"/>
      <c r="O30" s="239">
        <v>2157</v>
      </c>
      <c r="P30" s="239">
        <v>1021</v>
      </c>
      <c r="Q30" s="239"/>
      <c r="R30" s="239">
        <v>1617</v>
      </c>
      <c r="S30" s="239">
        <v>746</v>
      </c>
      <c r="T30" s="239"/>
      <c r="U30" s="239">
        <v>571</v>
      </c>
      <c r="V30" s="239">
        <v>247</v>
      </c>
      <c r="W30" s="412"/>
    </row>
    <row r="31" spans="1:23" ht="14.1" customHeight="1" x14ac:dyDescent="0.2">
      <c r="A31" s="1" t="s">
        <v>145</v>
      </c>
      <c r="B31" s="239">
        <v>5816</v>
      </c>
      <c r="C31" s="239">
        <v>2895</v>
      </c>
      <c r="D31" s="239">
        <v>2921</v>
      </c>
      <c r="E31" s="239"/>
      <c r="F31" s="239">
        <v>1200</v>
      </c>
      <c r="G31" s="239">
        <v>644</v>
      </c>
      <c r="H31" s="239"/>
      <c r="I31" s="239">
        <v>1067</v>
      </c>
      <c r="J31" s="239">
        <v>555</v>
      </c>
      <c r="K31" s="239"/>
      <c r="L31" s="239">
        <v>1004</v>
      </c>
      <c r="M31" s="239">
        <v>508</v>
      </c>
      <c r="N31" s="239"/>
      <c r="O31" s="239">
        <v>1287</v>
      </c>
      <c r="P31" s="239">
        <v>619</v>
      </c>
      <c r="Q31" s="239"/>
      <c r="R31" s="239">
        <v>984</v>
      </c>
      <c r="S31" s="239">
        <v>445</v>
      </c>
      <c r="T31" s="239"/>
      <c r="U31" s="239">
        <v>274</v>
      </c>
      <c r="V31" s="239">
        <v>124</v>
      </c>
      <c r="W31" s="412"/>
    </row>
    <row r="32" spans="1:23" ht="14.1" customHeight="1" x14ac:dyDescent="0.2">
      <c r="A32" s="1" t="s">
        <v>146</v>
      </c>
      <c r="B32" s="239">
        <v>11417</v>
      </c>
      <c r="C32" s="239">
        <v>5780</v>
      </c>
      <c r="D32" s="239">
        <v>5637</v>
      </c>
      <c r="E32" s="239"/>
      <c r="F32" s="239">
        <v>2492</v>
      </c>
      <c r="G32" s="239">
        <v>1316</v>
      </c>
      <c r="H32" s="239"/>
      <c r="I32" s="239">
        <v>2227</v>
      </c>
      <c r="J32" s="239">
        <v>1128</v>
      </c>
      <c r="K32" s="239"/>
      <c r="L32" s="239">
        <v>2132</v>
      </c>
      <c r="M32" s="239">
        <v>1080</v>
      </c>
      <c r="N32" s="239"/>
      <c r="O32" s="239">
        <v>2402</v>
      </c>
      <c r="P32" s="239">
        <v>1219</v>
      </c>
      <c r="Q32" s="239"/>
      <c r="R32" s="239">
        <v>1830</v>
      </c>
      <c r="S32" s="239">
        <v>891</v>
      </c>
      <c r="T32" s="239"/>
      <c r="U32" s="239">
        <v>334</v>
      </c>
      <c r="V32" s="239">
        <v>146</v>
      </c>
      <c r="W32" s="412"/>
    </row>
    <row r="33" spans="1:26" ht="14.1" customHeight="1" x14ac:dyDescent="0.2">
      <c r="A33" s="1" t="s">
        <v>147</v>
      </c>
      <c r="B33" s="239">
        <v>13735</v>
      </c>
      <c r="C33" s="239">
        <v>6811</v>
      </c>
      <c r="D33" s="239">
        <v>6924</v>
      </c>
      <c r="E33" s="239"/>
      <c r="F33" s="239">
        <v>2618</v>
      </c>
      <c r="G33" s="239">
        <v>1376</v>
      </c>
      <c r="H33" s="239"/>
      <c r="I33" s="239">
        <v>2565</v>
      </c>
      <c r="J33" s="239">
        <v>1257</v>
      </c>
      <c r="K33" s="239"/>
      <c r="L33" s="239">
        <v>2485</v>
      </c>
      <c r="M33" s="239">
        <v>1274</v>
      </c>
      <c r="N33" s="239"/>
      <c r="O33" s="239">
        <v>3073</v>
      </c>
      <c r="P33" s="239">
        <v>1504</v>
      </c>
      <c r="Q33" s="239"/>
      <c r="R33" s="239">
        <v>2374</v>
      </c>
      <c r="S33" s="239">
        <v>1089</v>
      </c>
      <c r="T33" s="239"/>
      <c r="U33" s="239">
        <v>620</v>
      </c>
      <c r="V33" s="239">
        <v>311</v>
      </c>
      <c r="W33" s="412"/>
    </row>
    <row r="34" spans="1:26" ht="14.1" customHeight="1" x14ac:dyDescent="0.2">
      <c r="A34" s="1" t="s">
        <v>148</v>
      </c>
      <c r="B34" s="239">
        <v>7790</v>
      </c>
      <c r="C34" s="239">
        <v>3799</v>
      </c>
      <c r="D34" s="239">
        <v>3991</v>
      </c>
      <c r="E34" s="239"/>
      <c r="F34" s="239">
        <v>1631</v>
      </c>
      <c r="G34" s="239">
        <v>854</v>
      </c>
      <c r="H34" s="239"/>
      <c r="I34" s="239">
        <v>1463</v>
      </c>
      <c r="J34" s="239">
        <v>738</v>
      </c>
      <c r="K34" s="239"/>
      <c r="L34" s="239">
        <v>1303</v>
      </c>
      <c r="M34" s="239">
        <v>647</v>
      </c>
      <c r="N34" s="239"/>
      <c r="O34" s="239">
        <v>1637</v>
      </c>
      <c r="P34" s="239">
        <v>772</v>
      </c>
      <c r="Q34" s="239"/>
      <c r="R34" s="239">
        <v>1238</v>
      </c>
      <c r="S34" s="239">
        <v>540</v>
      </c>
      <c r="T34" s="239"/>
      <c r="U34" s="239">
        <v>518</v>
      </c>
      <c r="V34" s="239">
        <v>248</v>
      </c>
      <c r="W34" s="412"/>
    </row>
    <row r="35" spans="1:26" ht="14.1" customHeight="1" x14ac:dyDescent="0.2">
      <c r="A35" s="1" t="s">
        <v>149</v>
      </c>
      <c r="B35" s="239">
        <v>7778</v>
      </c>
      <c r="C35" s="239">
        <v>3867</v>
      </c>
      <c r="D35" s="239">
        <v>3911</v>
      </c>
      <c r="E35" s="239"/>
      <c r="F35" s="239">
        <v>1522</v>
      </c>
      <c r="G35" s="239">
        <v>795</v>
      </c>
      <c r="H35" s="239"/>
      <c r="I35" s="239">
        <v>1475</v>
      </c>
      <c r="J35" s="239">
        <v>783</v>
      </c>
      <c r="K35" s="239"/>
      <c r="L35" s="239">
        <v>1438</v>
      </c>
      <c r="M35" s="239">
        <v>735</v>
      </c>
      <c r="N35" s="239"/>
      <c r="O35" s="239">
        <v>1781</v>
      </c>
      <c r="P35" s="239">
        <v>823</v>
      </c>
      <c r="Q35" s="239"/>
      <c r="R35" s="239">
        <v>1303</v>
      </c>
      <c r="S35" s="239">
        <v>622</v>
      </c>
      <c r="T35" s="239"/>
      <c r="U35" s="239">
        <v>259</v>
      </c>
      <c r="V35" s="239">
        <v>109</v>
      </c>
      <c r="W35" s="412"/>
    </row>
    <row r="36" spans="1:26" ht="14.1" customHeight="1" x14ac:dyDescent="0.2">
      <c r="A36" s="1" t="s">
        <v>150</v>
      </c>
      <c r="B36" s="239">
        <v>2743</v>
      </c>
      <c r="C36" s="239">
        <v>1363</v>
      </c>
      <c r="D36" s="239">
        <v>1380</v>
      </c>
      <c r="E36" s="239"/>
      <c r="F36" s="239">
        <v>568</v>
      </c>
      <c r="G36" s="239">
        <v>309</v>
      </c>
      <c r="H36" s="239"/>
      <c r="I36" s="239">
        <v>454</v>
      </c>
      <c r="J36" s="239">
        <v>235</v>
      </c>
      <c r="K36" s="239"/>
      <c r="L36" s="239">
        <v>450</v>
      </c>
      <c r="M36" s="239">
        <v>263</v>
      </c>
      <c r="N36" s="239"/>
      <c r="O36" s="239">
        <v>656</v>
      </c>
      <c r="P36" s="239">
        <v>298</v>
      </c>
      <c r="Q36" s="239"/>
      <c r="R36" s="239">
        <v>362</v>
      </c>
      <c r="S36" s="239">
        <v>152</v>
      </c>
      <c r="T36" s="239"/>
      <c r="U36" s="239">
        <v>253</v>
      </c>
      <c r="V36" s="239">
        <v>106</v>
      </c>
      <c r="W36" s="412"/>
    </row>
    <row r="37" spans="1:26" ht="14.1" customHeight="1" x14ac:dyDescent="0.2">
      <c r="A37" s="1" t="s">
        <v>151</v>
      </c>
      <c r="B37" s="239">
        <v>19393</v>
      </c>
      <c r="C37" s="239">
        <v>9272</v>
      </c>
      <c r="D37" s="239">
        <v>10121</v>
      </c>
      <c r="E37" s="239"/>
      <c r="F37" s="239">
        <v>4241</v>
      </c>
      <c r="G37" s="239">
        <v>2188</v>
      </c>
      <c r="H37" s="239"/>
      <c r="I37" s="239">
        <v>3781</v>
      </c>
      <c r="J37" s="239">
        <v>1898</v>
      </c>
      <c r="K37" s="239"/>
      <c r="L37" s="239">
        <v>3437</v>
      </c>
      <c r="M37" s="239">
        <v>1608</v>
      </c>
      <c r="N37" s="239"/>
      <c r="O37" s="239">
        <v>4049</v>
      </c>
      <c r="P37" s="239">
        <v>1869</v>
      </c>
      <c r="Q37" s="239"/>
      <c r="R37" s="239">
        <v>3002</v>
      </c>
      <c r="S37" s="239">
        <v>1356</v>
      </c>
      <c r="T37" s="239"/>
      <c r="U37" s="239">
        <v>883</v>
      </c>
      <c r="V37" s="239">
        <v>353</v>
      </c>
      <c r="W37" s="412"/>
    </row>
    <row r="38" spans="1:26" ht="14.1" customHeight="1" x14ac:dyDescent="0.2">
      <c r="A38" s="37" t="s">
        <v>152</v>
      </c>
      <c r="B38" s="239">
        <v>16418</v>
      </c>
      <c r="C38" s="239">
        <v>8103</v>
      </c>
      <c r="D38" s="239">
        <v>8315</v>
      </c>
      <c r="E38" s="239"/>
      <c r="F38" s="239">
        <v>3615</v>
      </c>
      <c r="G38" s="239">
        <v>1846</v>
      </c>
      <c r="H38" s="239"/>
      <c r="I38" s="239">
        <v>3175</v>
      </c>
      <c r="J38" s="239">
        <v>1595</v>
      </c>
      <c r="K38" s="239"/>
      <c r="L38" s="239">
        <v>3060</v>
      </c>
      <c r="M38" s="239">
        <v>1522</v>
      </c>
      <c r="N38" s="239"/>
      <c r="O38" s="239">
        <v>3455</v>
      </c>
      <c r="P38" s="239">
        <v>1672</v>
      </c>
      <c r="Q38" s="239"/>
      <c r="R38" s="239">
        <v>2610</v>
      </c>
      <c r="S38" s="239">
        <v>1223</v>
      </c>
      <c r="T38" s="239"/>
      <c r="U38" s="239">
        <v>503</v>
      </c>
      <c r="V38" s="239">
        <v>245</v>
      </c>
      <c r="W38" s="412"/>
    </row>
    <row r="39" spans="1:26" ht="14.1" customHeight="1" thickBot="1" x14ac:dyDescent="0.25">
      <c r="A39" s="241" t="s">
        <v>153</v>
      </c>
      <c r="B39" s="242">
        <v>2849</v>
      </c>
      <c r="C39" s="242">
        <v>1490</v>
      </c>
      <c r="D39" s="242">
        <v>1359</v>
      </c>
      <c r="E39" s="242"/>
      <c r="F39" s="242">
        <v>731</v>
      </c>
      <c r="G39" s="242">
        <v>390</v>
      </c>
      <c r="H39" s="242"/>
      <c r="I39" s="242">
        <v>614</v>
      </c>
      <c r="J39" s="242">
        <v>316</v>
      </c>
      <c r="K39" s="242"/>
      <c r="L39" s="242">
        <v>586</v>
      </c>
      <c r="M39" s="242">
        <v>319</v>
      </c>
      <c r="N39" s="242"/>
      <c r="O39" s="242">
        <v>438</v>
      </c>
      <c r="P39" s="242">
        <v>222</v>
      </c>
      <c r="Q39" s="242"/>
      <c r="R39" s="242">
        <v>388</v>
      </c>
      <c r="S39" s="242">
        <v>203</v>
      </c>
      <c r="T39" s="242"/>
      <c r="U39" s="242">
        <v>92</v>
      </c>
      <c r="V39" s="242">
        <v>40</v>
      </c>
      <c r="W39" s="412"/>
    </row>
    <row r="40" spans="1:26" ht="14.1" customHeight="1" x14ac:dyDescent="0.2">
      <c r="A40" s="252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</row>
    <row r="41" spans="1:26" ht="14.1" customHeight="1" x14ac:dyDescent="0.2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</row>
    <row r="42" spans="1:26" ht="14.1" customHeight="1" x14ac:dyDescent="0.2">
      <c r="A42" s="252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</row>
    <row r="43" spans="1:26" ht="14.1" customHeight="1" x14ac:dyDescent="0.2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</row>
    <row r="44" spans="1:26" ht="14.1" customHeight="1" x14ac:dyDescent="0.2">
      <c r="A44" s="769" t="s">
        <v>781</v>
      </c>
      <c r="B44" s="769"/>
      <c r="C44" s="769"/>
      <c r="D44" s="769"/>
      <c r="E44" s="769"/>
      <c r="F44" s="769"/>
      <c r="G44" s="769"/>
      <c r="H44" s="769"/>
      <c r="I44" s="769"/>
      <c r="J44" s="769"/>
      <c r="K44" s="769"/>
      <c r="L44" s="769"/>
      <c r="M44" s="769"/>
      <c r="N44" s="769"/>
      <c r="O44" s="769"/>
      <c r="P44" s="769"/>
      <c r="Q44" s="769"/>
      <c r="R44" s="769"/>
      <c r="S44" s="769"/>
      <c r="T44" s="769"/>
      <c r="U44" s="769"/>
      <c r="V44" s="769"/>
      <c r="X44" s="747" t="s">
        <v>650</v>
      </c>
      <c r="Y44" s="747"/>
      <c r="Z44" s="200"/>
    </row>
    <row r="45" spans="1:26" ht="14.1" customHeight="1" x14ac:dyDescent="0.2">
      <c r="A45" s="769" t="s">
        <v>229</v>
      </c>
      <c r="B45" s="769"/>
      <c r="C45" s="769"/>
      <c r="D45" s="769"/>
      <c r="E45" s="769"/>
      <c r="F45" s="769"/>
      <c r="G45" s="769"/>
      <c r="H45" s="769"/>
      <c r="I45" s="769"/>
      <c r="J45" s="769"/>
      <c r="K45" s="769"/>
      <c r="L45" s="769"/>
      <c r="M45" s="769"/>
      <c r="N45" s="769"/>
      <c r="O45" s="769"/>
      <c r="P45" s="769"/>
      <c r="Q45" s="769"/>
      <c r="R45" s="769"/>
      <c r="S45" s="769"/>
      <c r="T45" s="769"/>
      <c r="U45" s="769"/>
      <c r="V45" s="769"/>
      <c r="X45" s="747"/>
      <c r="Y45" s="747"/>
      <c r="Z45"/>
    </row>
    <row r="46" spans="1:26" ht="14.1" customHeight="1" x14ac:dyDescent="0.2">
      <c r="A46" s="758" t="s">
        <v>230</v>
      </c>
      <c r="B46" s="758"/>
      <c r="C46" s="758"/>
      <c r="D46" s="758"/>
      <c r="E46" s="758"/>
      <c r="F46" s="758"/>
      <c r="G46" s="758"/>
      <c r="H46" s="758"/>
      <c r="I46" s="758"/>
      <c r="J46" s="758"/>
      <c r="K46" s="758"/>
      <c r="L46" s="758"/>
      <c r="M46" s="758"/>
      <c r="N46" s="758"/>
      <c r="O46" s="758"/>
      <c r="P46" s="758"/>
      <c r="Q46" s="758"/>
      <c r="R46" s="758"/>
      <c r="S46" s="758"/>
      <c r="T46" s="758"/>
      <c r="U46" s="758"/>
      <c r="V46" s="758"/>
    </row>
    <row r="47" spans="1:26" ht="14.1" customHeight="1" x14ac:dyDescent="0.2">
      <c r="A47" s="769" t="s">
        <v>189</v>
      </c>
      <c r="B47" s="769"/>
      <c r="C47" s="769"/>
      <c r="D47" s="769"/>
      <c r="E47" s="769"/>
      <c r="F47" s="769"/>
      <c r="G47" s="769"/>
      <c r="H47" s="769"/>
      <c r="I47" s="769"/>
      <c r="J47" s="769"/>
      <c r="K47" s="769"/>
      <c r="L47" s="769"/>
      <c r="M47" s="769"/>
      <c r="N47" s="769"/>
      <c r="O47" s="769"/>
      <c r="P47" s="769"/>
      <c r="Q47" s="769"/>
      <c r="R47" s="769"/>
      <c r="S47" s="769"/>
      <c r="T47" s="769"/>
      <c r="U47" s="769"/>
      <c r="V47" s="769"/>
    </row>
    <row r="48" spans="1:26" ht="14.1" customHeight="1" x14ac:dyDescent="0.2">
      <c r="A48" s="769" t="s">
        <v>170</v>
      </c>
      <c r="B48" s="769"/>
      <c r="C48" s="769"/>
      <c r="D48" s="769"/>
      <c r="E48" s="769"/>
      <c r="F48" s="769"/>
      <c r="G48" s="769"/>
      <c r="H48" s="769"/>
      <c r="I48" s="769"/>
      <c r="J48" s="769"/>
      <c r="K48" s="769"/>
      <c r="L48" s="769"/>
      <c r="M48" s="769"/>
      <c r="N48" s="769"/>
      <c r="O48" s="769"/>
      <c r="P48" s="769"/>
      <c r="Q48" s="769"/>
      <c r="R48" s="769"/>
      <c r="S48" s="769"/>
      <c r="T48" s="769"/>
      <c r="U48" s="769"/>
      <c r="V48" s="769"/>
    </row>
    <row r="49" spans="1:22" ht="14.1" customHeight="1" x14ac:dyDescent="0.2">
      <c r="A49" s="754" t="s">
        <v>107</v>
      </c>
      <c r="B49" s="754"/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4"/>
      <c r="S49" s="754"/>
      <c r="T49" s="754"/>
      <c r="U49" s="754"/>
      <c r="V49" s="754"/>
    </row>
    <row r="50" spans="1:22" ht="14.1" customHeight="1" thickBot="1" x14ac:dyDescent="0.25">
      <c r="A50" s="755" t="s">
        <v>1063</v>
      </c>
      <c r="B50" s="755"/>
      <c r="C50" s="755"/>
      <c r="D50" s="755"/>
      <c r="E50" s="755"/>
      <c r="F50" s="755"/>
      <c r="G50" s="755"/>
      <c r="H50" s="755"/>
      <c r="I50" s="755"/>
      <c r="J50" s="755"/>
      <c r="K50" s="755"/>
      <c r="L50" s="755"/>
      <c r="M50" s="755"/>
      <c r="N50" s="755"/>
      <c r="O50" s="755"/>
      <c r="P50" s="755"/>
      <c r="Q50" s="755"/>
      <c r="R50" s="755"/>
      <c r="S50" s="755"/>
      <c r="T50" s="755"/>
      <c r="U50" s="755"/>
      <c r="V50" s="755"/>
    </row>
    <row r="51" spans="1:22" ht="14.1" customHeight="1" x14ac:dyDescent="0.2">
      <c r="A51" s="274" t="s">
        <v>117</v>
      </c>
      <c r="B51" s="208" t="s">
        <v>5</v>
      </c>
      <c r="C51" s="208"/>
      <c r="D51" s="208"/>
      <c r="E51" s="1"/>
      <c r="F51" s="275" t="s">
        <v>14</v>
      </c>
      <c r="G51" s="275"/>
      <c r="H51" s="1"/>
      <c r="I51" s="275" t="s">
        <v>15</v>
      </c>
      <c r="J51" s="275"/>
      <c r="K51" s="1"/>
      <c r="L51" s="275" t="s">
        <v>16</v>
      </c>
      <c r="M51" s="275"/>
      <c r="N51" s="1"/>
      <c r="O51" s="275" t="s">
        <v>18</v>
      </c>
      <c r="P51" s="275"/>
      <c r="Q51" s="1"/>
      <c r="R51" s="275" t="s">
        <v>19</v>
      </c>
      <c r="S51" s="275"/>
      <c r="T51" s="1"/>
      <c r="U51" s="275" t="s">
        <v>20</v>
      </c>
      <c r="V51" s="275"/>
    </row>
    <row r="52" spans="1:22" ht="14.1" customHeight="1" thickBot="1" x14ac:dyDescent="0.25">
      <c r="A52" s="276" t="s">
        <v>123</v>
      </c>
      <c r="B52" s="235" t="s">
        <v>87</v>
      </c>
      <c r="C52" s="235" t="s">
        <v>88</v>
      </c>
      <c r="D52" s="235" t="s">
        <v>89</v>
      </c>
      <c r="E52" s="235"/>
      <c r="F52" s="235" t="s">
        <v>87</v>
      </c>
      <c r="G52" s="235" t="s">
        <v>88</v>
      </c>
      <c r="H52" s="235"/>
      <c r="I52" s="235" t="s">
        <v>87</v>
      </c>
      <c r="J52" s="235" t="s">
        <v>88</v>
      </c>
      <c r="K52" s="235"/>
      <c r="L52" s="235" t="s">
        <v>87</v>
      </c>
      <c r="M52" s="235" t="s">
        <v>88</v>
      </c>
      <c r="N52" s="235"/>
      <c r="O52" s="235" t="s">
        <v>87</v>
      </c>
      <c r="P52" s="235" t="s">
        <v>88</v>
      </c>
      <c r="Q52" s="235"/>
      <c r="R52" s="235" t="s">
        <v>87</v>
      </c>
      <c r="S52" s="235" t="s">
        <v>88</v>
      </c>
      <c r="T52" s="235"/>
      <c r="U52" s="235" t="s">
        <v>87</v>
      </c>
      <c r="V52" s="235" t="s">
        <v>88</v>
      </c>
    </row>
    <row r="53" spans="1:22" ht="14.1" customHeight="1" x14ac:dyDescent="0.2">
      <c r="A53" s="252"/>
      <c r="B53" s="253"/>
      <c r="C53" s="253"/>
      <c r="D53" s="253"/>
      <c r="E53" s="252"/>
      <c r="F53" s="253"/>
      <c r="G53" s="253"/>
      <c r="H53" s="252"/>
      <c r="I53" s="253"/>
      <c r="J53" s="253"/>
      <c r="K53" s="252"/>
      <c r="L53" s="253"/>
      <c r="M53" s="253"/>
      <c r="N53" s="252"/>
      <c r="O53" s="253"/>
      <c r="P53" s="253"/>
      <c r="Q53" s="252"/>
      <c r="R53" s="253"/>
      <c r="S53" s="253"/>
      <c r="T53" s="252"/>
      <c r="U53" s="253"/>
      <c r="V53" s="253"/>
    </row>
    <row r="54" spans="1:22" ht="14.1" customHeight="1" x14ac:dyDescent="0.25">
      <c r="A54" s="228" t="s">
        <v>126</v>
      </c>
      <c r="B54" s="51">
        <v>348912</v>
      </c>
      <c r="C54" s="51">
        <v>172745</v>
      </c>
      <c r="D54" s="51">
        <v>176167</v>
      </c>
      <c r="E54" s="51"/>
      <c r="F54" s="51">
        <v>73767</v>
      </c>
      <c r="G54" s="51">
        <v>38300</v>
      </c>
      <c r="H54" s="51"/>
      <c r="I54" s="51">
        <v>66451</v>
      </c>
      <c r="J54" s="51">
        <v>33724</v>
      </c>
      <c r="K54" s="51"/>
      <c r="L54" s="51">
        <v>63087</v>
      </c>
      <c r="M54" s="51">
        <v>31605</v>
      </c>
      <c r="N54" s="51"/>
      <c r="O54" s="51">
        <v>72908</v>
      </c>
      <c r="P54" s="51">
        <v>35258</v>
      </c>
      <c r="Q54" s="51"/>
      <c r="R54" s="51">
        <v>55594</v>
      </c>
      <c r="S54" s="51">
        <v>26146</v>
      </c>
      <c r="T54" s="51"/>
      <c r="U54" s="51">
        <v>17105</v>
      </c>
      <c r="V54" s="51">
        <v>7712</v>
      </c>
    </row>
    <row r="55" spans="1:22" ht="14.1" customHeight="1" x14ac:dyDescent="0.2">
      <c r="A55" s="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pans="1:22" ht="14.1" customHeight="1" x14ac:dyDescent="0.2">
      <c r="A56" s="1" t="s">
        <v>127</v>
      </c>
      <c r="B56" s="239">
        <v>17050</v>
      </c>
      <c r="C56" s="239">
        <v>8503</v>
      </c>
      <c r="D56" s="239">
        <v>8547</v>
      </c>
      <c r="E56" s="239"/>
      <c r="F56" s="239">
        <v>3901</v>
      </c>
      <c r="G56" s="239">
        <v>2010</v>
      </c>
      <c r="H56" s="239"/>
      <c r="I56" s="239">
        <v>3303</v>
      </c>
      <c r="J56" s="239">
        <v>1618</v>
      </c>
      <c r="K56" s="239"/>
      <c r="L56" s="239">
        <v>3101</v>
      </c>
      <c r="M56" s="239">
        <v>1598</v>
      </c>
      <c r="N56" s="239"/>
      <c r="O56" s="239">
        <v>3510</v>
      </c>
      <c r="P56" s="239">
        <v>1736</v>
      </c>
      <c r="Q56" s="239"/>
      <c r="R56" s="239">
        <v>2453</v>
      </c>
      <c r="S56" s="239">
        <v>1182</v>
      </c>
      <c r="T56" s="239"/>
      <c r="U56" s="239">
        <v>782</v>
      </c>
      <c r="V56" s="239">
        <v>359</v>
      </c>
    </row>
    <row r="57" spans="1:22" ht="14.1" customHeight="1" x14ac:dyDescent="0.2">
      <c r="A57" s="1" t="s">
        <v>128</v>
      </c>
      <c r="B57" s="239">
        <v>17426</v>
      </c>
      <c r="C57" s="239">
        <v>8759</v>
      </c>
      <c r="D57" s="239">
        <v>8667</v>
      </c>
      <c r="E57" s="239"/>
      <c r="F57" s="239">
        <v>3794</v>
      </c>
      <c r="G57" s="239">
        <v>1972</v>
      </c>
      <c r="H57" s="239"/>
      <c r="I57" s="239">
        <v>3240</v>
      </c>
      <c r="J57" s="239">
        <v>1666</v>
      </c>
      <c r="K57" s="239"/>
      <c r="L57" s="239">
        <v>3095</v>
      </c>
      <c r="M57" s="239">
        <v>1561</v>
      </c>
      <c r="N57" s="239"/>
      <c r="O57" s="239">
        <v>3706</v>
      </c>
      <c r="P57" s="239">
        <v>1834</v>
      </c>
      <c r="Q57" s="239"/>
      <c r="R57" s="239">
        <v>2839</v>
      </c>
      <c r="S57" s="239">
        <v>1387</v>
      </c>
      <c r="T57" s="239"/>
      <c r="U57" s="239">
        <v>752</v>
      </c>
      <c r="V57" s="239">
        <v>339</v>
      </c>
    </row>
    <row r="58" spans="1:22" ht="14.1" customHeight="1" x14ac:dyDescent="0.2">
      <c r="A58" s="1" t="s">
        <v>129</v>
      </c>
      <c r="B58" s="239">
        <v>14401</v>
      </c>
      <c r="C58" s="239">
        <v>6951</v>
      </c>
      <c r="D58" s="239">
        <v>7450</v>
      </c>
      <c r="E58" s="239"/>
      <c r="F58" s="239">
        <v>3404</v>
      </c>
      <c r="G58" s="239">
        <v>1802</v>
      </c>
      <c r="H58" s="239"/>
      <c r="I58" s="239">
        <v>2782</v>
      </c>
      <c r="J58" s="239">
        <v>1367</v>
      </c>
      <c r="K58" s="239"/>
      <c r="L58" s="239">
        <v>2643</v>
      </c>
      <c r="M58" s="239">
        <v>1281</v>
      </c>
      <c r="N58" s="239"/>
      <c r="O58" s="239">
        <v>2937</v>
      </c>
      <c r="P58" s="239">
        <v>1407</v>
      </c>
      <c r="Q58" s="239"/>
      <c r="R58" s="239">
        <v>1956</v>
      </c>
      <c r="S58" s="239">
        <v>869</v>
      </c>
      <c r="T58" s="239"/>
      <c r="U58" s="239">
        <v>679</v>
      </c>
      <c r="V58" s="239">
        <v>225</v>
      </c>
    </row>
    <row r="59" spans="1:22" ht="14.1" customHeight="1" x14ac:dyDescent="0.2">
      <c r="A59" s="1" t="s">
        <v>130</v>
      </c>
      <c r="B59" s="239">
        <v>24325</v>
      </c>
      <c r="C59" s="239">
        <v>11923</v>
      </c>
      <c r="D59" s="239">
        <v>12402</v>
      </c>
      <c r="E59" s="239"/>
      <c r="F59" s="239">
        <v>4991</v>
      </c>
      <c r="G59" s="239">
        <v>2541</v>
      </c>
      <c r="H59" s="239"/>
      <c r="I59" s="239">
        <v>4277</v>
      </c>
      <c r="J59" s="239">
        <v>2211</v>
      </c>
      <c r="K59" s="239"/>
      <c r="L59" s="239">
        <v>4311</v>
      </c>
      <c r="M59" s="239">
        <v>2129</v>
      </c>
      <c r="N59" s="239"/>
      <c r="O59" s="239">
        <v>5096</v>
      </c>
      <c r="P59" s="239">
        <v>2455</v>
      </c>
      <c r="Q59" s="239"/>
      <c r="R59" s="239">
        <v>3764</v>
      </c>
      <c r="S59" s="239">
        <v>1739</v>
      </c>
      <c r="T59" s="239"/>
      <c r="U59" s="239">
        <v>1886</v>
      </c>
      <c r="V59" s="239">
        <v>848</v>
      </c>
    </row>
    <row r="60" spans="1:22" ht="14.1" customHeight="1" x14ac:dyDescent="0.2">
      <c r="A60" s="1" t="s">
        <v>131</v>
      </c>
      <c r="B60" s="239">
        <v>6149</v>
      </c>
      <c r="C60" s="239">
        <v>3185</v>
      </c>
      <c r="D60" s="239">
        <v>2964</v>
      </c>
      <c r="E60" s="239"/>
      <c r="F60" s="239">
        <v>1104</v>
      </c>
      <c r="G60" s="239">
        <v>588</v>
      </c>
      <c r="H60" s="239"/>
      <c r="I60" s="239">
        <v>1113</v>
      </c>
      <c r="J60" s="239">
        <v>582</v>
      </c>
      <c r="K60" s="239"/>
      <c r="L60" s="239">
        <v>1085</v>
      </c>
      <c r="M60" s="239">
        <v>569</v>
      </c>
      <c r="N60" s="239"/>
      <c r="O60" s="239">
        <v>1257</v>
      </c>
      <c r="P60" s="239">
        <v>652</v>
      </c>
      <c r="Q60" s="239"/>
      <c r="R60" s="239">
        <v>1149</v>
      </c>
      <c r="S60" s="239">
        <v>585</v>
      </c>
      <c r="T60" s="239"/>
      <c r="U60" s="239">
        <v>441</v>
      </c>
      <c r="V60" s="239">
        <v>209</v>
      </c>
    </row>
    <row r="61" spans="1:22" ht="14.1" customHeight="1" x14ac:dyDescent="0.2">
      <c r="A61" s="1" t="s">
        <v>132</v>
      </c>
      <c r="B61" s="239">
        <v>14474</v>
      </c>
      <c r="C61" s="239">
        <v>7287</v>
      </c>
      <c r="D61" s="239">
        <v>7187</v>
      </c>
      <c r="E61" s="239"/>
      <c r="F61" s="239">
        <v>2801</v>
      </c>
      <c r="G61" s="239">
        <v>1480</v>
      </c>
      <c r="H61" s="239"/>
      <c r="I61" s="239">
        <v>2711</v>
      </c>
      <c r="J61" s="239">
        <v>1399</v>
      </c>
      <c r="K61" s="239"/>
      <c r="L61" s="239">
        <v>2592</v>
      </c>
      <c r="M61" s="239">
        <v>1312</v>
      </c>
      <c r="N61" s="239"/>
      <c r="O61" s="239">
        <v>3197</v>
      </c>
      <c r="P61" s="239">
        <v>1575</v>
      </c>
      <c r="Q61" s="239"/>
      <c r="R61" s="239">
        <v>2616</v>
      </c>
      <c r="S61" s="239">
        <v>1269</v>
      </c>
      <c r="T61" s="239"/>
      <c r="U61" s="239">
        <v>557</v>
      </c>
      <c r="V61" s="239">
        <v>252</v>
      </c>
    </row>
    <row r="62" spans="1:22" ht="14.1" customHeight="1" x14ac:dyDescent="0.2">
      <c r="A62" s="1" t="s">
        <v>133</v>
      </c>
      <c r="B62" s="239">
        <v>2966</v>
      </c>
      <c r="C62" s="239">
        <v>1463</v>
      </c>
      <c r="D62" s="239">
        <v>1503</v>
      </c>
      <c r="E62" s="239"/>
      <c r="F62" s="239">
        <v>511</v>
      </c>
      <c r="G62" s="239">
        <v>295</v>
      </c>
      <c r="H62" s="239"/>
      <c r="I62" s="239">
        <v>532</v>
      </c>
      <c r="J62" s="239">
        <v>266</v>
      </c>
      <c r="K62" s="239"/>
      <c r="L62" s="239">
        <v>496</v>
      </c>
      <c r="M62" s="239">
        <v>236</v>
      </c>
      <c r="N62" s="239"/>
      <c r="O62" s="239">
        <v>678</v>
      </c>
      <c r="P62" s="239">
        <v>305</v>
      </c>
      <c r="Q62" s="239"/>
      <c r="R62" s="239">
        <v>512</v>
      </c>
      <c r="S62" s="239">
        <v>237</v>
      </c>
      <c r="T62" s="239"/>
      <c r="U62" s="239">
        <v>237</v>
      </c>
      <c r="V62" s="239">
        <v>124</v>
      </c>
    </row>
    <row r="63" spans="1:22" ht="14.1" customHeight="1" x14ac:dyDescent="0.2">
      <c r="A63" s="1" t="s">
        <v>134</v>
      </c>
      <c r="B63" s="239">
        <v>32409</v>
      </c>
      <c r="C63" s="239">
        <v>16305</v>
      </c>
      <c r="D63" s="239">
        <v>16104</v>
      </c>
      <c r="E63" s="239"/>
      <c r="F63" s="239">
        <v>6894</v>
      </c>
      <c r="G63" s="239">
        <v>3588</v>
      </c>
      <c r="H63" s="239"/>
      <c r="I63" s="239">
        <v>6326</v>
      </c>
      <c r="J63" s="239">
        <v>3210</v>
      </c>
      <c r="K63" s="239"/>
      <c r="L63" s="239">
        <v>5744</v>
      </c>
      <c r="M63" s="239">
        <v>2899</v>
      </c>
      <c r="N63" s="239"/>
      <c r="O63" s="239">
        <v>6593</v>
      </c>
      <c r="P63" s="239">
        <v>3274</v>
      </c>
      <c r="Q63" s="239"/>
      <c r="R63" s="239">
        <v>5153</v>
      </c>
      <c r="S63" s="239">
        <v>2513</v>
      </c>
      <c r="T63" s="239"/>
      <c r="U63" s="239">
        <v>1699</v>
      </c>
      <c r="V63" s="239">
        <v>821</v>
      </c>
    </row>
    <row r="64" spans="1:22" ht="14.1" customHeight="1" x14ac:dyDescent="0.2">
      <c r="A64" s="1" t="s">
        <v>135</v>
      </c>
      <c r="B64" s="239">
        <v>16188</v>
      </c>
      <c r="C64" s="239">
        <v>8175</v>
      </c>
      <c r="D64" s="239">
        <v>8013</v>
      </c>
      <c r="E64" s="239"/>
      <c r="F64" s="239">
        <v>3309</v>
      </c>
      <c r="G64" s="239">
        <v>1735</v>
      </c>
      <c r="H64" s="239"/>
      <c r="I64" s="239">
        <v>3136</v>
      </c>
      <c r="J64" s="239">
        <v>1621</v>
      </c>
      <c r="K64" s="239"/>
      <c r="L64" s="239">
        <v>2971</v>
      </c>
      <c r="M64" s="239">
        <v>1516</v>
      </c>
      <c r="N64" s="239"/>
      <c r="O64" s="239">
        <v>3386</v>
      </c>
      <c r="P64" s="239">
        <v>1645</v>
      </c>
      <c r="Q64" s="239"/>
      <c r="R64" s="239">
        <v>2776</v>
      </c>
      <c r="S64" s="239">
        <v>1369</v>
      </c>
      <c r="T64" s="239"/>
      <c r="U64" s="239">
        <v>610</v>
      </c>
      <c r="V64" s="239">
        <v>289</v>
      </c>
    </row>
    <row r="65" spans="1:22" ht="14.1" customHeight="1" x14ac:dyDescent="0.2">
      <c r="A65" s="1" t="s">
        <v>136</v>
      </c>
      <c r="B65" s="239">
        <v>18491</v>
      </c>
      <c r="C65" s="239">
        <v>9004</v>
      </c>
      <c r="D65" s="239">
        <v>9487</v>
      </c>
      <c r="E65" s="239"/>
      <c r="F65" s="239">
        <v>4092</v>
      </c>
      <c r="G65" s="239">
        <v>2124</v>
      </c>
      <c r="H65" s="239"/>
      <c r="I65" s="239">
        <v>3589</v>
      </c>
      <c r="J65" s="239">
        <v>1786</v>
      </c>
      <c r="K65" s="239"/>
      <c r="L65" s="239">
        <v>3340</v>
      </c>
      <c r="M65" s="239">
        <v>1646</v>
      </c>
      <c r="N65" s="239"/>
      <c r="O65" s="239">
        <v>3568</v>
      </c>
      <c r="P65" s="239">
        <v>1712</v>
      </c>
      <c r="Q65" s="239"/>
      <c r="R65" s="239">
        <v>2710</v>
      </c>
      <c r="S65" s="239">
        <v>1216</v>
      </c>
      <c r="T65" s="239"/>
      <c r="U65" s="239">
        <v>1192</v>
      </c>
      <c r="V65" s="239">
        <v>520</v>
      </c>
    </row>
    <row r="66" spans="1:22" ht="14.1" customHeight="1" x14ac:dyDescent="0.2">
      <c r="A66" s="1" t="s">
        <v>137</v>
      </c>
      <c r="B66" s="239">
        <v>5737</v>
      </c>
      <c r="C66" s="239">
        <v>2785</v>
      </c>
      <c r="D66" s="239">
        <v>2952</v>
      </c>
      <c r="E66" s="239"/>
      <c r="F66" s="239">
        <v>1292</v>
      </c>
      <c r="G66" s="239">
        <v>669</v>
      </c>
      <c r="H66" s="239"/>
      <c r="I66" s="239">
        <v>1183</v>
      </c>
      <c r="J66" s="239">
        <v>573</v>
      </c>
      <c r="K66" s="239"/>
      <c r="L66" s="239">
        <v>1034</v>
      </c>
      <c r="M66" s="239">
        <v>519</v>
      </c>
      <c r="N66" s="239"/>
      <c r="O66" s="239">
        <v>1186</v>
      </c>
      <c r="P66" s="239">
        <v>550</v>
      </c>
      <c r="Q66" s="239"/>
      <c r="R66" s="239">
        <v>767</v>
      </c>
      <c r="S66" s="239">
        <v>360</v>
      </c>
      <c r="T66" s="239"/>
      <c r="U66" s="239">
        <v>275</v>
      </c>
      <c r="V66" s="239">
        <v>114</v>
      </c>
    </row>
    <row r="67" spans="1:22" ht="14.1" customHeight="1" x14ac:dyDescent="0.2">
      <c r="A67" s="254" t="s">
        <v>138</v>
      </c>
      <c r="B67" s="239">
        <v>28663</v>
      </c>
      <c r="C67" s="239">
        <v>14254</v>
      </c>
      <c r="D67" s="239">
        <v>14409</v>
      </c>
      <c r="E67" s="239"/>
      <c r="F67" s="239">
        <v>6242</v>
      </c>
      <c r="G67" s="239">
        <v>3269</v>
      </c>
      <c r="H67" s="239"/>
      <c r="I67" s="239">
        <v>5665</v>
      </c>
      <c r="J67" s="239">
        <v>2884</v>
      </c>
      <c r="K67" s="239"/>
      <c r="L67" s="239">
        <v>5533</v>
      </c>
      <c r="M67" s="239">
        <v>2791</v>
      </c>
      <c r="N67" s="239"/>
      <c r="O67" s="239">
        <v>5710</v>
      </c>
      <c r="P67" s="239">
        <v>2731</v>
      </c>
      <c r="Q67" s="239"/>
      <c r="R67" s="239">
        <v>4357</v>
      </c>
      <c r="S67" s="239">
        <v>2061</v>
      </c>
      <c r="T67" s="239"/>
      <c r="U67" s="239">
        <v>1156</v>
      </c>
      <c r="V67" s="239">
        <v>518</v>
      </c>
    </row>
    <row r="68" spans="1:22" ht="14.1" customHeight="1" x14ac:dyDescent="0.2">
      <c r="A68" s="1" t="s">
        <v>139</v>
      </c>
      <c r="B68" s="239">
        <v>7304</v>
      </c>
      <c r="C68" s="239">
        <v>3654</v>
      </c>
      <c r="D68" s="239">
        <v>3650</v>
      </c>
      <c r="E68" s="239"/>
      <c r="F68" s="239">
        <v>1596</v>
      </c>
      <c r="G68" s="239">
        <v>788</v>
      </c>
      <c r="H68" s="239"/>
      <c r="I68" s="239">
        <v>1454</v>
      </c>
      <c r="J68" s="239">
        <v>766</v>
      </c>
      <c r="K68" s="239"/>
      <c r="L68" s="239">
        <v>1421</v>
      </c>
      <c r="M68" s="239">
        <v>744</v>
      </c>
      <c r="N68" s="239"/>
      <c r="O68" s="239">
        <v>1488</v>
      </c>
      <c r="P68" s="239">
        <v>724</v>
      </c>
      <c r="Q68" s="239"/>
      <c r="R68" s="239">
        <v>1182</v>
      </c>
      <c r="S68" s="239">
        <v>569</v>
      </c>
      <c r="T68" s="239"/>
      <c r="U68" s="239">
        <v>163</v>
      </c>
      <c r="V68" s="239">
        <v>63</v>
      </c>
    </row>
    <row r="69" spans="1:22" ht="14.1" customHeight="1" x14ac:dyDescent="0.2">
      <c r="A69" s="1" t="s">
        <v>140</v>
      </c>
      <c r="B69" s="239">
        <v>25893</v>
      </c>
      <c r="C69" s="239">
        <v>12749</v>
      </c>
      <c r="D69" s="239">
        <v>13144</v>
      </c>
      <c r="E69" s="239"/>
      <c r="F69" s="239">
        <v>5110</v>
      </c>
      <c r="G69" s="239">
        <v>2650</v>
      </c>
      <c r="H69" s="239"/>
      <c r="I69" s="239">
        <v>4999</v>
      </c>
      <c r="J69" s="239">
        <v>2527</v>
      </c>
      <c r="K69" s="239"/>
      <c r="L69" s="239">
        <v>4869</v>
      </c>
      <c r="M69" s="239">
        <v>2429</v>
      </c>
      <c r="N69" s="239"/>
      <c r="O69" s="239">
        <v>5150</v>
      </c>
      <c r="P69" s="239">
        <v>2488</v>
      </c>
      <c r="Q69" s="239"/>
      <c r="R69" s="239">
        <v>4364</v>
      </c>
      <c r="S69" s="239">
        <v>2008</v>
      </c>
      <c r="T69" s="239"/>
      <c r="U69" s="239">
        <v>1401</v>
      </c>
      <c r="V69" s="239">
        <v>647</v>
      </c>
    </row>
    <row r="70" spans="1:22" ht="14.1" customHeight="1" x14ac:dyDescent="0.2">
      <c r="A70" s="1" t="s">
        <v>141</v>
      </c>
      <c r="B70" s="239">
        <v>6711</v>
      </c>
      <c r="C70" s="239">
        <v>3295</v>
      </c>
      <c r="D70" s="239">
        <v>3416</v>
      </c>
      <c r="E70" s="239"/>
      <c r="F70" s="239">
        <v>1485</v>
      </c>
      <c r="G70" s="239">
        <v>735</v>
      </c>
      <c r="H70" s="239"/>
      <c r="I70" s="239">
        <v>1359</v>
      </c>
      <c r="J70" s="239">
        <v>698</v>
      </c>
      <c r="K70" s="239"/>
      <c r="L70" s="239">
        <v>1298</v>
      </c>
      <c r="M70" s="239">
        <v>640</v>
      </c>
      <c r="N70" s="239"/>
      <c r="O70" s="239">
        <v>1370</v>
      </c>
      <c r="P70" s="239">
        <v>677</v>
      </c>
      <c r="Q70" s="239"/>
      <c r="R70" s="239">
        <v>1063</v>
      </c>
      <c r="S70" s="239">
        <v>484</v>
      </c>
      <c r="T70" s="239"/>
      <c r="U70" s="239">
        <v>136</v>
      </c>
      <c r="V70" s="239">
        <v>61</v>
      </c>
    </row>
    <row r="71" spans="1:22" ht="14.1" customHeight="1" x14ac:dyDescent="0.2">
      <c r="A71" s="1" t="s">
        <v>142</v>
      </c>
      <c r="B71" s="239">
        <v>10764</v>
      </c>
      <c r="C71" s="239">
        <v>5145</v>
      </c>
      <c r="D71" s="239">
        <v>5619</v>
      </c>
      <c r="E71" s="239"/>
      <c r="F71" s="239">
        <v>2508</v>
      </c>
      <c r="G71" s="239">
        <v>1251</v>
      </c>
      <c r="H71" s="239"/>
      <c r="I71" s="239">
        <v>2074</v>
      </c>
      <c r="J71" s="239">
        <v>1019</v>
      </c>
      <c r="K71" s="239"/>
      <c r="L71" s="239">
        <v>1943</v>
      </c>
      <c r="M71" s="239">
        <v>911</v>
      </c>
      <c r="N71" s="239"/>
      <c r="O71" s="239">
        <v>2297</v>
      </c>
      <c r="P71" s="239">
        <v>1064</v>
      </c>
      <c r="Q71" s="239"/>
      <c r="R71" s="239">
        <v>1667</v>
      </c>
      <c r="S71" s="239">
        <v>765</v>
      </c>
      <c r="T71" s="239"/>
      <c r="U71" s="239">
        <v>275</v>
      </c>
      <c r="V71" s="239">
        <v>135</v>
      </c>
    </row>
    <row r="72" spans="1:22" ht="14.1" customHeight="1" x14ac:dyDescent="0.2">
      <c r="A72" s="1" t="s">
        <v>143</v>
      </c>
      <c r="B72" s="239">
        <v>6520</v>
      </c>
      <c r="C72" s="239">
        <v>3261</v>
      </c>
      <c r="D72" s="239">
        <v>3259</v>
      </c>
      <c r="E72" s="239"/>
      <c r="F72" s="239">
        <v>1098</v>
      </c>
      <c r="G72" s="239">
        <v>578</v>
      </c>
      <c r="H72" s="239"/>
      <c r="I72" s="239">
        <v>1086</v>
      </c>
      <c r="J72" s="239">
        <v>570</v>
      </c>
      <c r="K72" s="239"/>
      <c r="L72" s="239">
        <v>994</v>
      </c>
      <c r="M72" s="239">
        <v>509</v>
      </c>
      <c r="N72" s="239"/>
      <c r="O72" s="239">
        <v>1557</v>
      </c>
      <c r="P72" s="239">
        <v>759</v>
      </c>
      <c r="Q72" s="239"/>
      <c r="R72" s="239">
        <v>1196</v>
      </c>
      <c r="S72" s="239">
        <v>569</v>
      </c>
      <c r="T72" s="239"/>
      <c r="U72" s="239">
        <v>589</v>
      </c>
      <c r="V72" s="239">
        <v>276</v>
      </c>
    </row>
    <row r="73" spans="1:22" ht="14.1" customHeight="1" x14ac:dyDescent="0.2">
      <c r="A73" s="1" t="s">
        <v>144</v>
      </c>
      <c r="B73" s="239">
        <v>8608</v>
      </c>
      <c r="C73" s="239">
        <v>4175</v>
      </c>
      <c r="D73" s="239">
        <v>4433</v>
      </c>
      <c r="E73" s="239"/>
      <c r="F73" s="239">
        <v>1697</v>
      </c>
      <c r="G73" s="239">
        <v>863</v>
      </c>
      <c r="H73" s="239"/>
      <c r="I73" s="239">
        <v>1512</v>
      </c>
      <c r="J73" s="239">
        <v>784</v>
      </c>
      <c r="K73" s="239"/>
      <c r="L73" s="239">
        <v>1325</v>
      </c>
      <c r="M73" s="239">
        <v>654</v>
      </c>
      <c r="N73" s="239"/>
      <c r="O73" s="239">
        <v>2028</v>
      </c>
      <c r="P73" s="239">
        <v>947</v>
      </c>
      <c r="Q73" s="239"/>
      <c r="R73" s="239">
        <v>1500</v>
      </c>
      <c r="S73" s="239">
        <v>691</v>
      </c>
      <c r="T73" s="239"/>
      <c r="U73" s="239">
        <v>546</v>
      </c>
      <c r="V73" s="239">
        <v>236</v>
      </c>
    </row>
    <row r="74" spans="1:22" ht="14.1" customHeight="1" x14ac:dyDescent="0.2">
      <c r="A74" s="1" t="s">
        <v>145</v>
      </c>
      <c r="B74" s="239">
        <v>5571</v>
      </c>
      <c r="C74" s="239">
        <v>2762</v>
      </c>
      <c r="D74" s="239">
        <v>2809</v>
      </c>
      <c r="E74" s="239"/>
      <c r="F74" s="239">
        <v>1149</v>
      </c>
      <c r="G74" s="239">
        <v>618</v>
      </c>
      <c r="H74" s="239"/>
      <c r="I74" s="239">
        <v>1003</v>
      </c>
      <c r="J74" s="239">
        <v>514</v>
      </c>
      <c r="K74" s="239"/>
      <c r="L74" s="239">
        <v>957</v>
      </c>
      <c r="M74" s="239">
        <v>477</v>
      </c>
      <c r="N74" s="239"/>
      <c r="O74" s="239">
        <v>1250</v>
      </c>
      <c r="P74" s="239">
        <v>603</v>
      </c>
      <c r="Q74" s="239"/>
      <c r="R74" s="239">
        <v>938</v>
      </c>
      <c r="S74" s="239">
        <v>426</v>
      </c>
      <c r="T74" s="239"/>
      <c r="U74" s="239">
        <v>274</v>
      </c>
      <c r="V74" s="239">
        <v>124</v>
      </c>
    </row>
    <row r="75" spans="1:22" ht="14.1" customHeight="1" x14ac:dyDescent="0.2">
      <c r="A75" s="1" t="s">
        <v>146</v>
      </c>
      <c r="B75" s="239">
        <v>10520</v>
      </c>
      <c r="C75" s="239">
        <v>5330</v>
      </c>
      <c r="D75" s="239">
        <v>5190</v>
      </c>
      <c r="E75" s="239"/>
      <c r="F75" s="239">
        <v>2294</v>
      </c>
      <c r="G75" s="239">
        <v>1211</v>
      </c>
      <c r="H75" s="239"/>
      <c r="I75" s="239">
        <v>2026</v>
      </c>
      <c r="J75" s="239">
        <v>1036</v>
      </c>
      <c r="K75" s="239"/>
      <c r="L75" s="239">
        <v>1959</v>
      </c>
      <c r="M75" s="239">
        <v>991</v>
      </c>
      <c r="N75" s="239"/>
      <c r="O75" s="239">
        <v>2230</v>
      </c>
      <c r="P75" s="239">
        <v>1132</v>
      </c>
      <c r="Q75" s="239"/>
      <c r="R75" s="239">
        <v>1677</v>
      </c>
      <c r="S75" s="239">
        <v>814</v>
      </c>
      <c r="T75" s="239"/>
      <c r="U75" s="239">
        <v>334</v>
      </c>
      <c r="V75" s="239">
        <v>146</v>
      </c>
    </row>
    <row r="76" spans="1:22" ht="14.1" customHeight="1" x14ac:dyDescent="0.2">
      <c r="A76" s="1" t="s">
        <v>147</v>
      </c>
      <c r="B76" s="239">
        <v>13448</v>
      </c>
      <c r="C76" s="239">
        <v>6685</v>
      </c>
      <c r="D76" s="239">
        <v>6763</v>
      </c>
      <c r="E76" s="239"/>
      <c r="F76" s="239">
        <v>2555</v>
      </c>
      <c r="G76" s="239">
        <v>1342</v>
      </c>
      <c r="H76" s="239"/>
      <c r="I76" s="239">
        <v>2502</v>
      </c>
      <c r="J76" s="239">
        <v>1232</v>
      </c>
      <c r="K76" s="239"/>
      <c r="L76" s="239">
        <v>2432</v>
      </c>
      <c r="M76" s="239">
        <v>1251</v>
      </c>
      <c r="N76" s="239"/>
      <c r="O76" s="239">
        <v>3009</v>
      </c>
      <c r="P76" s="239">
        <v>1482</v>
      </c>
      <c r="Q76" s="239"/>
      <c r="R76" s="239">
        <v>2330</v>
      </c>
      <c r="S76" s="239">
        <v>1067</v>
      </c>
      <c r="T76" s="239"/>
      <c r="U76" s="239">
        <v>620</v>
      </c>
      <c r="V76" s="239">
        <v>311</v>
      </c>
    </row>
    <row r="77" spans="1:22" ht="14.1" customHeight="1" x14ac:dyDescent="0.2">
      <c r="A77" s="1" t="s">
        <v>148</v>
      </c>
      <c r="B77" s="239">
        <v>7479</v>
      </c>
      <c r="C77" s="239">
        <v>3649</v>
      </c>
      <c r="D77" s="239">
        <v>3830</v>
      </c>
      <c r="E77" s="239"/>
      <c r="F77" s="239">
        <v>1550</v>
      </c>
      <c r="G77" s="239">
        <v>806</v>
      </c>
      <c r="H77" s="239"/>
      <c r="I77" s="239">
        <v>1388</v>
      </c>
      <c r="J77" s="239">
        <v>703</v>
      </c>
      <c r="K77" s="239"/>
      <c r="L77" s="239">
        <v>1242</v>
      </c>
      <c r="M77" s="239">
        <v>616</v>
      </c>
      <c r="N77" s="239"/>
      <c r="O77" s="239">
        <v>1585</v>
      </c>
      <c r="P77" s="239">
        <v>753</v>
      </c>
      <c r="Q77" s="239"/>
      <c r="R77" s="239">
        <v>1196</v>
      </c>
      <c r="S77" s="239">
        <v>523</v>
      </c>
      <c r="T77" s="239"/>
      <c r="U77" s="239">
        <v>518</v>
      </c>
      <c r="V77" s="239">
        <v>248</v>
      </c>
    </row>
    <row r="78" spans="1:22" ht="14.1" customHeight="1" x14ac:dyDescent="0.2">
      <c r="A78" s="1" t="s">
        <v>149</v>
      </c>
      <c r="B78" s="239">
        <v>7716</v>
      </c>
      <c r="C78" s="239">
        <v>3832</v>
      </c>
      <c r="D78" s="239">
        <v>3884</v>
      </c>
      <c r="E78" s="239"/>
      <c r="F78" s="239">
        <v>1504</v>
      </c>
      <c r="G78" s="239">
        <v>787</v>
      </c>
      <c r="H78" s="239"/>
      <c r="I78" s="239">
        <v>1458</v>
      </c>
      <c r="J78" s="239">
        <v>773</v>
      </c>
      <c r="K78" s="239"/>
      <c r="L78" s="239">
        <v>1430</v>
      </c>
      <c r="M78" s="239">
        <v>729</v>
      </c>
      <c r="N78" s="239"/>
      <c r="O78" s="239">
        <v>1773</v>
      </c>
      <c r="P78" s="239">
        <v>817</v>
      </c>
      <c r="Q78" s="239"/>
      <c r="R78" s="239">
        <v>1292</v>
      </c>
      <c r="S78" s="239">
        <v>617</v>
      </c>
      <c r="T78" s="239"/>
      <c r="U78" s="239">
        <v>259</v>
      </c>
      <c r="V78" s="239">
        <v>109</v>
      </c>
    </row>
    <row r="79" spans="1:22" ht="14.1" customHeight="1" x14ac:dyDescent="0.2">
      <c r="A79" s="1" t="s">
        <v>150</v>
      </c>
      <c r="B79" s="239">
        <v>2619</v>
      </c>
      <c r="C79" s="239">
        <v>1306</v>
      </c>
      <c r="D79" s="239">
        <v>1313</v>
      </c>
      <c r="E79" s="239"/>
      <c r="F79" s="239">
        <v>538</v>
      </c>
      <c r="G79" s="239">
        <v>296</v>
      </c>
      <c r="H79" s="239"/>
      <c r="I79" s="239">
        <v>427</v>
      </c>
      <c r="J79" s="239">
        <v>227</v>
      </c>
      <c r="K79" s="239"/>
      <c r="L79" s="239">
        <v>423</v>
      </c>
      <c r="M79" s="239">
        <v>247</v>
      </c>
      <c r="N79" s="239"/>
      <c r="O79" s="239">
        <v>635</v>
      </c>
      <c r="P79" s="239">
        <v>288</v>
      </c>
      <c r="Q79" s="239"/>
      <c r="R79" s="239">
        <v>350</v>
      </c>
      <c r="S79" s="239">
        <v>148</v>
      </c>
      <c r="T79" s="239"/>
      <c r="U79" s="239">
        <v>246</v>
      </c>
      <c r="V79" s="239">
        <v>100</v>
      </c>
    </row>
    <row r="80" spans="1:22" ht="14.1" customHeight="1" x14ac:dyDescent="0.2">
      <c r="A80" s="1" t="s">
        <v>151</v>
      </c>
      <c r="B80" s="239">
        <v>18773</v>
      </c>
      <c r="C80" s="239">
        <v>8975</v>
      </c>
      <c r="D80" s="239">
        <v>9798</v>
      </c>
      <c r="E80" s="239"/>
      <c r="F80" s="239">
        <v>4116</v>
      </c>
      <c r="G80" s="239">
        <v>2119</v>
      </c>
      <c r="H80" s="239"/>
      <c r="I80" s="239">
        <v>3649</v>
      </c>
      <c r="J80" s="239">
        <v>1838</v>
      </c>
      <c r="K80" s="239"/>
      <c r="L80" s="239">
        <v>3303</v>
      </c>
      <c r="M80" s="239">
        <v>1559</v>
      </c>
      <c r="N80" s="239"/>
      <c r="O80" s="239">
        <v>3934</v>
      </c>
      <c r="P80" s="239">
        <v>1806</v>
      </c>
      <c r="Q80" s="239"/>
      <c r="R80" s="239">
        <v>2888</v>
      </c>
      <c r="S80" s="239">
        <v>1300</v>
      </c>
      <c r="T80" s="239"/>
      <c r="U80" s="239">
        <v>883</v>
      </c>
      <c r="V80" s="239">
        <v>353</v>
      </c>
    </row>
    <row r="81" spans="1:26" ht="14.1" customHeight="1" x14ac:dyDescent="0.2">
      <c r="A81" s="37" t="s">
        <v>152</v>
      </c>
      <c r="B81" s="239">
        <v>15858</v>
      </c>
      <c r="C81" s="239">
        <v>7843</v>
      </c>
      <c r="D81" s="239">
        <v>8015</v>
      </c>
      <c r="E81" s="239"/>
      <c r="F81" s="239">
        <v>3501</v>
      </c>
      <c r="G81" s="239">
        <v>1793</v>
      </c>
      <c r="H81" s="239"/>
      <c r="I81" s="239">
        <v>3043</v>
      </c>
      <c r="J81" s="239">
        <v>1538</v>
      </c>
      <c r="K81" s="239"/>
      <c r="L81" s="239">
        <v>2960</v>
      </c>
      <c r="M81" s="239">
        <v>1472</v>
      </c>
      <c r="N81" s="239"/>
      <c r="O81" s="239">
        <v>3340</v>
      </c>
      <c r="P81" s="239">
        <v>1620</v>
      </c>
      <c r="Q81" s="239"/>
      <c r="R81" s="239">
        <v>2511</v>
      </c>
      <c r="S81" s="239">
        <v>1175</v>
      </c>
      <c r="T81" s="239"/>
      <c r="U81" s="239">
        <v>503</v>
      </c>
      <c r="V81" s="239">
        <v>245</v>
      </c>
    </row>
    <row r="82" spans="1:26" ht="14.1" customHeight="1" thickBot="1" x14ac:dyDescent="0.25">
      <c r="A82" s="241" t="s">
        <v>153</v>
      </c>
      <c r="B82" s="242">
        <v>2849</v>
      </c>
      <c r="C82" s="242">
        <v>1490</v>
      </c>
      <c r="D82" s="242">
        <v>1359</v>
      </c>
      <c r="E82" s="242"/>
      <c r="F82" s="242">
        <v>731</v>
      </c>
      <c r="G82" s="242">
        <v>390</v>
      </c>
      <c r="H82" s="242"/>
      <c r="I82" s="242">
        <v>614</v>
      </c>
      <c r="J82" s="242">
        <v>316</v>
      </c>
      <c r="K82" s="242"/>
      <c r="L82" s="242">
        <v>586</v>
      </c>
      <c r="M82" s="242">
        <v>319</v>
      </c>
      <c r="N82" s="242"/>
      <c r="O82" s="242">
        <v>438</v>
      </c>
      <c r="P82" s="242">
        <v>222</v>
      </c>
      <c r="Q82" s="242"/>
      <c r="R82" s="242">
        <v>388</v>
      </c>
      <c r="S82" s="242">
        <v>203</v>
      </c>
      <c r="T82" s="242"/>
      <c r="U82" s="242">
        <v>92</v>
      </c>
      <c r="V82" s="242">
        <v>40</v>
      </c>
    </row>
    <row r="90" spans="1:26" ht="14.1" customHeight="1" x14ac:dyDescent="0.2">
      <c r="A90" s="769" t="s">
        <v>782</v>
      </c>
      <c r="B90" s="769"/>
      <c r="C90" s="769"/>
      <c r="D90" s="769"/>
      <c r="E90" s="769"/>
      <c r="F90" s="769"/>
      <c r="G90" s="769"/>
      <c r="H90" s="769"/>
      <c r="I90" s="769"/>
      <c r="J90" s="769"/>
      <c r="K90" s="769"/>
      <c r="L90" s="769"/>
      <c r="M90" s="769"/>
      <c r="N90" s="769"/>
      <c r="O90" s="769"/>
      <c r="P90" s="769"/>
      <c r="Q90" s="769"/>
      <c r="R90" s="769"/>
      <c r="S90" s="769"/>
      <c r="T90" s="769"/>
      <c r="U90" s="769"/>
      <c r="V90" s="769"/>
      <c r="X90" s="747" t="s">
        <v>650</v>
      </c>
      <c r="Y90" s="747"/>
      <c r="Z90" s="200"/>
    </row>
    <row r="91" spans="1:26" ht="14.1" customHeight="1" x14ac:dyDescent="0.2">
      <c r="A91" s="769" t="s">
        <v>229</v>
      </c>
      <c r="B91" s="769"/>
      <c r="C91" s="769"/>
      <c r="D91" s="769"/>
      <c r="E91" s="769"/>
      <c r="F91" s="769"/>
      <c r="G91" s="769"/>
      <c r="H91" s="769"/>
      <c r="I91" s="769"/>
      <c r="J91" s="769"/>
      <c r="K91" s="769"/>
      <c r="L91" s="769"/>
      <c r="M91" s="769"/>
      <c r="N91" s="769"/>
      <c r="O91" s="769"/>
      <c r="P91" s="769"/>
      <c r="Q91" s="769"/>
      <c r="R91" s="769"/>
      <c r="S91" s="769"/>
      <c r="T91" s="769"/>
      <c r="U91" s="769"/>
      <c r="V91" s="769"/>
      <c r="X91" s="747"/>
      <c r="Y91" s="747"/>
      <c r="Z91"/>
    </row>
    <row r="92" spans="1:26" ht="14.1" customHeight="1" x14ac:dyDescent="0.2">
      <c r="A92" s="758" t="s">
        <v>230</v>
      </c>
      <c r="B92" s="758"/>
      <c r="C92" s="758"/>
      <c r="D92" s="758"/>
      <c r="E92" s="758"/>
      <c r="F92" s="758"/>
      <c r="G92" s="758"/>
      <c r="H92" s="758"/>
      <c r="I92" s="758"/>
      <c r="J92" s="758"/>
      <c r="K92" s="758"/>
      <c r="L92" s="758"/>
      <c r="M92" s="758"/>
      <c r="N92" s="758"/>
      <c r="O92" s="758"/>
      <c r="P92" s="758"/>
      <c r="Q92" s="758"/>
      <c r="R92" s="758"/>
      <c r="S92" s="758"/>
      <c r="T92" s="758"/>
      <c r="U92" s="758"/>
      <c r="V92" s="758"/>
    </row>
    <row r="93" spans="1:26" ht="14.1" customHeight="1" x14ac:dyDescent="0.2">
      <c r="A93" s="769" t="s">
        <v>189</v>
      </c>
      <c r="B93" s="769"/>
      <c r="C93" s="769"/>
      <c r="D93" s="769"/>
      <c r="E93" s="769"/>
      <c r="F93" s="769"/>
      <c r="G93" s="769"/>
      <c r="H93" s="769"/>
      <c r="I93" s="769"/>
      <c r="J93" s="769"/>
      <c r="K93" s="769"/>
      <c r="L93" s="769"/>
      <c r="M93" s="769"/>
      <c r="N93" s="769"/>
      <c r="O93" s="769"/>
      <c r="P93" s="769"/>
      <c r="Q93" s="769"/>
      <c r="R93" s="769"/>
      <c r="S93" s="769"/>
      <c r="T93" s="769"/>
      <c r="U93" s="769"/>
      <c r="V93" s="769"/>
    </row>
    <row r="94" spans="1:26" ht="14.1" customHeight="1" x14ac:dyDescent="0.2">
      <c r="A94" s="769" t="s">
        <v>170</v>
      </c>
      <c r="B94" s="769"/>
      <c r="C94" s="769"/>
      <c r="D94" s="769"/>
      <c r="E94" s="769"/>
      <c r="F94" s="769"/>
      <c r="G94" s="769"/>
      <c r="H94" s="769"/>
      <c r="I94" s="769"/>
      <c r="J94" s="769"/>
      <c r="K94" s="769"/>
      <c r="L94" s="769"/>
      <c r="M94" s="769"/>
      <c r="N94" s="769"/>
      <c r="O94" s="769"/>
      <c r="P94" s="769"/>
      <c r="Q94" s="769"/>
      <c r="R94" s="769"/>
      <c r="S94" s="769"/>
      <c r="T94" s="769"/>
      <c r="U94" s="769"/>
      <c r="V94" s="769"/>
    </row>
    <row r="95" spans="1:26" ht="14.1" customHeight="1" x14ac:dyDescent="0.2">
      <c r="A95" s="754" t="s">
        <v>105</v>
      </c>
      <c r="B95" s="754"/>
      <c r="C95" s="754"/>
      <c r="D95" s="754"/>
      <c r="E95" s="754"/>
      <c r="F95" s="754"/>
      <c r="G95" s="754"/>
      <c r="H95" s="754"/>
      <c r="I95" s="754"/>
      <c r="J95" s="754"/>
      <c r="K95" s="754"/>
      <c r="L95" s="754"/>
      <c r="M95" s="754"/>
      <c r="N95" s="754"/>
      <c r="O95" s="754"/>
      <c r="P95" s="754"/>
      <c r="Q95" s="754"/>
      <c r="R95" s="754"/>
      <c r="S95" s="754"/>
      <c r="T95" s="754"/>
      <c r="U95" s="754"/>
      <c r="V95" s="754"/>
    </row>
    <row r="96" spans="1:26" ht="14.1" customHeight="1" thickBot="1" x14ac:dyDescent="0.25">
      <c r="A96" s="755" t="s">
        <v>1063</v>
      </c>
      <c r="B96" s="755"/>
      <c r="C96" s="755"/>
      <c r="D96" s="755"/>
      <c r="E96" s="755"/>
      <c r="F96" s="755"/>
      <c r="G96" s="755"/>
      <c r="H96" s="755"/>
      <c r="I96" s="755"/>
      <c r="J96" s="755"/>
      <c r="K96" s="755"/>
      <c r="L96" s="755"/>
      <c r="M96" s="755"/>
      <c r="N96" s="755"/>
      <c r="O96" s="755"/>
      <c r="P96" s="755"/>
      <c r="Q96" s="755"/>
      <c r="R96" s="755"/>
      <c r="S96" s="755"/>
      <c r="T96" s="755"/>
      <c r="U96" s="755"/>
      <c r="V96" s="755"/>
    </row>
    <row r="97" spans="1:23" ht="14.1" customHeight="1" x14ac:dyDescent="0.2">
      <c r="A97" s="274" t="s">
        <v>117</v>
      </c>
      <c r="B97" s="208" t="s">
        <v>5</v>
      </c>
      <c r="C97" s="208"/>
      <c r="D97" s="208"/>
      <c r="E97" s="1"/>
      <c r="F97" s="275" t="s">
        <v>14</v>
      </c>
      <c r="G97" s="275"/>
      <c r="H97" s="1"/>
      <c r="I97" s="275" t="s">
        <v>15</v>
      </c>
      <c r="J97" s="275"/>
      <c r="K97" s="1"/>
      <c r="L97" s="275" t="s">
        <v>16</v>
      </c>
      <c r="M97" s="275"/>
      <c r="N97" s="1"/>
      <c r="O97" s="275" t="s">
        <v>18</v>
      </c>
      <c r="P97" s="275"/>
      <c r="Q97" s="1"/>
      <c r="R97" s="275" t="s">
        <v>19</v>
      </c>
      <c r="S97" s="275"/>
      <c r="T97" s="1"/>
      <c r="U97" s="275" t="s">
        <v>20</v>
      </c>
      <c r="V97" s="275"/>
    </row>
    <row r="98" spans="1:23" ht="14.1" customHeight="1" thickBot="1" x14ac:dyDescent="0.25">
      <c r="A98" s="276" t="s">
        <v>123</v>
      </c>
      <c r="B98" s="235" t="s">
        <v>87</v>
      </c>
      <c r="C98" s="235" t="s">
        <v>88</v>
      </c>
      <c r="D98" s="235" t="s">
        <v>89</v>
      </c>
      <c r="E98" s="235"/>
      <c r="F98" s="235" t="s">
        <v>87</v>
      </c>
      <c r="G98" s="235" t="s">
        <v>88</v>
      </c>
      <c r="H98" s="235"/>
      <c r="I98" s="235" t="s">
        <v>87</v>
      </c>
      <c r="J98" s="235" t="s">
        <v>88</v>
      </c>
      <c r="K98" s="235"/>
      <c r="L98" s="235" t="s">
        <v>87</v>
      </c>
      <c r="M98" s="235" t="s">
        <v>88</v>
      </c>
      <c r="N98" s="235"/>
      <c r="O98" s="235" t="s">
        <v>87</v>
      </c>
      <c r="P98" s="235" t="s">
        <v>88</v>
      </c>
      <c r="Q98" s="235"/>
      <c r="R98" s="235" t="s">
        <v>87</v>
      </c>
      <c r="S98" s="235" t="s">
        <v>88</v>
      </c>
      <c r="T98" s="235"/>
      <c r="U98" s="235" t="s">
        <v>87</v>
      </c>
      <c r="V98" s="235" t="s">
        <v>88</v>
      </c>
    </row>
    <row r="99" spans="1:23" ht="14.1" customHeight="1" x14ac:dyDescent="0.2">
      <c r="A99" s="252"/>
      <c r="B99" s="253"/>
      <c r="C99" s="253"/>
      <c r="D99" s="253"/>
      <c r="E99" s="252"/>
      <c r="F99" s="253"/>
      <c r="G99" s="253"/>
      <c r="H99" s="252"/>
      <c r="I99" s="253"/>
      <c r="J99" s="253"/>
      <c r="K99" s="252"/>
      <c r="L99" s="253"/>
      <c r="M99" s="253"/>
      <c r="N99" s="252"/>
      <c r="O99" s="253"/>
      <c r="P99" s="253"/>
      <c r="Q99" s="252"/>
      <c r="R99" s="253"/>
      <c r="S99" s="253"/>
      <c r="T99" s="252"/>
      <c r="U99" s="253"/>
      <c r="V99" s="253"/>
    </row>
    <row r="100" spans="1:23" ht="14.1" customHeight="1" x14ac:dyDescent="0.25">
      <c r="A100" s="228" t="s">
        <v>126</v>
      </c>
      <c r="B100" s="51">
        <v>28463</v>
      </c>
      <c r="C100" s="51">
        <v>14502</v>
      </c>
      <c r="D100" s="51">
        <v>13961</v>
      </c>
      <c r="E100" s="51"/>
      <c r="F100" s="51">
        <v>5746</v>
      </c>
      <c r="G100" s="51">
        <v>2899</v>
      </c>
      <c r="H100" s="51"/>
      <c r="I100" s="51">
        <v>5637</v>
      </c>
      <c r="J100" s="51">
        <v>2914</v>
      </c>
      <c r="K100" s="51"/>
      <c r="L100" s="51">
        <v>5647</v>
      </c>
      <c r="M100" s="51">
        <v>2872</v>
      </c>
      <c r="N100" s="51"/>
      <c r="O100" s="51">
        <v>5417</v>
      </c>
      <c r="P100" s="51">
        <v>2767</v>
      </c>
      <c r="Q100" s="51"/>
      <c r="R100" s="51">
        <v>5345</v>
      </c>
      <c r="S100" s="51">
        <v>2728</v>
      </c>
      <c r="T100" s="51"/>
      <c r="U100" s="51">
        <v>671</v>
      </c>
      <c r="V100" s="51">
        <v>322</v>
      </c>
    </row>
    <row r="101" spans="1:23" ht="14.1" customHeight="1" x14ac:dyDescent="0.2">
      <c r="A101" s="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</row>
    <row r="102" spans="1:23" ht="14.1" customHeight="1" x14ac:dyDescent="0.2">
      <c r="A102" s="1" t="s">
        <v>127</v>
      </c>
      <c r="B102" s="239">
        <v>3721</v>
      </c>
      <c r="C102" s="239">
        <v>1997</v>
      </c>
      <c r="D102" s="239">
        <v>1724</v>
      </c>
      <c r="E102" s="239"/>
      <c r="F102" s="239">
        <v>695</v>
      </c>
      <c r="G102" s="239">
        <v>362</v>
      </c>
      <c r="H102" s="239"/>
      <c r="I102" s="239">
        <v>696</v>
      </c>
      <c r="J102" s="239">
        <v>375</v>
      </c>
      <c r="K102" s="239"/>
      <c r="L102" s="239">
        <v>778</v>
      </c>
      <c r="M102" s="239">
        <v>417</v>
      </c>
      <c r="N102" s="239"/>
      <c r="O102" s="239">
        <v>794</v>
      </c>
      <c r="P102" s="239">
        <v>402</v>
      </c>
      <c r="Q102" s="239"/>
      <c r="R102" s="239">
        <v>748</v>
      </c>
      <c r="S102" s="239">
        <v>433</v>
      </c>
      <c r="T102" s="239"/>
      <c r="U102" s="239">
        <v>10</v>
      </c>
      <c r="V102" s="239">
        <v>8</v>
      </c>
      <c r="W102" s="239"/>
    </row>
    <row r="103" spans="1:23" ht="14.1" customHeight="1" x14ac:dyDescent="0.2">
      <c r="A103" s="1" t="s">
        <v>128</v>
      </c>
      <c r="B103" s="239">
        <v>5692</v>
      </c>
      <c r="C103" s="239">
        <v>2930</v>
      </c>
      <c r="D103" s="239">
        <v>2762</v>
      </c>
      <c r="E103" s="239"/>
      <c r="F103" s="239">
        <v>1089</v>
      </c>
      <c r="G103" s="239">
        <v>543</v>
      </c>
      <c r="H103" s="239"/>
      <c r="I103" s="239">
        <v>1135</v>
      </c>
      <c r="J103" s="239">
        <v>608</v>
      </c>
      <c r="K103" s="239"/>
      <c r="L103" s="239">
        <v>1122</v>
      </c>
      <c r="M103" s="239">
        <v>564</v>
      </c>
      <c r="N103" s="239"/>
      <c r="O103" s="239">
        <v>1088</v>
      </c>
      <c r="P103" s="239">
        <v>576</v>
      </c>
      <c r="Q103" s="239"/>
      <c r="R103" s="239">
        <v>1147</v>
      </c>
      <c r="S103" s="239">
        <v>595</v>
      </c>
      <c r="T103" s="239"/>
      <c r="U103" s="239">
        <v>111</v>
      </c>
      <c r="V103" s="239">
        <v>44</v>
      </c>
      <c r="W103" s="239"/>
    </row>
    <row r="104" spans="1:23" ht="14.1" customHeight="1" x14ac:dyDescent="0.2">
      <c r="A104" s="1" t="s">
        <v>129</v>
      </c>
      <c r="B104" s="239">
        <v>4436</v>
      </c>
      <c r="C104" s="239">
        <v>2152</v>
      </c>
      <c r="D104" s="239">
        <v>2284</v>
      </c>
      <c r="E104" s="239"/>
      <c r="F104" s="239">
        <v>842</v>
      </c>
      <c r="G104" s="239">
        <v>411</v>
      </c>
      <c r="H104" s="239"/>
      <c r="I104" s="239">
        <v>832</v>
      </c>
      <c r="J104" s="239">
        <v>414</v>
      </c>
      <c r="K104" s="239"/>
      <c r="L104" s="239">
        <v>792</v>
      </c>
      <c r="M104" s="239">
        <v>401</v>
      </c>
      <c r="N104" s="239"/>
      <c r="O104" s="239">
        <v>808</v>
      </c>
      <c r="P104" s="239">
        <v>394</v>
      </c>
      <c r="Q104" s="239"/>
      <c r="R104" s="239">
        <v>891</v>
      </c>
      <c r="S104" s="239">
        <v>407</v>
      </c>
      <c r="T104" s="239"/>
      <c r="U104" s="239">
        <v>271</v>
      </c>
      <c r="V104" s="239">
        <v>125</v>
      </c>
      <c r="W104" s="239"/>
    </row>
    <row r="105" spans="1:23" ht="14.1" customHeight="1" x14ac:dyDescent="0.2">
      <c r="A105" s="1" t="s">
        <v>130</v>
      </c>
      <c r="B105" s="239">
        <v>466</v>
      </c>
      <c r="C105" s="239">
        <v>237</v>
      </c>
      <c r="D105" s="239">
        <v>229</v>
      </c>
      <c r="E105" s="239"/>
      <c r="F105" s="239">
        <v>96</v>
      </c>
      <c r="G105" s="239">
        <v>48</v>
      </c>
      <c r="H105" s="239"/>
      <c r="I105" s="239">
        <v>85</v>
      </c>
      <c r="J105" s="239">
        <v>40</v>
      </c>
      <c r="K105" s="239"/>
      <c r="L105" s="239">
        <v>111</v>
      </c>
      <c r="M105" s="239">
        <v>55</v>
      </c>
      <c r="N105" s="239"/>
      <c r="O105" s="239">
        <v>88</v>
      </c>
      <c r="P105" s="239">
        <v>40</v>
      </c>
      <c r="Q105" s="239"/>
      <c r="R105" s="239">
        <v>86</v>
      </c>
      <c r="S105" s="239">
        <v>54</v>
      </c>
      <c r="T105" s="239"/>
      <c r="U105" s="239">
        <v>0</v>
      </c>
      <c r="V105" s="239">
        <v>0</v>
      </c>
      <c r="W105" s="239"/>
    </row>
    <row r="106" spans="1:23" ht="14.1" customHeight="1" x14ac:dyDescent="0.2">
      <c r="A106" s="1" t="s">
        <v>131</v>
      </c>
      <c r="B106" s="239">
        <v>135</v>
      </c>
      <c r="C106" s="239">
        <v>69</v>
      </c>
      <c r="D106" s="239">
        <v>66</v>
      </c>
      <c r="E106" s="239"/>
      <c r="F106" s="239">
        <v>32</v>
      </c>
      <c r="G106" s="239">
        <v>17</v>
      </c>
      <c r="H106" s="239"/>
      <c r="I106" s="239">
        <v>29</v>
      </c>
      <c r="J106" s="239">
        <v>16</v>
      </c>
      <c r="K106" s="239"/>
      <c r="L106" s="239">
        <v>32</v>
      </c>
      <c r="M106" s="239">
        <v>16</v>
      </c>
      <c r="N106" s="239"/>
      <c r="O106" s="239">
        <v>24</v>
      </c>
      <c r="P106" s="239">
        <v>14</v>
      </c>
      <c r="Q106" s="239"/>
      <c r="R106" s="239">
        <v>18</v>
      </c>
      <c r="S106" s="239">
        <v>6</v>
      </c>
      <c r="T106" s="239"/>
      <c r="U106" s="239">
        <v>0</v>
      </c>
      <c r="V106" s="239">
        <v>0</v>
      </c>
      <c r="W106" s="239"/>
    </row>
    <row r="107" spans="1:23" ht="14.1" customHeight="1" x14ac:dyDescent="0.2">
      <c r="A107" s="1" t="s">
        <v>132</v>
      </c>
      <c r="B107" s="239">
        <v>146</v>
      </c>
      <c r="C107" s="239">
        <v>70</v>
      </c>
      <c r="D107" s="239">
        <v>76</v>
      </c>
      <c r="E107" s="239"/>
      <c r="F107" s="239">
        <v>45</v>
      </c>
      <c r="G107" s="239">
        <v>21</v>
      </c>
      <c r="H107" s="239"/>
      <c r="I107" s="239">
        <v>31</v>
      </c>
      <c r="J107" s="239">
        <v>19</v>
      </c>
      <c r="K107" s="239"/>
      <c r="L107" s="239">
        <v>21</v>
      </c>
      <c r="M107" s="239">
        <v>6</v>
      </c>
      <c r="N107" s="239"/>
      <c r="O107" s="239">
        <v>28</v>
      </c>
      <c r="P107" s="239">
        <v>14</v>
      </c>
      <c r="Q107" s="239"/>
      <c r="R107" s="239">
        <v>21</v>
      </c>
      <c r="S107" s="239">
        <v>10</v>
      </c>
      <c r="T107" s="239"/>
      <c r="U107" s="239">
        <v>0</v>
      </c>
      <c r="V107" s="239">
        <v>0</v>
      </c>
      <c r="W107" s="239"/>
    </row>
    <row r="108" spans="1:23" ht="14.1" customHeight="1" x14ac:dyDescent="0.2">
      <c r="A108" s="1" t="s">
        <v>134</v>
      </c>
      <c r="B108" s="239">
        <v>2988</v>
      </c>
      <c r="C108" s="239">
        <v>1515</v>
      </c>
      <c r="D108" s="239">
        <v>1473</v>
      </c>
      <c r="E108" s="239"/>
      <c r="F108" s="239">
        <v>601</v>
      </c>
      <c r="G108" s="239">
        <v>298</v>
      </c>
      <c r="H108" s="239"/>
      <c r="I108" s="239">
        <v>633</v>
      </c>
      <c r="J108" s="239">
        <v>332</v>
      </c>
      <c r="K108" s="239"/>
      <c r="L108" s="239">
        <v>622</v>
      </c>
      <c r="M108" s="239">
        <v>317</v>
      </c>
      <c r="N108" s="239"/>
      <c r="O108" s="239">
        <v>548</v>
      </c>
      <c r="P108" s="239">
        <v>269</v>
      </c>
      <c r="Q108" s="239"/>
      <c r="R108" s="239">
        <v>537</v>
      </c>
      <c r="S108" s="239">
        <v>277</v>
      </c>
      <c r="T108" s="239"/>
      <c r="U108" s="239">
        <v>47</v>
      </c>
      <c r="V108" s="239">
        <v>22</v>
      </c>
      <c r="W108" s="239"/>
    </row>
    <row r="109" spans="1:23" ht="14.1" customHeight="1" x14ac:dyDescent="0.2">
      <c r="A109" s="1" t="s">
        <v>135</v>
      </c>
      <c r="B109" s="239">
        <v>258</v>
      </c>
      <c r="C109" s="239">
        <v>127</v>
      </c>
      <c r="D109" s="239">
        <v>131</v>
      </c>
      <c r="E109" s="239"/>
      <c r="F109" s="239">
        <v>54</v>
      </c>
      <c r="G109" s="239">
        <v>28</v>
      </c>
      <c r="H109" s="239"/>
      <c r="I109" s="239">
        <v>59</v>
      </c>
      <c r="J109" s="239">
        <v>32</v>
      </c>
      <c r="K109" s="239"/>
      <c r="L109" s="239">
        <v>53</v>
      </c>
      <c r="M109" s="239">
        <v>29</v>
      </c>
      <c r="N109" s="239"/>
      <c r="O109" s="239">
        <v>49</v>
      </c>
      <c r="P109" s="239">
        <v>21</v>
      </c>
      <c r="Q109" s="239"/>
      <c r="R109" s="239">
        <v>43</v>
      </c>
      <c r="S109" s="239">
        <v>17</v>
      </c>
      <c r="T109" s="239"/>
      <c r="U109" s="239">
        <v>0</v>
      </c>
      <c r="V109" s="239">
        <v>0</v>
      </c>
      <c r="W109" s="239"/>
    </row>
    <row r="110" spans="1:23" ht="14.1" customHeight="1" x14ac:dyDescent="0.2">
      <c r="A110" s="1" t="s">
        <v>136</v>
      </c>
      <c r="B110" s="239">
        <v>756</v>
      </c>
      <c r="C110" s="239">
        <v>372</v>
      </c>
      <c r="D110" s="239">
        <v>384</v>
      </c>
      <c r="E110" s="239"/>
      <c r="F110" s="239">
        <v>170</v>
      </c>
      <c r="G110" s="239">
        <v>83</v>
      </c>
      <c r="H110" s="239"/>
      <c r="I110" s="239">
        <v>149</v>
      </c>
      <c r="J110" s="239">
        <v>75</v>
      </c>
      <c r="K110" s="239"/>
      <c r="L110" s="239">
        <v>144</v>
      </c>
      <c r="M110" s="239">
        <v>60</v>
      </c>
      <c r="N110" s="239"/>
      <c r="O110" s="239">
        <v>135</v>
      </c>
      <c r="P110" s="239">
        <v>73</v>
      </c>
      <c r="Q110" s="239"/>
      <c r="R110" s="239">
        <v>115</v>
      </c>
      <c r="S110" s="239">
        <v>62</v>
      </c>
      <c r="T110" s="239"/>
      <c r="U110" s="239">
        <v>43</v>
      </c>
      <c r="V110" s="239">
        <v>19</v>
      </c>
      <c r="W110" s="239"/>
    </row>
    <row r="111" spans="1:23" ht="14.1" customHeight="1" x14ac:dyDescent="0.2">
      <c r="A111" s="254" t="s">
        <v>138</v>
      </c>
      <c r="B111" s="239">
        <v>1474</v>
      </c>
      <c r="C111" s="239">
        <v>782</v>
      </c>
      <c r="D111" s="239">
        <v>692</v>
      </c>
      <c r="E111" s="239"/>
      <c r="F111" s="239">
        <v>310</v>
      </c>
      <c r="G111" s="239">
        <v>166</v>
      </c>
      <c r="H111" s="239"/>
      <c r="I111" s="239">
        <v>280</v>
      </c>
      <c r="J111" s="239">
        <v>145</v>
      </c>
      <c r="K111" s="239"/>
      <c r="L111" s="239">
        <v>288</v>
      </c>
      <c r="M111" s="239">
        <v>162</v>
      </c>
      <c r="N111" s="239"/>
      <c r="O111" s="239">
        <v>328</v>
      </c>
      <c r="P111" s="239">
        <v>167</v>
      </c>
      <c r="Q111" s="239"/>
      <c r="R111" s="239">
        <v>256</v>
      </c>
      <c r="S111" s="239">
        <v>134</v>
      </c>
      <c r="T111" s="239"/>
      <c r="U111" s="239">
        <v>12</v>
      </c>
      <c r="V111" s="239">
        <v>8</v>
      </c>
      <c r="W111" s="239"/>
    </row>
    <row r="112" spans="1:23" ht="14.1" customHeight="1" x14ac:dyDescent="0.2">
      <c r="A112" s="1" t="s">
        <v>139</v>
      </c>
      <c r="B112" s="239">
        <v>166</v>
      </c>
      <c r="C112" s="239">
        <v>82</v>
      </c>
      <c r="D112" s="239">
        <v>84</v>
      </c>
      <c r="E112" s="239"/>
      <c r="F112" s="239">
        <v>39</v>
      </c>
      <c r="G112" s="239">
        <v>15</v>
      </c>
      <c r="H112" s="239"/>
      <c r="I112" s="239">
        <v>35</v>
      </c>
      <c r="J112" s="239">
        <v>17</v>
      </c>
      <c r="K112" s="239"/>
      <c r="L112" s="239">
        <v>37</v>
      </c>
      <c r="M112" s="239">
        <v>17</v>
      </c>
      <c r="N112" s="239"/>
      <c r="O112" s="239">
        <v>36</v>
      </c>
      <c r="P112" s="239">
        <v>25</v>
      </c>
      <c r="Q112" s="239"/>
      <c r="R112" s="239">
        <v>19</v>
      </c>
      <c r="S112" s="239">
        <v>8</v>
      </c>
      <c r="T112" s="239"/>
      <c r="U112" s="239">
        <v>0</v>
      </c>
      <c r="V112" s="239">
        <v>0</v>
      </c>
      <c r="W112" s="239"/>
    </row>
    <row r="113" spans="1:23" ht="14.1" customHeight="1" x14ac:dyDescent="0.2">
      <c r="A113" s="1" t="s">
        <v>140</v>
      </c>
      <c r="B113" s="239">
        <v>3587</v>
      </c>
      <c r="C113" s="239">
        <v>1902</v>
      </c>
      <c r="D113" s="239">
        <v>1685</v>
      </c>
      <c r="E113" s="239"/>
      <c r="F113" s="239">
        <v>732</v>
      </c>
      <c r="G113" s="239">
        <v>370</v>
      </c>
      <c r="H113" s="239"/>
      <c r="I113" s="239">
        <v>649</v>
      </c>
      <c r="J113" s="239">
        <v>362</v>
      </c>
      <c r="K113" s="239"/>
      <c r="L113" s="239">
        <v>723</v>
      </c>
      <c r="M113" s="239">
        <v>384</v>
      </c>
      <c r="N113" s="239"/>
      <c r="O113" s="239">
        <v>639</v>
      </c>
      <c r="P113" s="239">
        <v>346</v>
      </c>
      <c r="Q113" s="239"/>
      <c r="R113" s="239">
        <v>699</v>
      </c>
      <c r="S113" s="239">
        <v>361</v>
      </c>
      <c r="T113" s="239"/>
      <c r="U113" s="239">
        <v>145</v>
      </c>
      <c r="V113" s="239">
        <v>79</v>
      </c>
      <c r="W113" s="239"/>
    </row>
    <row r="114" spans="1:23" ht="14.1" customHeight="1" x14ac:dyDescent="0.2">
      <c r="A114" s="1" t="s">
        <v>141</v>
      </c>
      <c r="B114" s="239">
        <v>58</v>
      </c>
      <c r="C114" s="239">
        <v>30</v>
      </c>
      <c r="D114" s="239">
        <v>28</v>
      </c>
      <c r="E114" s="239"/>
      <c r="F114" s="239">
        <v>17</v>
      </c>
      <c r="G114" s="239">
        <v>8</v>
      </c>
      <c r="H114" s="239"/>
      <c r="I114" s="239">
        <v>17</v>
      </c>
      <c r="J114" s="239">
        <v>8</v>
      </c>
      <c r="K114" s="239"/>
      <c r="L114" s="239">
        <v>13</v>
      </c>
      <c r="M114" s="239">
        <v>6</v>
      </c>
      <c r="N114" s="239"/>
      <c r="O114" s="239">
        <v>9</v>
      </c>
      <c r="P114" s="239">
        <v>6</v>
      </c>
      <c r="Q114" s="239"/>
      <c r="R114" s="239">
        <v>2</v>
      </c>
      <c r="S114" s="239">
        <v>2</v>
      </c>
      <c r="T114" s="239"/>
      <c r="U114" s="239">
        <v>0</v>
      </c>
      <c r="V114" s="239">
        <v>0</v>
      </c>
      <c r="W114" s="239"/>
    </row>
    <row r="115" spans="1:23" ht="14.1" customHeight="1" x14ac:dyDescent="0.2">
      <c r="A115" s="1" t="s">
        <v>142</v>
      </c>
      <c r="B115" s="239">
        <v>729</v>
      </c>
      <c r="C115" s="239">
        <v>366</v>
      </c>
      <c r="D115" s="239">
        <v>363</v>
      </c>
      <c r="E115" s="239"/>
      <c r="F115" s="239">
        <v>160</v>
      </c>
      <c r="G115" s="239">
        <v>87</v>
      </c>
      <c r="H115" s="239"/>
      <c r="I115" s="239">
        <v>152</v>
      </c>
      <c r="J115" s="239">
        <v>72</v>
      </c>
      <c r="K115" s="239"/>
      <c r="L115" s="239">
        <v>156</v>
      </c>
      <c r="M115" s="239">
        <v>71</v>
      </c>
      <c r="N115" s="239"/>
      <c r="O115" s="239">
        <v>138</v>
      </c>
      <c r="P115" s="239">
        <v>83</v>
      </c>
      <c r="Q115" s="239"/>
      <c r="R115" s="239">
        <v>123</v>
      </c>
      <c r="S115" s="239">
        <v>53</v>
      </c>
      <c r="T115" s="239"/>
      <c r="U115" s="239">
        <v>0</v>
      </c>
      <c r="V115" s="239">
        <v>0</v>
      </c>
      <c r="W115" s="239"/>
    </row>
    <row r="116" spans="1:23" ht="14.1" customHeight="1" x14ac:dyDescent="0.2">
      <c r="A116" s="1" t="s">
        <v>143</v>
      </c>
      <c r="B116" s="239">
        <v>256</v>
      </c>
      <c r="C116" s="239">
        <v>107</v>
      </c>
      <c r="D116" s="239">
        <v>149</v>
      </c>
      <c r="E116" s="239"/>
      <c r="F116" s="239">
        <v>63</v>
      </c>
      <c r="G116" s="239">
        <v>28</v>
      </c>
      <c r="H116" s="239"/>
      <c r="I116" s="239">
        <v>54</v>
      </c>
      <c r="J116" s="239">
        <v>19</v>
      </c>
      <c r="K116" s="239"/>
      <c r="L116" s="239">
        <v>47</v>
      </c>
      <c r="M116" s="239">
        <v>22</v>
      </c>
      <c r="N116" s="239"/>
      <c r="O116" s="239">
        <v>43</v>
      </c>
      <c r="P116" s="239">
        <v>13</v>
      </c>
      <c r="Q116" s="239"/>
      <c r="R116" s="239">
        <v>49</v>
      </c>
      <c r="S116" s="239">
        <v>25</v>
      </c>
      <c r="T116" s="239"/>
      <c r="U116" s="239">
        <v>0</v>
      </c>
      <c r="V116" s="239">
        <v>0</v>
      </c>
      <c r="W116" s="239"/>
    </row>
    <row r="117" spans="1:23" ht="14.1" customHeight="1" x14ac:dyDescent="0.2">
      <c r="A117" s="1" t="s">
        <v>144</v>
      </c>
      <c r="B117" s="239">
        <v>787</v>
      </c>
      <c r="C117" s="239">
        <v>395</v>
      </c>
      <c r="D117" s="239">
        <v>392</v>
      </c>
      <c r="E117" s="239"/>
      <c r="F117" s="239">
        <v>201</v>
      </c>
      <c r="G117" s="239">
        <v>100</v>
      </c>
      <c r="H117" s="239"/>
      <c r="I117" s="239">
        <v>151</v>
      </c>
      <c r="J117" s="239">
        <v>76</v>
      </c>
      <c r="K117" s="239"/>
      <c r="L117" s="239">
        <v>164</v>
      </c>
      <c r="M117" s="239">
        <v>79</v>
      </c>
      <c r="N117" s="239"/>
      <c r="O117" s="239">
        <v>129</v>
      </c>
      <c r="P117" s="239">
        <v>74</v>
      </c>
      <c r="Q117" s="239"/>
      <c r="R117" s="239">
        <v>117</v>
      </c>
      <c r="S117" s="239">
        <v>55</v>
      </c>
      <c r="T117" s="239"/>
      <c r="U117" s="239">
        <v>25</v>
      </c>
      <c r="V117" s="239">
        <v>11</v>
      </c>
      <c r="W117" s="239"/>
    </row>
    <row r="118" spans="1:23" ht="14.1" customHeight="1" x14ac:dyDescent="0.2">
      <c r="A118" s="1" t="s">
        <v>145</v>
      </c>
      <c r="B118" s="239">
        <v>245</v>
      </c>
      <c r="C118" s="239">
        <v>133</v>
      </c>
      <c r="D118" s="239">
        <v>112</v>
      </c>
      <c r="E118" s="239"/>
      <c r="F118" s="239">
        <v>51</v>
      </c>
      <c r="G118" s="239">
        <v>26</v>
      </c>
      <c r="H118" s="239"/>
      <c r="I118" s="239">
        <v>64</v>
      </c>
      <c r="J118" s="239">
        <v>41</v>
      </c>
      <c r="K118" s="239"/>
      <c r="L118" s="239">
        <v>47</v>
      </c>
      <c r="M118" s="239">
        <v>31</v>
      </c>
      <c r="N118" s="239"/>
      <c r="O118" s="239">
        <v>37</v>
      </c>
      <c r="P118" s="239">
        <v>16</v>
      </c>
      <c r="Q118" s="239"/>
      <c r="R118" s="239">
        <v>46</v>
      </c>
      <c r="S118" s="239">
        <v>19</v>
      </c>
      <c r="T118" s="239"/>
      <c r="U118" s="239">
        <v>0</v>
      </c>
      <c r="V118" s="239">
        <v>0</v>
      </c>
      <c r="W118" s="239"/>
    </row>
    <row r="119" spans="1:23" ht="14.1" customHeight="1" x14ac:dyDescent="0.2">
      <c r="A119" s="1" t="s">
        <v>146</v>
      </c>
      <c r="B119" s="239">
        <v>599</v>
      </c>
      <c r="C119" s="239">
        <v>311</v>
      </c>
      <c r="D119" s="239">
        <v>288</v>
      </c>
      <c r="E119" s="239"/>
      <c r="F119" s="239">
        <v>118</v>
      </c>
      <c r="G119" s="239">
        <v>63</v>
      </c>
      <c r="H119" s="239"/>
      <c r="I119" s="239">
        <v>140</v>
      </c>
      <c r="J119" s="239">
        <v>68</v>
      </c>
      <c r="K119" s="239"/>
      <c r="L119" s="239">
        <v>114</v>
      </c>
      <c r="M119" s="239">
        <v>60</v>
      </c>
      <c r="N119" s="239"/>
      <c r="O119" s="239">
        <v>121</v>
      </c>
      <c r="P119" s="239">
        <v>62</v>
      </c>
      <c r="Q119" s="239"/>
      <c r="R119" s="239">
        <v>106</v>
      </c>
      <c r="S119" s="239">
        <v>58</v>
      </c>
      <c r="T119" s="239"/>
      <c r="U119" s="239">
        <v>0</v>
      </c>
      <c r="V119" s="239">
        <v>0</v>
      </c>
      <c r="W119" s="239"/>
    </row>
    <row r="120" spans="1:23" ht="14.1" customHeight="1" x14ac:dyDescent="0.2">
      <c r="A120" s="1" t="s">
        <v>147</v>
      </c>
      <c r="B120" s="239">
        <v>287</v>
      </c>
      <c r="C120" s="239">
        <v>126</v>
      </c>
      <c r="D120" s="239">
        <v>161</v>
      </c>
      <c r="E120" s="239"/>
      <c r="F120" s="239">
        <v>63</v>
      </c>
      <c r="G120" s="239">
        <v>34</v>
      </c>
      <c r="H120" s="239"/>
      <c r="I120" s="239">
        <v>63</v>
      </c>
      <c r="J120" s="239">
        <v>25</v>
      </c>
      <c r="K120" s="239"/>
      <c r="L120" s="239">
        <v>53</v>
      </c>
      <c r="M120" s="239">
        <v>23</v>
      </c>
      <c r="N120" s="239"/>
      <c r="O120" s="239">
        <v>64</v>
      </c>
      <c r="P120" s="239">
        <v>22</v>
      </c>
      <c r="Q120" s="239"/>
      <c r="R120" s="239">
        <v>44</v>
      </c>
      <c r="S120" s="239">
        <v>22</v>
      </c>
      <c r="T120" s="239"/>
      <c r="U120" s="239">
        <v>0</v>
      </c>
      <c r="V120" s="239">
        <v>0</v>
      </c>
      <c r="W120" s="239"/>
    </row>
    <row r="121" spans="1:23" ht="14.1" customHeight="1" x14ac:dyDescent="0.2">
      <c r="A121" s="1" t="s">
        <v>148</v>
      </c>
      <c r="B121" s="239">
        <v>311</v>
      </c>
      <c r="C121" s="239">
        <v>150</v>
      </c>
      <c r="D121" s="239">
        <v>161</v>
      </c>
      <c r="E121" s="239"/>
      <c r="F121" s="239">
        <v>81</v>
      </c>
      <c r="G121" s="239">
        <v>48</v>
      </c>
      <c r="H121" s="239"/>
      <c r="I121" s="239">
        <v>75</v>
      </c>
      <c r="J121" s="239">
        <v>35</v>
      </c>
      <c r="K121" s="239"/>
      <c r="L121" s="239">
        <v>61</v>
      </c>
      <c r="M121" s="239">
        <v>31</v>
      </c>
      <c r="N121" s="239"/>
      <c r="O121" s="239">
        <v>52</v>
      </c>
      <c r="P121" s="239">
        <v>19</v>
      </c>
      <c r="Q121" s="239"/>
      <c r="R121" s="239">
        <v>42</v>
      </c>
      <c r="S121" s="239">
        <v>17</v>
      </c>
      <c r="T121" s="239"/>
      <c r="U121" s="239">
        <v>0</v>
      </c>
      <c r="V121" s="239">
        <v>0</v>
      </c>
      <c r="W121" s="239"/>
    </row>
    <row r="122" spans="1:23" ht="14.1" customHeight="1" x14ac:dyDescent="0.2">
      <c r="A122" s="1" t="s">
        <v>149</v>
      </c>
      <c r="B122" s="239">
        <v>62</v>
      </c>
      <c r="C122" s="239">
        <v>35</v>
      </c>
      <c r="D122" s="239">
        <v>27</v>
      </c>
      <c r="E122" s="239"/>
      <c r="F122" s="239">
        <v>18</v>
      </c>
      <c r="G122" s="239">
        <v>8</v>
      </c>
      <c r="H122" s="239"/>
      <c r="I122" s="239">
        <v>17</v>
      </c>
      <c r="J122" s="239">
        <v>10</v>
      </c>
      <c r="K122" s="239"/>
      <c r="L122" s="239">
        <v>8</v>
      </c>
      <c r="M122" s="239">
        <v>6</v>
      </c>
      <c r="N122" s="239"/>
      <c r="O122" s="239">
        <v>8</v>
      </c>
      <c r="P122" s="239">
        <v>6</v>
      </c>
      <c r="Q122" s="239"/>
      <c r="R122" s="239">
        <v>11</v>
      </c>
      <c r="S122" s="239">
        <v>5</v>
      </c>
      <c r="T122" s="239"/>
      <c r="U122" s="239">
        <v>0</v>
      </c>
      <c r="V122" s="239">
        <v>0</v>
      </c>
      <c r="W122" s="239"/>
    </row>
    <row r="123" spans="1:23" ht="14.1" customHeight="1" x14ac:dyDescent="0.2">
      <c r="A123" s="1" t="s">
        <v>150</v>
      </c>
      <c r="B123" s="239">
        <v>124</v>
      </c>
      <c r="C123" s="239">
        <v>57</v>
      </c>
      <c r="D123" s="239">
        <v>67</v>
      </c>
      <c r="E123" s="239"/>
      <c r="F123" s="239">
        <v>30</v>
      </c>
      <c r="G123" s="239">
        <v>13</v>
      </c>
      <c r="H123" s="239"/>
      <c r="I123" s="239">
        <v>27</v>
      </c>
      <c r="J123" s="239">
        <v>8</v>
      </c>
      <c r="K123" s="239"/>
      <c r="L123" s="239">
        <v>27</v>
      </c>
      <c r="M123" s="239">
        <v>16</v>
      </c>
      <c r="N123" s="239"/>
      <c r="O123" s="239">
        <v>21</v>
      </c>
      <c r="P123" s="239">
        <v>10</v>
      </c>
      <c r="Q123" s="239"/>
      <c r="R123" s="239">
        <v>12</v>
      </c>
      <c r="S123" s="239">
        <v>4</v>
      </c>
      <c r="T123" s="239"/>
      <c r="U123" s="239">
        <v>7</v>
      </c>
      <c r="V123" s="239">
        <v>6</v>
      </c>
      <c r="W123" s="239"/>
    </row>
    <row r="124" spans="1:23" ht="14.1" customHeight="1" x14ac:dyDescent="0.2">
      <c r="A124" s="1" t="s">
        <v>151</v>
      </c>
      <c r="B124" s="239">
        <v>620</v>
      </c>
      <c r="C124" s="239">
        <v>297</v>
      </c>
      <c r="D124" s="239">
        <v>323</v>
      </c>
      <c r="E124" s="239"/>
      <c r="F124" s="239">
        <v>125</v>
      </c>
      <c r="G124" s="239">
        <v>69</v>
      </c>
      <c r="H124" s="239"/>
      <c r="I124" s="239">
        <v>132</v>
      </c>
      <c r="J124" s="239">
        <v>60</v>
      </c>
      <c r="K124" s="239"/>
      <c r="L124" s="239">
        <v>134</v>
      </c>
      <c r="M124" s="239">
        <v>49</v>
      </c>
      <c r="N124" s="239"/>
      <c r="O124" s="239">
        <v>115</v>
      </c>
      <c r="P124" s="239">
        <v>63</v>
      </c>
      <c r="Q124" s="239"/>
      <c r="R124" s="239">
        <v>114</v>
      </c>
      <c r="S124" s="239">
        <v>56</v>
      </c>
      <c r="T124" s="239"/>
      <c r="U124" s="239">
        <v>0</v>
      </c>
      <c r="V124" s="239">
        <v>0</v>
      </c>
      <c r="W124" s="239"/>
    </row>
    <row r="125" spans="1:23" ht="14.1" customHeight="1" thickBot="1" x14ac:dyDescent="0.25">
      <c r="A125" s="257" t="s">
        <v>152</v>
      </c>
      <c r="B125" s="242">
        <v>560</v>
      </c>
      <c r="C125" s="242">
        <v>260</v>
      </c>
      <c r="D125" s="242">
        <v>300</v>
      </c>
      <c r="E125" s="242"/>
      <c r="F125" s="242">
        <v>114</v>
      </c>
      <c r="G125" s="242">
        <v>53</v>
      </c>
      <c r="H125" s="242"/>
      <c r="I125" s="242">
        <v>132</v>
      </c>
      <c r="J125" s="242">
        <v>57</v>
      </c>
      <c r="K125" s="242"/>
      <c r="L125" s="242">
        <v>100</v>
      </c>
      <c r="M125" s="242">
        <v>50</v>
      </c>
      <c r="N125" s="242"/>
      <c r="O125" s="242">
        <v>115</v>
      </c>
      <c r="P125" s="242">
        <v>52</v>
      </c>
      <c r="Q125" s="242"/>
      <c r="R125" s="242">
        <v>99</v>
      </c>
      <c r="S125" s="242">
        <v>48</v>
      </c>
      <c r="T125" s="242"/>
      <c r="U125" s="242">
        <v>0</v>
      </c>
      <c r="V125" s="242">
        <v>0</v>
      </c>
      <c r="W125" s="239"/>
    </row>
    <row r="133" spans="1:26" ht="14.1" customHeight="1" x14ac:dyDescent="0.2">
      <c r="X133" s="747" t="s">
        <v>650</v>
      </c>
      <c r="Y133" s="747"/>
      <c r="Z133" s="200"/>
    </row>
    <row r="134" spans="1:26" ht="14.1" customHeight="1" x14ac:dyDescent="0.2">
      <c r="A134" s="769" t="s">
        <v>228</v>
      </c>
      <c r="B134" s="769"/>
      <c r="C134" s="769"/>
      <c r="D134" s="769"/>
      <c r="E134" s="769"/>
      <c r="F134" s="769"/>
      <c r="G134" s="769"/>
      <c r="H134" s="769"/>
      <c r="I134" s="769"/>
      <c r="J134" s="769"/>
      <c r="K134" s="769"/>
      <c r="L134" s="769"/>
      <c r="M134" s="769"/>
      <c r="N134" s="769"/>
      <c r="O134" s="769"/>
      <c r="P134" s="769"/>
      <c r="Q134" s="769"/>
      <c r="R134" s="769"/>
      <c r="S134" s="769"/>
      <c r="T134" s="769"/>
      <c r="U134" s="769"/>
      <c r="V134" s="769"/>
      <c r="X134" s="747"/>
      <c r="Y134" s="747"/>
      <c r="Z134"/>
    </row>
    <row r="135" spans="1:26" ht="14.1" customHeight="1" x14ac:dyDescent="0.2">
      <c r="A135" s="769" t="s">
        <v>229</v>
      </c>
      <c r="B135" s="769"/>
      <c r="C135" s="769"/>
      <c r="D135" s="769"/>
      <c r="E135" s="769"/>
      <c r="F135" s="769"/>
      <c r="G135" s="769"/>
      <c r="H135" s="769"/>
      <c r="I135" s="769"/>
      <c r="J135" s="769"/>
      <c r="K135" s="769"/>
      <c r="L135" s="769"/>
      <c r="M135" s="769"/>
      <c r="N135" s="769"/>
      <c r="O135" s="769"/>
      <c r="P135" s="769"/>
      <c r="Q135" s="769"/>
      <c r="R135" s="769"/>
      <c r="S135" s="769"/>
      <c r="T135" s="769"/>
      <c r="U135" s="769"/>
      <c r="V135" s="769"/>
    </row>
    <row r="136" spans="1:26" ht="14.1" customHeight="1" x14ac:dyDescent="0.2">
      <c r="A136" s="758" t="s">
        <v>230</v>
      </c>
      <c r="B136" s="758"/>
      <c r="C136" s="758"/>
      <c r="D136" s="758"/>
      <c r="E136" s="758"/>
      <c r="F136" s="758"/>
      <c r="G136" s="758"/>
      <c r="H136" s="758"/>
      <c r="I136" s="758"/>
      <c r="J136" s="758"/>
      <c r="K136" s="758"/>
      <c r="L136" s="758"/>
      <c r="M136" s="758"/>
      <c r="N136" s="758"/>
      <c r="O136" s="758"/>
      <c r="P136" s="758"/>
      <c r="Q136" s="758"/>
      <c r="R136" s="758"/>
      <c r="S136" s="758"/>
      <c r="T136" s="758"/>
      <c r="U136" s="758"/>
      <c r="V136" s="758"/>
    </row>
    <row r="137" spans="1:26" ht="14.1" customHeight="1" x14ac:dyDescent="0.2">
      <c r="A137" s="769" t="s">
        <v>189</v>
      </c>
      <c r="B137" s="769"/>
      <c r="C137" s="769"/>
      <c r="D137" s="769"/>
      <c r="E137" s="769"/>
      <c r="F137" s="769"/>
      <c r="G137" s="769"/>
      <c r="H137" s="769"/>
      <c r="I137" s="769"/>
      <c r="J137" s="769"/>
      <c r="K137" s="769"/>
      <c r="L137" s="769"/>
      <c r="M137" s="769"/>
      <c r="N137" s="769"/>
      <c r="O137" s="769"/>
      <c r="P137" s="769"/>
      <c r="Q137" s="769"/>
      <c r="R137" s="769"/>
      <c r="S137" s="769"/>
      <c r="T137" s="769"/>
      <c r="U137" s="769"/>
      <c r="V137" s="769"/>
    </row>
    <row r="138" spans="1:26" ht="14.1" customHeight="1" x14ac:dyDescent="0.2">
      <c r="A138" s="769" t="s">
        <v>170</v>
      </c>
      <c r="B138" s="769"/>
      <c r="C138" s="769"/>
      <c r="D138" s="769"/>
      <c r="E138" s="769"/>
      <c r="F138" s="769"/>
      <c r="G138" s="769"/>
      <c r="H138" s="769"/>
      <c r="I138" s="769"/>
      <c r="J138" s="769"/>
      <c r="K138" s="769"/>
      <c r="L138" s="769"/>
      <c r="M138" s="769"/>
      <c r="N138" s="769"/>
      <c r="O138" s="769"/>
      <c r="P138" s="769"/>
      <c r="Q138" s="769"/>
      <c r="R138" s="769"/>
      <c r="S138" s="769"/>
      <c r="T138" s="769"/>
      <c r="U138" s="769"/>
      <c r="V138" s="769"/>
    </row>
    <row r="139" spans="1:26" ht="14.1" customHeight="1" x14ac:dyDescent="0.2">
      <c r="A139" s="754" t="s">
        <v>157</v>
      </c>
      <c r="B139" s="754"/>
      <c r="C139" s="754"/>
      <c r="D139" s="754"/>
      <c r="E139" s="754"/>
      <c r="F139" s="754"/>
      <c r="G139" s="754"/>
      <c r="H139" s="754"/>
      <c r="I139" s="754"/>
      <c r="J139" s="754"/>
      <c r="K139" s="754"/>
      <c r="L139" s="754"/>
      <c r="M139" s="754"/>
      <c r="N139" s="754"/>
      <c r="O139" s="754"/>
      <c r="P139" s="754"/>
      <c r="Q139" s="754"/>
      <c r="R139" s="754"/>
      <c r="S139" s="754"/>
      <c r="T139" s="754"/>
      <c r="U139" s="754"/>
      <c r="V139" s="754"/>
    </row>
    <row r="140" spans="1:26" ht="14.1" customHeight="1" thickBot="1" x14ac:dyDescent="0.25">
      <c r="A140" s="755" t="s">
        <v>1063</v>
      </c>
      <c r="B140" s="755"/>
      <c r="C140" s="755"/>
      <c r="D140" s="755"/>
      <c r="E140" s="755"/>
      <c r="F140" s="755"/>
      <c r="G140" s="755"/>
      <c r="H140" s="755"/>
      <c r="I140" s="755"/>
      <c r="J140" s="755"/>
      <c r="K140" s="755"/>
      <c r="L140" s="755"/>
      <c r="M140" s="755"/>
      <c r="N140" s="755"/>
      <c r="O140" s="755"/>
      <c r="P140" s="755"/>
      <c r="Q140" s="755"/>
      <c r="R140" s="755"/>
      <c r="S140" s="755"/>
      <c r="T140" s="755"/>
      <c r="U140" s="755"/>
      <c r="V140" s="755"/>
    </row>
    <row r="141" spans="1:26" ht="14.1" customHeight="1" x14ac:dyDescent="0.2">
      <c r="A141" s="274" t="s">
        <v>117</v>
      </c>
      <c r="B141" s="208" t="s">
        <v>5</v>
      </c>
      <c r="C141" s="208"/>
      <c r="D141" s="208"/>
      <c r="E141" s="1"/>
      <c r="F141" s="275" t="s">
        <v>14</v>
      </c>
      <c r="G141" s="275"/>
      <c r="H141" s="1"/>
      <c r="I141" s="275" t="s">
        <v>15</v>
      </c>
      <c r="J141" s="275"/>
      <c r="K141" s="1"/>
      <c r="L141" s="275" t="s">
        <v>16</v>
      </c>
      <c r="M141" s="275"/>
      <c r="N141" s="1"/>
      <c r="O141" s="275" t="s">
        <v>18</v>
      </c>
      <c r="P141" s="275"/>
      <c r="Q141" s="1"/>
      <c r="R141" s="275" t="s">
        <v>19</v>
      </c>
      <c r="S141" s="275"/>
      <c r="T141" s="1"/>
      <c r="U141" s="275" t="s">
        <v>20</v>
      </c>
      <c r="V141" s="275"/>
    </row>
    <row r="142" spans="1:26" ht="14.1" customHeight="1" thickBot="1" x14ac:dyDescent="0.25">
      <c r="A142" s="276" t="s">
        <v>123</v>
      </c>
      <c r="B142" s="235" t="s">
        <v>87</v>
      </c>
      <c r="C142" s="235" t="s">
        <v>88</v>
      </c>
      <c r="D142" s="235" t="s">
        <v>89</v>
      </c>
      <c r="E142" s="235"/>
      <c r="F142" s="235" t="s">
        <v>87</v>
      </c>
      <c r="G142" s="235" t="s">
        <v>88</v>
      </c>
      <c r="H142" s="235"/>
      <c r="I142" s="235" t="s">
        <v>87</v>
      </c>
      <c r="J142" s="235" t="s">
        <v>88</v>
      </c>
      <c r="K142" s="235"/>
      <c r="L142" s="235" t="s">
        <v>87</v>
      </c>
      <c r="M142" s="235" t="s">
        <v>88</v>
      </c>
      <c r="N142" s="235"/>
      <c r="O142" s="235" t="s">
        <v>87</v>
      </c>
      <c r="P142" s="235" t="s">
        <v>88</v>
      </c>
      <c r="Q142" s="235"/>
      <c r="R142" s="235" t="s">
        <v>87</v>
      </c>
      <c r="S142" s="235" t="s">
        <v>88</v>
      </c>
      <c r="T142" s="235"/>
      <c r="U142" s="235" t="s">
        <v>87</v>
      </c>
      <c r="V142" s="235" t="s">
        <v>88</v>
      </c>
    </row>
    <row r="143" spans="1:26" ht="14.1" customHeight="1" x14ac:dyDescent="0.2">
      <c r="A143" s="252"/>
      <c r="B143" s="253"/>
      <c r="C143" s="253"/>
      <c r="D143" s="253"/>
      <c r="E143" s="252"/>
      <c r="F143" s="253"/>
      <c r="G143" s="253"/>
      <c r="H143" s="252"/>
      <c r="I143" s="253"/>
      <c r="J143" s="253"/>
      <c r="K143" s="252"/>
      <c r="L143" s="253"/>
      <c r="M143" s="253"/>
      <c r="N143" s="252"/>
      <c r="O143" s="253"/>
      <c r="P143" s="253"/>
      <c r="Q143" s="252"/>
      <c r="R143" s="253"/>
      <c r="S143" s="253"/>
      <c r="T143" s="252"/>
      <c r="U143" s="253"/>
      <c r="V143" s="253"/>
    </row>
    <row r="144" spans="1:26" ht="14.1" customHeight="1" x14ac:dyDescent="0.25">
      <c r="A144" s="228" t="s">
        <v>126</v>
      </c>
      <c r="B144" s="51">
        <v>12106</v>
      </c>
      <c r="C144" s="51">
        <v>6077</v>
      </c>
      <c r="D144" s="51">
        <v>6029</v>
      </c>
      <c r="E144" s="51"/>
      <c r="F144" s="51">
        <v>2413</v>
      </c>
      <c r="G144" s="51">
        <v>1253</v>
      </c>
      <c r="H144" s="51"/>
      <c r="I144" s="51">
        <v>2285</v>
      </c>
      <c r="J144" s="51">
        <v>1146</v>
      </c>
      <c r="K144" s="51"/>
      <c r="L144" s="51">
        <v>2132</v>
      </c>
      <c r="M144" s="51">
        <v>1034</v>
      </c>
      <c r="N144" s="51"/>
      <c r="O144" s="51">
        <v>2504</v>
      </c>
      <c r="P144" s="51">
        <v>1289</v>
      </c>
      <c r="Q144" s="51"/>
      <c r="R144" s="51">
        <v>2191</v>
      </c>
      <c r="S144" s="51">
        <v>1022</v>
      </c>
      <c r="T144" s="51"/>
      <c r="U144" s="51">
        <v>581</v>
      </c>
      <c r="V144" s="51">
        <v>333</v>
      </c>
    </row>
    <row r="145" spans="1:23" ht="14.1" customHeight="1" x14ac:dyDescent="0.2">
      <c r="A145" s="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</row>
    <row r="146" spans="1:23" ht="14.1" customHeight="1" x14ac:dyDescent="0.2">
      <c r="A146" s="1" t="s">
        <v>127</v>
      </c>
      <c r="B146" s="239">
        <v>1616</v>
      </c>
      <c r="C146" s="239">
        <v>875</v>
      </c>
      <c r="D146" s="239">
        <v>741</v>
      </c>
      <c r="E146" s="239"/>
      <c r="F146" s="239">
        <v>286</v>
      </c>
      <c r="G146" s="239">
        <v>161</v>
      </c>
      <c r="H146" s="239"/>
      <c r="I146" s="239">
        <v>287</v>
      </c>
      <c r="J146" s="239">
        <v>165</v>
      </c>
      <c r="K146" s="239"/>
      <c r="L146" s="239">
        <v>300</v>
      </c>
      <c r="M146" s="239">
        <v>143</v>
      </c>
      <c r="N146" s="239"/>
      <c r="O146" s="239">
        <v>290</v>
      </c>
      <c r="P146" s="239">
        <v>152</v>
      </c>
      <c r="Q146" s="239"/>
      <c r="R146" s="239">
        <v>262</v>
      </c>
      <c r="S146" s="239">
        <v>143</v>
      </c>
      <c r="T146" s="239"/>
      <c r="U146" s="239">
        <v>191</v>
      </c>
      <c r="V146" s="239">
        <v>111</v>
      </c>
      <c r="W146" s="433"/>
    </row>
    <row r="147" spans="1:23" ht="14.1" customHeight="1" x14ac:dyDescent="0.2">
      <c r="A147" s="1" t="s">
        <v>128</v>
      </c>
      <c r="B147" s="239">
        <v>1227</v>
      </c>
      <c r="C147" s="239">
        <v>606</v>
      </c>
      <c r="D147" s="239">
        <v>621</v>
      </c>
      <c r="E147" s="239"/>
      <c r="F147" s="239">
        <v>291</v>
      </c>
      <c r="G147" s="239">
        <v>147</v>
      </c>
      <c r="H147" s="239"/>
      <c r="I147" s="239">
        <v>263</v>
      </c>
      <c r="J147" s="239">
        <v>120</v>
      </c>
      <c r="K147" s="239"/>
      <c r="L147" s="239">
        <v>259</v>
      </c>
      <c r="M147" s="239">
        <v>133</v>
      </c>
      <c r="N147" s="239"/>
      <c r="O147" s="239">
        <v>204</v>
      </c>
      <c r="P147" s="239">
        <v>100</v>
      </c>
      <c r="Q147" s="239"/>
      <c r="R147" s="239">
        <v>210</v>
      </c>
      <c r="S147" s="239">
        <v>106</v>
      </c>
      <c r="T147" s="239"/>
      <c r="U147" s="239">
        <v>0</v>
      </c>
      <c r="V147" s="239">
        <v>0</v>
      </c>
      <c r="W147" s="433"/>
    </row>
    <row r="148" spans="1:23" ht="14.1" customHeight="1" x14ac:dyDescent="0.2">
      <c r="A148" s="1" t="s">
        <v>129</v>
      </c>
      <c r="B148" s="239">
        <v>630</v>
      </c>
      <c r="C148" s="239">
        <v>237</v>
      </c>
      <c r="D148" s="239">
        <v>393</v>
      </c>
      <c r="E148" s="239"/>
      <c r="F148" s="239">
        <v>143</v>
      </c>
      <c r="G148" s="239">
        <v>61</v>
      </c>
      <c r="H148" s="239"/>
      <c r="I148" s="239">
        <v>151</v>
      </c>
      <c r="J148" s="239">
        <v>56</v>
      </c>
      <c r="K148" s="239"/>
      <c r="L148" s="239">
        <v>138</v>
      </c>
      <c r="M148" s="239">
        <v>51</v>
      </c>
      <c r="N148" s="239"/>
      <c r="O148" s="239">
        <v>106</v>
      </c>
      <c r="P148" s="239">
        <v>43</v>
      </c>
      <c r="Q148" s="239"/>
      <c r="R148" s="239">
        <v>92</v>
      </c>
      <c r="S148" s="239">
        <v>26</v>
      </c>
      <c r="T148" s="239"/>
      <c r="U148" s="239">
        <v>0</v>
      </c>
      <c r="V148" s="239">
        <v>0</v>
      </c>
      <c r="W148" s="433"/>
    </row>
    <row r="149" spans="1:23" ht="14.1" customHeight="1" x14ac:dyDescent="0.2">
      <c r="A149" s="1" t="s">
        <v>130</v>
      </c>
      <c r="B149" s="239">
        <v>659</v>
      </c>
      <c r="C149" s="239">
        <v>186</v>
      </c>
      <c r="D149" s="239">
        <v>473</v>
      </c>
      <c r="E149" s="239"/>
      <c r="F149" s="239">
        <v>175</v>
      </c>
      <c r="G149" s="239">
        <v>79</v>
      </c>
      <c r="H149" s="239"/>
      <c r="I149" s="239">
        <v>162</v>
      </c>
      <c r="J149" s="239">
        <v>56</v>
      </c>
      <c r="K149" s="239"/>
      <c r="L149" s="239">
        <v>145</v>
      </c>
      <c r="M149" s="239">
        <v>51</v>
      </c>
      <c r="N149" s="239"/>
      <c r="O149" s="239">
        <v>83</v>
      </c>
      <c r="P149" s="239">
        <v>0</v>
      </c>
      <c r="Q149" s="239"/>
      <c r="R149" s="239">
        <v>94</v>
      </c>
      <c r="S149" s="239">
        <v>0</v>
      </c>
      <c r="T149" s="239"/>
      <c r="U149" s="239">
        <v>0</v>
      </c>
      <c r="V149" s="239">
        <v>0</v>
      </c>
      <c r="W149" s="433"/>
    </row>
    <row r="150" spans="1:23" ht="14.1" customHeight="1" x14ac:dyDescent="0.2">
      <c r="A150" s="1" t="s">
        <v>132</v>
      </c>
      <c r="B150" s="239">
        <v>326</v>
      </c>
      <c r="C150" s="239">
        <v>169</v>
      </c>
      <c r="D150" s="239">
        <v>157</v>
      </c>
      <c r="E150" s="239"/>
      <c r="F150" s="239">
        <v>79</v>
      </c>
      <c r="G150" s="239">
        <v>43</v>
      </c>
      <c r="H150" s="239"/>
      <c r="I150" s="239">
        <v>67</v>
      </c>
      <c r="J150" s="239">
        <v>32</v>
      </c>
      <c r="K150" s="239"/>
      <c r="L150" s="239">
        <v>53</v>
      </c>
      <c r="M150" s="239">
        <v>23</v>
      </c>
      <c r="N150" s="239"/>
      <c r="O150" s="239">
        <v>76</v>
      </c>
      <c r="P150" s="239">
        <v>47</v>
      </c>
      <c r="Q150" s="239"/>
      <c r="R150" s="239">
        <v>51</v>
      </c>
      <c r="S150" s="239">
        <v>24</v>
      </c>
      <c r="T150" s="239"/>
      <c r="U150" s="239">
        <v>0</v>
      </c>
      <c r="V150" s="239">
        <v>0</v>
      </c>
      <c r="W150" s="433"/>
    </row>
    <row r="151" spans="1:23" ht="14.1" customHeight="1" x14ac:dyDescent="0.2">
      <c r="A151" s="1" t="s">
        <v>134</v>
      </c>
      <c r="B151" s="239">
        <v>329</v>
      </c>
      <c r="C151" s="239">
        <v>137</v>
      </c>
      <c r="D151" s="239">
        <v>192</v>
      </c>
      <c r="E151" s="239"/>
      <c r="F151" s="239">
        <v>75</v>
      </c>
      <c r="G151" s="239">
        <v>23</v>
      </c>
      <c r="H151" s="239"/>
      <c r="I151" s="239">
        <v>73</v>
      </c>
      <c r="J151" s="239">
        <v>32</v>
      </c>
      <c r="K151" s="239"/>
      <c r="L151" s="239">
        <v>68</v>
      </c>
      <c r="M151" s="239">
        <v>30</v>
      </c>
      <c r="N151" s="239"/>
      <c r="O151" s="239">
        <v>63</v>
      </c>
      <c r="P151" s="239">
        <v>30</v>
      </c>
      <c r="Q151" s="239"/>
      <c r="R151" s="239">
        <v>50</v>
      </c>
      <c r="S151" s="239">
        <v>22</v>
      </c>
      <c r="T151" s="239"/>
      <c r="U151" s="239">
        <v>0</v>
      </c>
      <c r="V151" s="239">
        <v>0</v>
      </c>
      <c r="W151" s="433"/>
    </row>
    <row r="152" spans="1:23" ht="14.1" customHeight="1" x14ac:dyDescent="0.2">
      <c r="A152" s="1" t="s">
        <v>135</v>
      </c>
      <c r="B152" s="239">
        <v>341</v>
      </c>
      <c r="C152" s="239">
        <v>166</v>
      </c>
      <c r="D152" s="239">
        <v>175</v>
      </c>
      <c r="E152" s="239"/>
      <c r="F152" s="239">
        <v>72</v>
      </c>
      <c r="G152" s="239">
        <v>41</v>
      </c>
      <c r="H152" s="239"/>
      <c r="I152" s="239">
        <v>72</v>
      </c>
      <c r="J152" s="239">
        <v>34</v>
      </c>
      <c r="K152" s="239"/>
      <c r="L152" s="239">
        <v>69</v>
      </c>
      <c r="M152" s="239">
        <v>32</v>
      </c>
      <c r="N152" s="239"/>
      <c r="O152" s="239">
        <v>48</v>
      </c>
      <c r="P152" s="239">
        <v>22</v>
      </c>
      <c r="Q152" s="239"/>
      <c r="R152" s="239">
        <v>80</v>
      </c>
      <c r="S152" s="239">
        <v>37</v>
      </c>
      <c r="T152" s="239"/>
      <c r="U152" s="239">
        <v>0</v>
      </c>
      <c r="V152" s="239">
        <v>0</v>
      </c>
      <c r="W152" s="433"/>
    </row>
    <row r="153" spans="1:23" ht="14.1" customHeight="1" x14ac:dyDescent="0.2">
      <c r="A153" s="1" t="s">
        <v>136</v>
      </c>
      <c r="B153" s="239">
        <v>406</v>
      </c>
      <c r="C153" s="239">
        <v>200</v>
      </c>
      <c r="D153" s="239">
        <v>206</v>
      </c>
      <c r="E153" s="239"/>
      <c r="F153" s="239">
        <v>100</v>
      </c>
      <c r="G153" s="239">
        <v>53</v>
      </c>
      <c r="H153" s="239"/>
      <c r="I153" s="239">
        <v>90</v>
      </c>
      <c r="J153" s="239">
        <v>42</v>
      </c>
      <c r="K153" s="239"/>
      <c r="L153" s="239">
        <v>73</v>
      </c>
      <c r="M153" s="239">
        <v>39</v>
      </c>
      <c r="N153" s="239"/>
      <c r="O153" s="239">
        <v>76</v>
      </c>
      <c r="P153" s="239">
        <v>37</v>
      </c>
      <c r="Q153" s="239"/>
      <c r="R153" s="239">
        <v>67</v>
      </c>
      <c r="S153" s="239">
        <v>29</v>
      </c>
      <c r="T153" s="239"/>
      <c r="U153" s="239">
        <v>0</v>
      </c>
      <c r="V153" s="239">
        <v>0</v>
      </c>
      <c r="W153" s="433"/>
    </row>
    <row r="154" spans="1:23" ht="14.1" customHeight="1" x14ac:dyDescent="0.2">
      <c r="A154" s="254" t="s">
        <v>138</v>
      </c>
      <c r="B154" s="239">
        <v>3470</v>
      </c>
      <c r="C154" s="239">
        <v>2007</v>
      </c>
      <c r="D154" s="239">
        <v>1463</v>
      </c>
      <c r="E154" s="239"/>
      <c r="F154" s="239">
        <v>501</v>
      </c>
      <c r="G154" s="239">
        <v>300</v>
      </c>
      <c r="H154" s="239"/>
      <c r="I154" s="239">
        <v>451</v>
      </c>
      <c r="J154" s="239">
        <v>270</v>
      </c>
      <c r="K154" s="239"/>
      <c r="L154" s="239">
        <v>392</v>
      </c>
      <c r="M154" s="239">
        <v>230</v>
      </c>
      <c r="N154" s="239"/>
      <c r="O154" s="239">
        <v>1007</v>
      </c>
      <c r="P154" s="239">
        <v>595</v>
      </c>
      <c r="Q154" s="239"/>
      <c r="R154" s="239">
        <v>729</v>
      </c>
      <c r="S154" s="239">
        <v>390</v>
      </c>
      <c r="T154" s="239"/>
      <c r="U154" s="239">
        <v>390</v>
      </c>
      <c r="V154" s="239">
        <v>222</v>
      </c>
      <c r="W154" s="433"/>
    </row>
    <row r="155" spans="1:23" ht="14.1" customHeight="1" x14ac:dyDescent="0.2">
      <c r="A155" s="1" t="s">
        <v>140</v>
      </c>
      <c r="B155" s="239">
        <v>2656</v>
      </c>
      <c r="C155" s="239">
        <v>1281</v>
      </c>
      <c r="D155" s="239">
        <v>1375</v>
      </c>
      <c r="E155" s="239"/>
      <c r="F155" s="239">
        <v>574</v>
      </c>
      <c r="G155" s="239">
        <v>281</v>
      </c>
      <c r="H155" s="239"/>
      <c r="I155" s="239">
        <v>587</v>
      </c>
      <c r="J155" s="239">
        <v>306</v>
      </c>
      <c r="K155" s="239"/>
      <c r="L155" s="239">
        <v>541</v>
      </c>
      <c r="M155" s="239">
        <v>254</v>
      </c>
      <c r="N155" s="239"/>
      <c r="O155" s="239">
        <v>471</v>
      </c>
      <c r="P155" s="239">
        <v>220</v>
      </c>
      <c r="Q155" s="239"/>
      <c r="R155" s="239">
        <v>483</v>
      </c>
      <c r="S155" s="239">
        <v>220</v>
      </c>
      <c r="T155" s="239"/>
      <c r="U155" s="239">
        <v>0</v>
      </c>
      <c r="V155" s="239">
        <v>0</v>
      </c>
      <c r="W155" s="433"/>
    </row>
    <row r="156" spans="1:23" ht="14.1" customHeight="1" x14ac:dyDescent="0.2">
      <c r="A156" s="1" t="s">
        <v>143</v>
      </c>
      <c r="B156" s="239">
        <v>148</v>
      </c>
      <c r="C156" s="239">
        <v>74</v>
      </c>
      <c r="D156" s="239">
        <v>74</v>
      </c>
      <c r="E156" s="239"/>
      <c r="F156" s="239">
        <v>37</v>
      </c>
      <c r="G156" s="239">
        <v>22</v>
      </c>
      <c r="H156" s="239"/>
      <c r="I156" s="239">
        <v>21</v>
      </c>
      <c r="J156" s="239">
        <v>9</v>
      </c>
      <c r="K156" s="239"/>
      <c r="L156" s="239">
        <v>35</v>
      </c>
      <c r="M156" s="239">
        <v>19</v>
      </c>
      <c r="N156" s="239"/>
      <c r="O156" s="239">
        <v>29</v>
      </c>
      <c r="P156" s="239">
        <v>18</v>
      </c>
      <c r="Q156" s="239"/>
      <c r="R156" s="239">
        <v>26</v>
      </c>
      <c r="S156" s="239">
        <v>6</v>
      </c>
      <c r="T156" s="239"/>
      <c r="U156" s="239">
        <v>0</v>
      </c>
      <c r="V156" s="239">
        <v>0</v>
      </c>
      <c r="W156" s="433"/>
    </row>
    <row r="157" spans="1:23" ht="14.1" customHeight="1" thickBot="1" x14ac:dyDescent="0.25">
      <c r="A157" s="241" t="s">
        <v>146</v>
      </c>
      <c r="B157" s="242">
        <v>298</v>
      </c>
      <c r="C157" s="242">
        <v>139</v>
      </c>
      <c r="D157" s="242">
        <v>159</v>
      </c>
      <c r="E157" s="242"/>
      <c r="F157" s="242">
        <v>80</v>
      </c>
      <c r="G157" s="242">
        <v>42</v>
      </c>
      <c r="H157" s="242"/>
      <c r="I157" s="242">
        <v>61</v>
      </c>
      <c r="J157" s="242">
        <v>24</v>
      </c>
      <c r="K157" s="242"/>
      <c r="L157" s="242">
        <v>59</v>
      </c>
      <c r="M157" s="242">
        <v>29</v>
      </c>
      <c r="N157" s="242"/>
      <c r="O157" s="242">
        <v>51</v>
      </c>
      <c r="P157" s="242">
        <v>25</v>
      </c>
      <c r="Q157" s="242"/>
      <c r="R157" s="242">
        <v>47</v>
      </c>
      <c r="S157" s="242">
        <v>19</v>
      </c>
      <c r="T157" s="242"/>
      <c r="U157" s="242">
        <v>0</v>
      </c>
      <c r="V157" s="242">
        <v>0</v>
      </c>
      <c r="W157" s="433"/>
    </row>
    <row r="158" spans="1:23" ht="14.1" customHeight="1" x14ac:dyDescent="0.2">
      <c r="W158" s="631"/>
    </row>
  </sheetData>
  <mergeCells count="32">
    <mergeCell ref="A140:V140"/>
    <mergeCell ref="A136:V136"/>
    <mergeCell ref="A137:V137"/>
    <mergeCell ref="A138:V138"/>
    <mergeCell ref="A139:V139"/>
    <mergeCell ref="A135:V135"/>
    <mergeCell ref="A48:V48"/>
    <mergeCell ref="A49:V49"/>
    <mergeCell ref="A50:V50"/>
    <mergeCell ref="A90:V90"/>
    <mergeCell ref="A94:V94"/>
    <mergeCell ref="A95:V95"/>
    <mergeCell ref="A96:V96"/>
    <mergeCell ref="A91:V91"/>
    <mergeCell ref="A92:V92"/>
    <mergeCell ref="A134:V134"/>
    <mergeCell ref="A93:V93"/>
    <mergeCell ref="X1:Y2"/>
    <mergeCell ref="X44:Y45"/>
    <mergeCell ref="X90:Y91"/>
    <mergeCell ref="X133:Y134"/>
    <mergeCell ref="A1:V1"/>
    <mergeCell ref="A2:V2"/>
    <mergeCell ref="A3:V3"/>
    <mergeCell ref="A4:V4"/>
    <mergeCell ref="A5:V5"/>
    <mergeCell ref="A6:V6"/>
    <mergeCell ref="A7:V7"/>
    <mergeCell ref="A44:V44"/>
    <mergeCell ref="A45:V45"/>
    <mergeCell ref="A46:V46"/>
    <mergeCell ref="A47:V47"/>
  </mergeCells>
  <hyperlinks>
    <hyperlink ref="X1" r:id="rId1" location="INDICE!A1"/>
    <hyperlink ref="X1:Y2" location="INDICE!A3" display="INDICE"/>
    <hyperlink ref="X44" r:id="rId2" location="INDICE!A1"/>
    <hyperlink ref="X44:Y45" location="INDICE!A3" display="INDICE"/>
    <hyperlink ref="X90" r:id="rId3" location="INDICE!A1"/>
    <hyperlink ref="X90:Y91" location="INDICE!A3" display="INDICE"/>
    <hyperlink ref="X133" r:id="rId4" location="INDICE!A1"/>
    <hyperlink ref="X133:Y134" location="INDICE!A3" display="INDICE"/>
  </hyperlinks>
  <printOptions horizontalCentered="1"/>
  <pageMargins left="0.59055118110236227" right="0.59055118110236227" top="0.98425196850393704" bottom="0.59055118110236227" header="0" footer="0"/>
  <pageSetup scale="66" orientation="portrait" r:id="rId5"/>
  <headerFooter alignWithMargins="0"/>
  <rowBreaks count="3" manualBreakCount="3">
    <brk id="43" max="16383" man="1"/>
    <brk id="89" max="16383" man="1"/>
    <brk id="132" max="21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Normal="100" zoomScaleSheetLayoutView="100" workbookViewId="0">
      <selection sqref="A1:V1"/>
    </sheetView>
  </sheetViews>
  <sheetFormatPr baseColWidth="10" defaultColWidth="11" defaultRowHeight="12" x14ac:dyDescent="0.2"/>
  <cols>
    <col min="1" max="2" width="11" style="29"/>
    <col min="3" max="3" width="6.75" style="29" customWidth="1"/>
    <col min="4" max="4" width="6.625" style="29" customWidth="1"/>
    <col min="5" max="5" width="7.125" style="29" customWidth="1"/>
    <col min="6" max="6" width="1.5" style="29" customWidth="1"/>
    <col min="7" max="7" width="6.25" style="29" customWidth="1"/>
    <col min="8" max="8" width="5.5" style="29" customWidth="1"/>
    <col min="9" max="9" width="1.5" style="29" customWidth="1"/>
    <col min="10" max="10" width="5.75" style="29" customWidth="1"/>
    <col min="11" max="11" width="6" style="29" customWidth="1"/>
    <col min="12" max="12" width="1.5" style="29" customWidth="1"/>
    <col min="13" max="13" width="6" style="29" customWidth="1"/>
    <col min="14" max="14" width="5.75" style="29" customWidth="1"/>
    <col min="15" max="15" width="1.5" style="29" customWidth="1"/>
    <col min="16" max="16" width="5.5" style="29" customWidth="1"/>
    <col min="17" max="17" width="5.75" style="29" customWidth="1"/>
    <col min="18" max="18" width="1.5" style="29" customWidth="1"/>
    <col min="19" max="19" width="5.75" style="29" customWidth="1"/>
    <col min="20" max="20" width="6.25" style="29" customWidth="1"/>
    <col min="21" max="21" width="1.5" style="29" customWidth="1"/>
    <col min="22" max="22" width="5.75" style="29" customWidth="1"/>
    <col min="23" max="23" width="5.625" style="29" customWidth="1"/>
    <col min="24" max="16384" width="11" style="90"/>
  </cols>
  <sheetData>
    <row r="1" spans="1:26" ht="14.25" customHeight="1" x14ac:dyDescent="0.2">
      <c r="A1" s="769" t="s">
        <v>231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4.25" customHeight="1" x14ac:dyDescent="0.2">
      <c r="A2" s="769" t="s">
        <v>234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200"/>
      <c r="X2" s="747"/>
      <c r="Y2" s="747"/>
      <c r="Z2"/>
    </row>
    <row r="3" spans="1:26" ht="14.25" customHeight="1" x14ac:dyDescent="0.2">
      <c r="A3" s="758" t="s">
        <v>235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90"/>
    </row>
    <row r="4" spans="1:26" ht="14.25" customHeight="1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  <c r="W4" s="90"/>
    </row>
    <row r="5" spans="1:26" ht="14.25" customHeight="1" x14ac:dyDescent="0.2">
      <c r="A5" s="769" t="s">
        <v>207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  <c r="W5" s="90"/>
    </row>
    <row r="6" spans="1:26" ht="14.25" customHeight="1" x14ac:dyDescent="0.2">
      <c r="A6" s="754" t="s">
        <v>545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4"/>
      <c r="W6" s="90"/>
    </row>
    <row r="7" spans="1:26" ht="14.25" customHeight="1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  <c r="W7" s="740"/>
    </row>
    <row r="8" spans="1:26" s="91" customFormat="1" ht="14.25" customHeight="1" x14ac:dyDescent="0.2">
      <c r="A8" s="274" t="s">
        <v>161</v>
      </c>
      <c r="B8" s="274" t="s">
        <v>161</v>
      </c>
      <c r="C8" s="208" t="s">
        <v>5</v>
      </c>
      <c r="D8" s="208"/>
      <c r="E8" s="208"/>
      <c r="F8" s="1"/>
      <c r="G8" s="275" t="s">
        <v>14</v>
      </c>
      <c r="H8" s="275"/>
      <c r="I8" s="1"/>
      <c r="J8" s="275" t="s">
        <v>15</v>
      </c>
      <c r="K8" s="275"/>
      <c r="L8" s="1"/>
      <c r="M8" s="275" t="s">
        <v>16</v>
      </c>
      <c r="N8" s="275"/>
      <c r="O8" s="1"/>
      <c r="P8" s="275" t="s">
        <v>18</v>
      </c>
      <c r="Q8" s="275"/>
      <c r="R8" s="1"/>
      <c r="S8" s="275" t="s">
        <v>19</v>
      </c>
      <c r="T8" s="275"/>
      <c r="U8" s="1"/>
      <c r="V8" s="275" t="s">
        <v>20</v>
      </c>
      <c r="W8" s="208"/>
    </row>
    <row r="9" spans="1:26" s="91" customFormat="1" ht="14.25" customHeight="1" thickBot="1" x14ac:dyDescent="0.25">
      <c r="A9" s="276" t="s">
        <v>227</v>
      </c>
      <c r="B9" s="276" t="s">
        <v>227</v>
      </c>
      <c r="C9" s="235" t="s">
        <v>87</v>
      </c>
      <c r="D9" s="235" t="s">
        <v>88</v>
      </c>
      <c r="E9" s="235" t="s">
        <v>89</v>
      </c>
      <c r="F9" s="235"/>
      <c r="G9" s="235" t="s">
        <v>87</v>
      </c>
      <c r="H9" s="235" t="s">
        <v>88</v>
      </c>
      <c r="I9" s="235"/>
      <c r="J9" s="235" t="s">
        <v>87</v>
      </c>
      <c r="K9" s="235" t="s">
        <v>88</v>
      </c>
      <c r="L9" s="235"/>
      <c r="M9" s="235" t="s">
        <v>87</v>
      </c>
      <c r="N9" s="235" t="s">
        <v>88</v>
      </c>
      <c r="O9" s="235"/>
      <c r="P9" s="235" t="s">
        <v>87</v>
      </c>
      <c r="Q9" s="235" t="s">
        <v>88</v>
      </c>
      <c r="R9" s="235"/>
      <c r="S9" s="235" t="s">
        <v>87</v>
      </c>
      <c r="T9" s="235" t="s">
        <v>88</v>
      </c>
      <c r="U9" s="235"/>
      <c r="V9" s="235" t="s">
        <v>87</v>
      </c>
      <c r="W9" s="235" t="s">
        <v>88</v>
      </c>
    </row>
    <row r="10" spans="1:26" ht="14.25" customHeight="1" x14ac:dyDescent="0.2">
      <c r="A10" s="252"/>
      <c r="B10" s="252"/>
      <c r="C10" s="253"/>
      <c r="D10" s="253"/>
      <c r="E10" s="253"/>
      <c r="F10" s="252"/>
      <c r="G10" s="253"/>
      <c r="H10" s="253"/>
      <c r="I10" s="252"/>
      <c r="J10" s="253"/>
      <c r="K10" s="253"/>
      <c r="L10" s="252"/>
      <c r="M10" s="253"/>
      <c r="N10" s="253"/>
      <c r="O10" s="252"/>
      <c r="P10" s="253"/>
      <c r="Q10" s="253"/>
      <c r="R10" s="252"/>
      <c r="S10" s="253"/>
      <c r="T10" s="253"/>
      <c r="U10" s="252"/>
      <c r="V10" s="253"/>
      <c r="W10" s="253"/>
    </row>
    <row r="11" spans="1:26" ht="14.25" customHeight="1" x14ac:dyDescent="0.25">
      <c r="A11" s="228" t="s">
        <v>126</v>
      </c>
      <c r="B11" s="228" t="s">
        <v>126</v>
      </c>
      <c r="C11" s="51">
        <v>389481</v>
      </c>
      <c r="D11" s="51">
        <v>193324</v>
      </c>
      <c r="E11" s="51">
        <v>196157</v>
      </c>
      <c r="F11" s="51"/>
      <c r="G11" s="51">
        <v>81926</v>
      </c>
      <c r="H11" s="51">
        <v>42452</v>
      </c>
      <c r="I11" s="51"/>
      <c r="J11" s="51">
        <v>74373</v>
      </c>
      <c r="K11" s="51">
        <v>37784</v>
      </c>
      <c r="L11" s="51"/>
      <c r="M11" s="51">
        <v>70866</v>
      </c>
      <c r="N11" s="51">
        <v>35511</v>
      </c>
      <c r="O11" s="51"/>
      <c r="P11" s="51">
        <v>80829</v>
      </c>
      <c r="Q11" s="51">
        <v>39314</v>
      </c>
      <c r="R11" s="51"/>
      <c r="S11" s="51">
        <v>63130</v>
      </c>
      <c r="T11" s="51">
        <v>29896</v>
      </c>
      <c r="U11" s="51"/>
      <c r="V11" s="51">
        <v>18357</v>
      </c>
      <c r="W11" s="51">
        <v>8367</v>
      </c>
    </row>
    <row r="12" spans="1:26" ht="14.25" customHeight="1" x14ac:dyDescent="0.2"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6" ht="14.25" customHeight="1" x14ac:dyDescent="0.2">
      <c r="A13" s="254" t="s">
        <v>208</v>
      </c>
      <c r="B13" s="254" t="s">
        <v>208</v>
      </c>
      <c r="C13" s="51">
        <v>112582</v>
      </c>
      <c r="D13" s="51">
        <v>55987</v>
      </c>
      <c r="E13" s="51">
        <v>56595</v>
      </c>
      <c r="F13" s="51"/>
      <c r="G13" s="51">
        <v>23709</v>
      </c>
      <c r="H13" s="51">
        <v>12289</v>
      </c>
      <c r="I13" s="51"/>
      <c r="J13" s="51">
        <v>21071</v>
      </c>
      <c r="K13" s="51">
        <v>10695</v>
      </c>
      <c r="L13" s="51"/>
      <c r="M13" s="51">
        <v>20460</v>
      </c>
      <c r="N13" s="51">
        <v>10230</v>
      </c>
      <c r="O13" s="51"/>
      <c r="P13" s="51">
        <v>23360</v>
      </c>
      <c r="Q13" s="51">
        <v>11445</v>
      </c>
      <c r="R13" s="51"/>
      <c r="S13" s="51">
        <v>18349</v>
      </c>
      <c r="T13" s="51">
        <v>8808</v>
      </c>
      <c r="U13" s="51"/>
      <c r="V13" s="51">
        <v>5633</v>
      </c>
      <c r="W13" s="51">
        <v>2520</v>
      </c>
    </row>
    <row r="14" spans="1:26" ht="14.25" customHeight="1" x14ac:dyDescent="0.2">
      <c r="A14" s="1" t="s">
        <v>209</v>
      </c>
      <c r="B14" s="1" t="s">
        <v>209</v>
      </c>
      <c r="C14" s="51">
        <v>77903</v>
      </c>
      <c r="D14" s="51">
        <v>38786</v>
      </c>
      <c r="E14" s="51">
        <v>39117</v>
      </c>
      <c r="F14" s="51"/>
      <c r="G14" s="51">
        <v>16659</v>
      </c>
      <c r="H14" s="51">
        <v>8642</v>
      </c>
      <c r="I14" s="51"/>
      <c r="J14" s="51">
        <v>15310</v>
      </c>
      <c r="K14" s="51">
        <v>7737</v>
      </c>
      <c r="L14" s="51"/>
      <c r="M14" s="51">
        <v>14118</v>
      </c>
      <c r="N14" s="51">
        <v>7087</v>
      </c>
      <c r="O14" s="51"/>
      <c r="P14" s="51">
        <v>15652</v>
      </c>
      <c r="Q14" s="51">
        <v>7633</v>
      </c>
      <c r="R14" s="51"/>
      <c r="S14" s="51">
        <v>12298</v>
      </c>
      <c r="T14" s="51">
        <v>5902</v>
      </c>
      <c r="U14" s="51"/>
      <c r="V14" s="51">
        <v>3866</v>
      </c>
      <c r="W14" s="51">
        <v>1785</v>
      </c>
    </row>
    <row r="15" spans="1:26" ht="14.25" customHeight="1" x14ac:dyDescent="0.2">
      <c r="A15" s="1" t="s">
        <v>210</v>
      </c>
      <c r="B15" s="1" t="s">
        <v>210</v>
      </c>
      <c r="C15" s="51">
        <v>42764</v>
      </c>
      <c r="D15" s="51">
        <v>21592</v>
      </c>
      <c r="E15" s="51">
        <v>21172</v>
      </c>
      <c r="F15" s="51"/>
      <c r="G15" s="51">
        <v>8939</v>
      </c>
      <c r="H15" s="51">
        <v>4667</v>
      </c>
      <c r="I15" s="51"/>
      <c r="J15" s="51">
        <v>8203</v>
      </c>
      <c r="K15" s="51">
        <v>4234</v>
      </c>
      <c r="L15" s="51"/>
      <c r="M15" s="51">
        <v>7977</v>
      </c>
      <c r="N15" s="51">
        <v>4101</v>
      </c>
      <c r="O15" s="51"/>
      <c r="P15" s="51">
        <v>8912</v>
      </c>
      <c r="Q15" s="51">
        <v>4408</v>
      </c>
      <c r="R15" s="51"/>
      <c r="S15" s="51">
        <v>6880</v>
      </c>
      <c r="T15" s="51">
        <v>3314</v>
      </c>
      <c r="U15" s="51"/>
      <c r="V15" s="51">
        <v>1853</v>
      </c>
      <c r="W15" s="51">
        <v>868</v>
      </c>
    </row>
    <row r="16" spans="1:26" ht="14.25" customHeight="1" x14ac:dyDescent="0.2">
      <c r="A16" s="1" t="s">
        <v>211</v>
      </c>
      <c r="B16" s="1" t="s">
        <v>211</v>
      </c>
      <c r="C16" s="51">
        <v>39793</v>
      </c>
      <c r="D16" s="51">
        <v>19693</v>
      </c>
      <c r="E16" s="51">
        <v>20100</v>
      </c>
      <c r="F16" s="51"/>
      <c r="G16" s="51">
        <v>8045</v>
      </c>
      <c r="H16" s="51">
        <v>4108</v>
      </c>
      <c r="I16" s="51"/>
      <c r="J16" s="51">
        <v>7761</v>
      </c>
      <c r="K16" s="51">
        <v>3984</v>
      </c>
      <c r="L16" s="51"/>
      <c r="M16" s="51">
        <v>7594</v>
      </c>
      <c r="N16" s="51">
        <v>3781</v>
      </c>
      <c r="O16" s="51"/>
      <c r="P16" s="51">
        <v>7798</v>
      </c>
      <c r="Q16" s="51">
        <v>3816</v>
      </c>
      <c r="R16" s="51"/>
      <c r="S16" s="51">
        <v>6761</v>
      </c>
      <c r="T16" s="51">
        <v>3150</v>
      </c>
      <c r="U16" s="51"/>
      <c r="V16" s="51">
        <v>1834</v>
      </c>
      <c r="W16" s="51">
        <v>854</v>
      </c>
    </row>
    <row r="17" spans="1:23" ht="14.25" customHeight="1" x14ac:dyDescent="0.2">
      <c r="A17" s="1" t="s">
        <v>212</v>
      </c>
      <c r="B17" s="1" t="s">
        <v>212</v>
      </c>
      <c r="C17" s="51">
        <v>33628</v>
      </c>
      <c r="D17" s="51">
        <v>16418</v>
      </c>
      <c r="E17" s="51">
        <v>17210</v>
      </c>
      <c r="F17" s="51"/>
      <c r="G17" s="51">
        <v>6964</v>
      </c>
      <c r="H17" s="51">
        <v>3573</v>
      </c>
      <c r="I17" s="51"/>
      <c r="J17" s="51">
        <v>6117</v>
      </c>
      <c r="K17" s="51">
        <v>3104</v>
      </c>
      <c r="L17" s="51"/>
      <c r="M17" s="51">
        <v>5668</v>
      </c>
      <c r="N17" s="51">
        <v>2773</v>
      </c>
      <c r="O17" s="51"/>
      <c r="P17" s="51">
        <v>7508</v>
      </c>
      <c r="Q17" s="51">
        <v>3577</v>
      </c>
      <c r="R17" s="51"/>
      <c r="S17" s="51">
        <v>5662</v>
      </c>
      <c r="T17" s="51">
        <v>2609</v>
      </c>
      <c r="U17" s="51"/>
      <c r="V17" s="51">
        <v>1709</v>
      </c>
      <c r="W17" s="51">
        <v>782</v>
      </c>
    </row>
    <row r="18" spans="1:23" ht="14.25" customHeight="1" x14ac:dyDescent="0.2">
      <c r="A18" s="643" t="s">
        <v>213</v>
      </c>
      <c r="B18" s="666" t="s">
        <v>213</v>
      </c>
      <c r="C18" s="51">
        <v>43776</v>
      </c>
      <c r="D18" s="51">
        <v>21776</v>
      </c>
      <c r="E18" s="51">
        <v>22000</v>
      </c>
      <c r="F18" s="51"/>
      <c r="G18" s="51">
        <v>8904</v>
      </c>
      <c r="H18" s="51">
        <v>4688</v>
      </c>
      <c r="I18" s="51"/>
      <c r="J18" s="51">
        <v>8256</v>
      </c>
      <c r="K18" s="51">
        <v>4173</v>
      </c>
      <c r="L18" s="51"/>
      <c r="M18" s="51">
        <v>7889</v>
      </c>
      <c r="N18" s="51">
        <v>4045</v>
      </c>
      <c r="O18" s="51"/>
      <c r="P18" s="51">
        <v>9590</v>
      </c>
      <c r="Q18" s="51">
        <v>4636</v>
      </c>
      <c r="R18" s="51"/>
      <c r="S18" s="51">
        <v>7153</v>
      </c>
      <c r="T18" s="51">
        <v>3314</v>
      </c>
      <c r="U18" s="51"/>
      <c r="V18" s="51">
        <v>1984</v>
      </c>
      <c r="W18" s="51">
        <v>920</v>
      </c>
    </row>
    <row r="19" spans="1:23" ht="14.25" customHeight="1" x14ac:dyDescent="0.2">
      <c r="A19" s="1" t="s">
        <v>214</v>
      </c>
      <c r="B19" s="1" t="s">
        <v>214</v>
      </c>
      <c r="C19" s="51">
        <v>39035</v>
      </c>
      <c r="D19" s="51">
        <v>19072</v>
      </c>
      <c r="E19" s="51">
        <v>19963</v>
      </c>
      <c r="F19" s="51"/>
      <c r="G19" s="51">
        <v>8706</v>
      </c>
      <c r="H19" s="51">
        <v>4485</v>
      </c>
      <c r="I19" s="51"/>
      <c r="J19" s="51">
        <v>7655</v>
      </c>
      <c r="K19" s="51">
        <v>3857</v>
      </c>
      <c r="L19" s="51"/>
      <c r="M19" s="51">
        <v>7160</v>
      </c>
      <c r="N19" s="51">
        <v>3494</v>
      </c>
      <c r="O19" s="51"/>
      <c r="P19" s="51">
        <v>8009</v>
      </c>
      <c r="Q19" s="51">
        <v>3799</v>
      </c>
      <c r="R19" s="51"/>
      <c r="S19" s="51">
        <v>6027</v>
      </c>
      <c r="T19" s="51">
        <v>2799</v>
      </c>
      <c r="U19" s="51"/>
      <c r="V19" s="51">
        <v>1478</v>
      </c>
      <c r="W19" s="51">
        <v>638</v>
      </c>
    </row>
    <row r="20" spans="1:23" ht="14.25" customHeight="1" x14ac:dyDescent="0.2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ht="14.25" customHeight="1" x14ac:dyDescent="0.25">
      <c r="A21" s="261" t="s">
        <v>166</v>
      </c>
      <c r="B21" s="261" t="s">
        <v>166</v>
      </c>
      <c r="C21" s="51">
        <v>294465</v>
      </c>
      <c r="D21" s="51">
        <v>145787</v>
      </c>
      <c r="E21" s="51">
        <v>148678</v>
      </c>
      <c r="F21" s="51"/>
      <c r="G21" s="51">
        <v>61138</v>
      </c>
      <c r="H21" s="51">
        <v>31657</v>
      </c>
      <c r="I21" s="51"/>
      <c r="J21" s="51">
        <v>55789</v>
      </c>
      <c r="K21" s="51">
        <v>28358</v>
      </c>
      <c r="L21" s="51"/>
      <c r="M21" s="51">
        <v>53661</v>
      </c>
      <c r="N21" s="51">
        <v>26713</v>
      </c>
      <c r="O21" s="51"/>
      <c r="P21" s="51">
        <v>61631</v>
      </c>
      <c r="Q21" s="51">
        <v>29954</v>
      </c>
      <c r="R21" s="51"/>
      <c r="S21" s="51">
        <v>48691</v>
      </c>
      <c r="T21" s="51">
        <v>23009</v>
      </c>
      <c r="U21" s="51"/>
      <c r="V21" s="51">
        <v>13555</v>
      </c>
      <c r="W21" s="51">
        <v>6096</v>
      </c>
    </row>
    <row r="22" spans="1:23" ht="14.25" customHeight="1" x14ac:dyDescent="0.2"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1:23" ht="14.25" customHeight="1" x14ac:dyDescent="0.2">
      <c r="A23" s="254" t="s">
        <v>208</v>
      </c>
      <c r="B23" s="254" t="s">
        <v>208</v>
      </c>
      <c r="C23" s="239">
        <v>99055</v>
      </c>
      <c r="D23" s="239">
        <v>49293</v>
      </c>
      <c r="E23" s="239">
        <v>49762</v>
      </c>
      <c r="F23" s="239"/>
      <c r="G23" s="239">
        <v>21070</v>
      </c>
      <c r="H23" s="239">
        <v>10922</v>
      </c>
      <c r="I23" s="239"/>
      <c r="J23" s="239">
        <v>18686</v>
      </c>
      <c r="K23" s="239">
        <v>9506</v>
      </c>
      <c r="L23" s="239"/>
      <c r="M23" s="239">
        <v>18135</v>
      </c>
      <c r="N23" s="239">
        <v>9098</v>
      </c>
      <c r="O23" s="239"/>
      <c r="P23" s="239">
        <v>20408</v>
      </c>
      <c r="Q23" s="239">
        <v>9985</v>
      </c>
      <c r="R23" s="239"/>
      <c r="S23" s="239">
        <v>16062</v>
      </c>
      <c r="T23" s="239">
        <v>7698</v>
      </c>
      <c r="U23" s="239"/>
      <c r="V23" s="239">
        <v>4694</v>
      </c>
      <c r="W23" s="239">
        <v>2084</v>
      </c>
    </row>
    <row r="24" spans="1:23" ht="14.25" customHeight="1" x14ac:dyDescent="0.2">
      <c r="A24" s="1" t="s">
        <v>209</v>
      </c>
      <c r="B24" s="1" t="s">
        <v>209</v>
      </c>
      <c r="C24" s="239">
        <v>48467</v>
      </c>
      <c r="D24" s="239">
        <v>24175</v>
      </c>
      <c r="E24" s="239">
        <v>24292</v>
      </c>
      <c r="F24" s="239"/>
      <c r="G24" s="239">
        <v>10164</v>
      </c>
      <c r="H24" s="239">
        <v>5249</v>
      </c>
      <c r="I24" s="239"/>
      <c r="J24" s="239">
        <v>9450</v>
      </c>
      <c r="K24" s="239">
        <v>4794</v>
      </c>
      <c r="L24" s="239"/>
      <c r="M24" s="239">
        <v>8781</v>
      </c>
      <c r="N24" s="239">
        <v>4386</v>
      </c>
      <c r="O24" s="239"/>
      <c r="P24" s="239">
        <v>9955</v>
      </c>
      <c r="Q24" s="239">
        <v>4923</v>
      </c>
      <c r="R24" s="239"/>
      <c r="S24" s="239">
        <v>8025</v>
      </c>
      <c r="T24" s="239">
        <v>3872</v>
      </c>
      <c r="U24" s="239"/>
      <c r="V24" s="239">
        <v>2092</v>
      </c>
      <c r="W24" s="239">
        <v>951</v>
      </c>
    </row>
    <row r="25" spans="1:23" ht="14.25" customHeight="1" x14ac:dyDescent="0.2">
      <c r="A25" s="1" t="s">
        <v>210</v>
      </c>
      <c r="B25" s="1" t="s">
        <v>210</v>
      </c>
      <c r="C25" s="239">
        <v>38979</v>
      </c>
      <c r="D25" s="239">
        <v>19664</v>
      </c>
      <c r="E25" s="239">
        <v>19315</v>
      </c>
      <c r="F25" s="239"/>
      <c r="G25" s="239">
        <v>8106</v>
      </c>
      <c r="H25" s="239">
        <v>4233</v>
      </c>
      <c r="I25" s="239"/>
      <c r="J25" s="239">
        <v>7452</v>
      </c>
      <c r="K25" s="239">
        <v>3833</v>
      </c>
      <c r="L25" s="239"/>
      <c r="M25" s="239">
        <v>7237</v>
      </c>
      <c r="N25" s="239">
        <v>3705</v>
      </c>
      <c r="O25" s="239"/>
      <c r="P25" s="239">
        <v>8205</v>
      </c>
      <c r="Q25" s="239">
        <v>4069</v>
      </c>
      <c r="R25" s="239"/>
      <c r="S25" s="239">
        <v>6258</v>
      </c>
      <c r="T25" s="239">
        <v>3013</v>
      </c>
      <c r="U25" s="239"/>
      <c r="V25" s="239">
        <v>1721</v>
      </c>
      <c r="W25" s="239">
        <v>811</v>
      </c>
    </row>
    <row r="26" spans="1:23" ht="14.25" customHeight="1" x14ac:dyDescent="0.2">
      <c r="A26" s="1" t="s">
        <v>211</v>
      </c>
      <c r="B26" s="1" t="s">
        <v>211</v>
      </c>
      <c r="C26" s="239">
        <v>32465</v>
      </c>
      <c r="D26" s="239">
        <v>16077</v>
      </c>
      <c r="E26" s="239">
        <v>16388</v>
      </c>
      <c r="F26" s="239"/>
      <c r="G26" s="239">
        <v>6391</v>
      </c>
      <c r="H26" s="239">
        <v>3284</v>
      </c>
      <c r="I26" s="239"/>
      <c r="J26" s="239">
        <v>6268</v>
      </c>
      <c r="K26" s="239">
        <v>3218</v>
      </c>
      <c r="L26" s="239"/>
      <c r="M26" s="239">
        <v>6161</v>
      </c>
      <c r="N26" s="239">
        <v>3076</v>
      </c>
      <c r="O26" s="239"/>
      <c r="P26" s="239">
        <v>6331</v>
      </c>
      <c r="Q26" s="239">
        <v>3085</v>
      </c>
      <c r="R26" s="239"/>
      <c r="S26" s="239">
        <v>5616</v>
      </c>
      <c r="T26" s="239">
        <v>2621</v>
      </c>
      <c r="U26" s="239"/>
      <c r="V26" s="239">
        <v>1698</v>
      </c>
      <c r="W26" s="239">
        <v>793</v>
      </c>
    </row>
    <row r="27" spans="1:23" ht="14.25" customHeight="1" x14ac:dyDescent="0.2">
      <c r="A27" s="1" t="s">
        <v>212</v>
      </c>
      <c r="B27" s="1" t="s">
        <v>212</v>
      </c>
      <c r="C27" s="239">
        <v>24458</v>
      </c>
      <c r="D27" s="239">
        <v>11754</v>
      </c>
      <c r="E27" s="239">
        <v>12704</v>
      </c>
      <c r="F27" s="239"/>
      <c r="G27" s="239">
        <v>5052</v>
      </c>
      <c r="H27" s="239">
        <v>2573</v>
      </c>
      <c r="I27" s="239"/>
      <c r="J27" s="239">
        <v>4337</v>
      </c>
      <c r="K27" s="239">
        <v>2184</v>
      </c>
      <c r="L27" s="239"/>
      <c r="M27" s="239">
        <v>4099</v>
      </c>
      <c r="N27" s="239">
        <v>1952</v>
      </c>
      <c r="O27" s="239"/>
      <c r="P27" s="239">
        <v>5599</v>
      </c>
      <c r="Q27" s="239">
        <v>2621</v>
      </c>
      <c r="R27" s="239"/>
      <c r="S27" s="239">
        <v>4262</v>
      </c>
      <c r="T27" s="239">
        <v>1930</v>
      </c>
      <c r="U27" s="239"/>
      <c r="V27" s="239">
        <v>1109</v>
      </c>
      <c r="W27" s="239">
        <v>494</v>
      </c>
    </row>
    <row r="28" spans="1:23" ht="14.25" customHeight="1" x14ac:dyDescent="0.2">
      <c r="A28" s="643" t="s">
        <v>213</v>
      </c>
      <c r="B28" s="666" t="s">
        <v>213</v>
      </c>
      <c r="C28" s="239">
        <v>25920</v>
      </c>
      <c r="D28" s="239">
        <v>12822</v>
      </c>
      <c r="E28" s="239">
        <v>13098</v>
      </c>
      <c r="F28" s="239"/>
      <c r="G28" s="239">
        <v>5249</v>
      </c>
      <c r="H28" s="239">
        <v>2767</v>
      </c>
      <c r="I28" s="239"/>
      <c r="J28" s="239">
        <v>4909</v>
      </c>
      <c r="K28" s="239">
        <v>2479</v>
      </c>
      <c r="L28" s="239"/>
      <c r="M28" s="239">
        <v>4666</v>
      </c>
      <c r="N28" s="239">
        <v>2323</v>
      </c>
      <c r="O28" s="239"/>
      <c r="P28" s="239">
        <v>5688</v>
      </c>
      <c r="Q28" s="239">
        <v>2741</v>
      </c>
      <c r="R28" s="239"/>
      <c r="S28" s="239">
        <v>4343</v>
      </c>
      <c r="T28" s="239">
        <v>2026</v>
      </c>
      <c r="U28" s="239"/>
      <c r="V28" s="239">
        <v>1065</v>
      </c>
      <c r="W28" s="239">
        <v>486</v>
      </c>
    </row>
    <row r="29" spans="1:23" ht="14.25" customHeight="1" x14ac:dyDescent="0.2">
      <c r="A29" s="1" t="s">
        <v>214</v>
      </c>
      <c r="B29" s="1" t="s">
        <v>214</v>
      </c>
      <c r="C29" s="239">
        <v>25121</v>
      </c>
      <c r="D29" s="239">
        <v>12002</v>
      </c>
      <c r="E29" s="239">
        <v>13119</v>
      </c>
      <c r="F29" s="239"/>
      <c r="G29" s="239">
        <v>5106</v>
      </c>
      <c r="H29" s="239">
        <v>2629</v>
      </c>
      <c r="I29" s="239"/>
      <c r="J29" s="239">
        <v>4687</v>
      </c>
      <c r="K29" s="239">
        <v>2344</v>
      </c>
      <c r="L29" s="239"/>
      <c r="M29" s="239">
        <v>4582</v>
      </c>
      <c r="N29" s="239">
        <v>2173</v>
      </c>
      <c r="O29" s="239"/>
      <c r="P29" s="239">
        <v>5445</v>
      </c>
      <c r="Q29" s="239">
        <v>2530</v>
      </c>
      <c r="R29" s="239"/>
      <c r="S29" s="239">
        <v>4125</v>
      </c>
      <c r="T29" s="239">
        <v>1849</v>
      </c>
      <c r="U29" s="239"/>
      <c r="V29" s="239">
        <v>1176</v>
      </c>
      <c r="W29" s="239">
        <v>477</v>
      </c>
    </row>
    <row r="30" spans="1:23" ht="14.25" customHeight="1" x14ac:dyDescent="0.2"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</row>
    <row r="31" spans="1:23" ht="14.25" customHeight="1" x14ac:dyDescent="0.25">
      <c r="A31" s="261" t="s">
        <v>167</v>
      </c>
      <c r="B31" s="261" t="s">
        <v>167</v>
      </c>
      <c r="C31" s="51">
        <v>95016</v>
      </c>
      <c r="D31" s="51">
        <v>47537</v>
      </c>
      <c r="E31" s="51">
        <v>47479</v>
      </c>
      <c r="F31" s="51"/>
      <c r="G31" s="51">
        <v>20788</v>
      </c>
      <c r="H31" s="51">
        <v>10795</v>
      </c>
      <c r="I31" s="51"/>
      <c r="J31" s="51">
        <v>18584</v>
      </c>
      <c r="K31" s="51">
        <v>9426</v>
      </c>
      <c r="L31" s="51"/>
      <c r="M31" s="51">
        <v>17205</v>
      </c>
      <c r="N31" s="51">
        <v>8798</v>
      </c>
      <c r="O31" s="51"/>
      <c r="P31" s="51">
        <v>19198</v>
      </c>
      <c r="Q31" s="51">
        <v>9360</v>
      </c>
      <c r="R31" s="51"/>
      <c r="S31" s="51">
        <v>14439</v>
      </c>
      <c r="T31" s="51">
        <v>6887</v>
      </c>
      <c r="U31" s="51"/>
      <c r="V31" s="51">
        <v>4802</v>
      </c>
      <c r="W31" s="51">
        <v>2271</v>
      </c>
    </row>
    <row r="32" spans="1:23" ht="14.25" customHeight="1" x14ac:dyDescent="0.2"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</row>
    <row r="33" spans="1:23" ht="14.25" customHeight="1" x14ac:dyDescent="0.2">
      <c r="A33" s="254" t="s">
        <v>208</v>
      </c>
      <c r="B33" s="254" t="s">
        <v>208</v>
      </c>
      <c r="C33" s="239">
        <v>13527</v>
      </c>
      <c r="D33" s="239">
        <v>6694</v>
      </c>
      <c r="E33" s="239">
        <v>6833</v>
      </c>
      <c r="F33" s="239"/>
      <c r="G33" s="239">
        <v>2639</v>
      </c>
      <c r="H33" s="239">
        <v>1367</v>
      </c>
      <c r="I33" s="239"/>
      <c r="J33" s="239">
        <v>2385</v>
      </c>
      <c r="K33" s="239">
        <v>1189</v>
      </c>
      <c r="L33" s="239"/>
      <c r="M33" s="239">
        <v>2325</v>
      </c>
      <c r="N33" s="239">
        <v>1132</v>
      </c>
      <c r="O33" s="239"/>
      <c r="P33" s="239">
        <v>2952</v>
      </c>
      <c r="Q33" s="239">
        <v>1460</v>
      </c>
      <c r="R33" s="239"/>
      <c r="S33" s="239">
        <v>2287</v>
      </c>
      <c r="T33" s="239">
        <v>1110</v>
      </c>
      <c r="U33" s="239"/>
      <c r="V33" s="239">
        <v>939</v>
      </c>
      <c r="W33" s="239">
        <v>436</v>
      </c>
    </row>
    <row r="34" spans="1:23" ht="14.25" customHeight="1" x14ac:dyDescent="0.2">
      <c r="A34" s="1" t="s">
        <v>209</v>
      </c>
      <c r="B34" s="1" t="s">
        <v>209</v>
      </c>
      <c r="C34" s="239">
        <v>29436</v>
      </c>
      <c r="D34" s="239">
        <v>14611</v>
      </c>
      <c r="E34" s="239">
        <v>14825</v>
      </c>
      <c r="F34" s="239"/>
      <c r="G34" s="239">
        <v>6495</v>
      </c>
      <c r="H34" s="239">
        <v>3393</v>
      </c>
      <c r="I34" s="239"/>
      <c r="J34" s="239">
        <v>5860</v>
      </c>
      <c r="K34" s="239">
        <v>2943</v>
      </c>
      <c r="L34" s="239"/>
      <c r="M34" s="239">
        <v>5337</v>
      </c>
      <c r="N34" s="239">
        <v>2701</v>
      </c>
      <c r="O34" s="239"/>
      <c r="P34" s="239">
        <v>5697</v>
      </c>
      <c r="Q34" s="239">
        <v>2710</v>
      </c>
      <c r="R34" s="239"/>
      <c r="S34" s="239">
        <v>4273</v>
      </c>
      <c r="T34" s="239">
        <v>2030</v>
      </c>
      <c r="U34" s="239"/>
      <c r="V34" s="239">
        <v>1774</v>
      </c>
      <c r="W34" s="239">
        <v>834</v>
      </c>
    </row>
    <row r="35" spans="1:23" ht="14.25" customHeight="1" x14ac:dyDescent="0.2">
      <c r="A35" s="1" t="s">
        <v>210</v>
      </c>
      <c r="B35" s="1" t="s">
        <v>210</v>
      </c>
      <c r="C35" s="239">
        <v>3785</v>
      </c>
      <c r="D35" s="239">
        <v>1928</v>
      </c>
      <c r="E35" s="239">
        <v>1857</v>
      </c>
      <c r="F35" s="239"/>
      <c r="G35" s="239">
        <v>833</v>
      </c>
      <c r="H35" s="239">
        <v>434</v>
      </c>
      <c r="I35" s="239"/>
      <c r="J35" s="239">
        <v>751</v>
      </c>
      <c r="K35" s="239">
        <v>401</v>
      </c>
      <c r="L35" s="239"/>
      <c r="M35" s="239">
        <v>740</v>
      </c>
      <c r="N35" s="239">
        <v>396</v>
      </c>
      <c r="O35" s="239"/>
      <c r="P35" s="239">
        <v>707</v>
      </c>
      <c r="Q35" s="239">
        <v>339</v>
      </c>
      <c r="R35" s="239"/>
      <c r="S35" s="239">
        <v>622</v>
      </c>
      <c r="T35" s="239">
        <v>301</v>
      </c>
      <c r="U35" s="239"/>
      <c r="V35" s="239">
        <v>132</v>
      </c>
      <c r="W35" s="239">
        <v>57</v>
      </c>
    </row>
    <row r="36" spans="1:23" ht="14.25" customHeight="1" x14ac:dyDescent="0.2">
      <c r="A36" s="1" t="s">
        <v>211</v>
      </c>
      <c r="B36" s="1" t="s">
        <v>211</v>
      </c>
      <c r="C36" s="239">
        <v>7328</v>
      </c>
      <c r="D36" s="239">
        <v>3616</v>
      </c>
      <c r="E36" s="239">
        <v>3712</v>
      </c>
      <c r="F36" s="239"/>
      <c r="G36" s="239">
        <v>1654</v>
      </c>
      <c r="H36" s="239">
        <v>824</v>
      </c>
      <c r="I36" s="239"/>
      <c r="J36" s="239">
        <v>1493</v>
      </c>
      <c r="K36" s="239">
        <v>766</v>
      </c>
      <c r="L36" s="239"/>
      <c r="M36" s="239">
        <v>1433</v>
      </c>
      <c r="N36" s="239">
        <v>705</v>
      </c>
      <c r="O36" s="239"/>
      <c r="P36" s="239">
        <v>1467</v>
      </c>
      <c r="Q36" s="239">
        <v>731</v>
      </c>
      <c r="R36" s="239"/>
      <c r="S36" s="239">
        <v>1145</v>
      </c>
      <c r="T36" s="239">
        <v>529</v>
      </c>
      <c r="U36" s="239"/>
      <c r="V36" s="239">
        <v>136</v>
      </c>
      <c r="W36" s="239">
        <v>61</v>
      </c>
    </row>
    <row r="37" spans="1:23" ht="14.25" customHeight="1" x14ac:dyDescent="0.2">
      <c r="A37" s="1" t="s">
        <v>212</v>
      </c>
      <c r="B37" s="1" t="s">
        <v>212</v>
      </c>
      <c r="C37" s="239">
        <v>9170</v>
      </c>
      <c r="D37" s="239">
        <v>4664</v>
      </c>
      <c r="E37" s="239">
        <v>4506</v>
      </c>
      <c r="F37" s="239"/>
      <c r="G37" s="239">
        <v>1912</v>
      </c>
      <c r="H37" s="239">
        <v>1000</v>
      </c>
      <c r="I37" s="239"/>
      <c r="J37" s="239">
        <v>1780</v>
      </c>
      <c r="K37" s="239">
        <v>920</v>
      </c>
      <c r="L37" s="239"/>
      <c r="M37" s="239">
        <v>1569</v>
      </c>
      <c r="N37" s="239">
        <v>821</v>
      </c>
      <c r="O37" s="239"/>
      <c r="P37" s="239">
        <v>1909</v>
      </c>
      <c r="Q37" s="239">
        <v>956</v>
      </c>
      <c r="R37" s="239"/>
      <c r="S37" s="239">
        <v>1400</v>
      </c>
      <c r="T37" s="239">
        <v>679</v>
      </c>
      <c r="U37" s="239"/>
      <c r="V37" s="239">
        <v>600</v>
      </c>
      <c r="W37" s="239">
        <v>288</v>
      </c>
    </row>
    <row r="38" spans="1:23" ht="14.25" customHeight="1" x14ac:dyDescent="0.2">
      <c r="A38" s="643" t="s">
        <v>213</v>
      </c>
      <c r="B38" s="666" t="s">
        <v>213</v>
      </c>
      <c r="C38" s="239">
        <v>17856</v>
      </c>
      <c r="D38" s="239">
        <v>8954</v>
      </c>
      <c r="E38" s="239">
        <v>8902</v>
      </c>
      <c r="F38" s="239"/>
      <c r="G38" s="239">
        <v>3655</v>
      </c>
      <c r="H38" s="239">
        <v>1921</v>
      </c>
      <c r="I38" s="239"/>
      <c r="J38" s="239">
        <v>3347</v>
      </c>
      <c r="K38" s="239">
        <v>1694</v>
      </c>
      <c r="L38" s="239"/>
      <c r="M38" s="239">
        <v>3223</v>
      </c>
      <c r="N38" s="239">
        <v>1722</v>
      </c>
      <c r="O38" s="239"/>
      <c r="P38" s="239">
        <v>3902</v>
      </c>
      <c r="Q38" s="239">
        <v>1895</v>
      </c>
      <c r="R38" s="239"/>
      <c r="S38" s="239">
        <v>2810</v>
      </c>
      <c r="T38" s="239">
        <v>1288</v>
      </c>
      <c r="U38" s="239"/>
      <c r="V38" s="239">
        <v>919</v>
      </c>
      <c r="W38" s="239">
        <v>434</v>
      </c>
    </row>
    <row r="39" spans="1:23" ht="14.25" customHeight="1" thickBot="1" x14ac:dyDescent="0.25">
      <c r="A39" s="241" t="s">
        <v>214</v>
      </c>
      <c r="B39" s="241" t="s">
        <v>214</v>
      </c>
      <c r="C39" s="242">
        <v>13914</v>
      </c>
      <c r="D39" s="242">
        <v>7070</v>
      </c>
      <c r="E39" s="242">
        <v>6844</v>
      </c>
      <c r="F39" s="242"/>
      <c r="G39" s="242">
        <v>3600</v>
      </c>
      <c r="H39" s="242">
        <v>1856</v>
      </c>
      <c r="I39" s="242"/>
      <c r="J39" s="242">
        <v>2968</v>
      </c>
      <c r="K39" s="242">
        <v>1513</v>
      </c>
      <c r="L39" s="242"/>
      <c r="M39" s="242">
        <v>2578</v>
      </c>
      <c r="N39" s="242">
        <v>1321</v>
      </c>
      <c r="O39" s="242"/>
      <c r="P39" s="242">
        <v>2564</v>
      </c>
      <c r="Q39" s="242">
        <v>1269</v>
      </c>
      <c r="R39" s="242"/>
      <c r="S39" s="242">
        <v>1902</v>
      </c>
      <c r="T39" s="242">
        <v>950</v>
      </c>
      <c r="U39" s="242"/>
      <c r="V39" s="242">
        <v>302</v>
      </c>
      <c r="W39" s="242">
        <v>161</v>
      </c>
    </row>
    <row r="40" spans="1:23" ht="12.75" x14ac:dyDescent="0.2">
      <c r="A40" s="236"/>
      <c r="B40" s="236"/>
    </row>
    <row r="41" spans="1:23" ht="12.75" x14ac:dyDescent="0.2">
      <c r="A41" s="2"/>
      <c r="B41" s="2"/>
    </row>
    <row r="42" spans="1:23" ht="12.75" x14ac:dyDescent="0.2">
      <c r="A42" s="2"/>
      <c r="B42" s="2"/>
    </row>
    <row r="43" spans="1:23" ht="12.75" x14ac:dyDescent="0.2">
      <c r="A43" s="2"/>
      <c r="B43" s="2"/>
    </row>
    <row r="44" spans="1:23" ht="12.75" x14ac:dyDescent="0.2">
      <c r="A44" s="2"/>
      <c r="B44" s="2"/>
    </row>
    <row r="45" spans="1:23" ht="12.75" x14ac:dyDescent="0.2">
      <c r="A45" s="2"/>
      <c r="B45" s="2"/>
    </row>
    <row r="46" spans="1:23" ht="12.75" x14ac:dyDescent="0.2">
      <c r="A46" s="2"/>
      <c r="B46" s="2"/>
    </row>
  </sheetData>
  <mergeCells count="8">
    <mergeCell ref="X1:Y2"/>
    <mergeCell ref="A7:V7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4488188976377963" bottom="0.59055118110236227" header="0" footer="0"/>
  <pageSetup scale="75" orientation="portrait" horizontalDpi="300" verticalDpi="300" r:id="rId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zoomScaleNormal="100" zoomScaleSheetLayoutView="100" workbookViewId="0">
      <selection sqref="A1:V1"/>
    </sheetView>
  </sheetViews>
  <sheetFormatPr baseColWidth="10" defaultColWidth="11" defaultRowHeight="14.25" customHeight="1" x14ac:dyDescent="0.2"/>
  <cols>
    <col min="1" max="1" width="18.5" style="29" customWidth="1"/>
    <col min="2" max="2" width="6.25" style="29" customWidth="1"/>
    <col min="3" max="4" width="6.75" style="29" bestFit="1" customWidth="1"/>
    <col min="5" max="5" width="1.5" style="29" customWidth="1"/>
    <col min="6" max="7" width="6.75" style="29" bestFit="1" customWidth="1"/>
    <col min="8" max="8" width="1.375" style="29" customWidth="1"/>
    <col min="9" max="9" width="6.375" style="29" bestFit="1" customWidth="1"/>
    <col min="10" max="10" width="6.125" style="29" bestFit="1" customWidth="1"/>
    <col min="11" max="11" width="1.5" style="29" customWidth="1"/>
    <col min="12" max="12" width="7" style="29" bestFit="1" customWidth="1"/>
    <col min="13" max="13" width="6.125" style="29" bestFit="1" customWidth="1"/>
    <col min="14" max="14" width="1.5" style="29" customWidth="1"/>
    <col min="15" max="15" width="6.625" style="29" bestFit="1" customWidth="1"/>
    <col min="16" max="16" width="6.375" style="29" bestFit="1" customWidth="1"/>
    <col min="17" max="17" width="1.5" style="29" customWidth="1"/>
    <col min="18" max="19" width="6" style="29" bestFit="1" customWidth="1"/>
    <col min="20" max="20" width="1.5" style="29" customWidth="1"/>
    <col min="21" max="21" width="4.25" style="29" bestFit="1" customWidth="1"/>
    <col min="22" max="22" width="3.875" style="29" customWidth="1"/>
    <col min="23" max="23" width="5.375" style="90" customWidth="1"/>
    <col min="24" max="16384" width="11" style="90"/>
  </cols>
  <sheetData>
    <row r="1" spans="1:26" ht="14.25" customHeight="1" x14ac:dyDescent="0.2">
      <c r="A1" s="769" t="s">
        <v>232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4.25" customHeight="1" x14ac:dyDescent="0.2">
      <c r="A2" s="769" t="s">
        <v>229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200"/>
      <c r="X2" s="747"/>
      <c r="Y2" s="747"/>
      <c r="Z2"/>
    </row>
    <row r="3" spans="1:26" ht="14.25" customHeight="1" x14ac:dyDescent="0.2">
      <c r="A3" s="758" t="s">
        <v>239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</row>
    <row r="4" spans="1:26" ht="14.25" customHeight="1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customHeight="1" x14ac:dyDescent="0.2">
      <c r="A5" s="769" t="s">
        <v>160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4.25" customHeight="1" thickBot="1" x14ac:dyDescent="0.25">
      <c r="A6" s="755" t="s">
        <v>1063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  <c r="T6" s="755"/>
      <c r="U6" s="755"/>
      <c r="V6" s="755"/>
    </row>
    <row r="7" spans="1:26" s="91" customFormat="1" ht="14.25" customHeight="1" x14ac:dyDescent="0.2">
      <c r="A7" s="274" t="s">
        <v>161</v>
      </c>
      <c r="B7" s="208" t="s">
        <v>5</v>
      </c>
      <c r="C7" s="208"/>
      <c r="D7" s="208"/>
      <c r="E7" s="1"/>
      <c r="F7" s="275" t="s">
        <v>14</v>
      </c>
      <c r="G7" s="275"/>
      <c r="H7" s="1"/>
      <c r="I7" s="275" t="s">
        <v>15</v>
      </c>
      <c r="J7" s="275"/>
      <c r="K7" s="1"/>
      <c r="L7" s="275" t="s">
        <v>16</v>
      </c>
      <c r="M7" s="275"/>
      <c r="N7" s="1"/>
      <c r="O7" s="275" t="s">
        <v>18</v>
      </c>
      <c r="P7" s="275"/>
      <c r="Q7" s="1"/>
      <c r="R7" s="275" t="s">
        <v>19</v>
      </c>
      <c r="S7" s="275"/>
      <c r="T7" s="1"/>
      <c r="U7" s="275" t="s">
        <v>20</v>
      </c>
      <c r="V7" s="275"/>
    </row>
    <row r="8" spans="1:26" s="91" customFormat="1" ht="14.25" customHeight="1" thickBot="1" x14ac:dyDescent="0.25">
      <c r="A8" s="286" t="s">
        <v>163</v>
      </c>
      <c r="B8" s="235" t="s">
        <v>87</v>
      </c>
      <c r="C8" s="235" t="s">
        <v>88</v>
      </c>
      <c r="D8" s="235" t="s">
        <v>89</v>
      </c>
      <c r="E8" s="235"/>
      <c r="F8" s="235" t="s">
        <v>87</v>
      </c>
      <c r="G8" s="235" t="s">
        <v>88</v>
      </c>
      <c r="H8" s="235"/>
      <c r="I8" s="235" t="s">
        <v>87</v>
      </c>
      <c r="J8" s="235" t="s">
        <v>88</v>
      </c>
      <c r="K8" s="235"/>
      <c r="L8" s="235" t="s">
        <v>87</v>
      </c>
      <c r="M8" s="235" t="s">
        <v>88</v>
      </c>
      <c r="N8" s="235"/>
      <c r="O8" s="235" t="s">
        <v>87</v>
      </c>
      <c r="P8" s="235" t="s">
        <v>88</v>
      </c>
      <c r="Q8" s="235"/>
      <c r="R8" s="235" t="s">
        <v>87</v>
      </c>
      <c r="S8" s="235" t="s">
        <v>88</v>
      </c>
      <c r="T8" s="235"/>
      <c r="U8" s="235" t="s">
        <v>87</v>
      </c>
      <c r="V8" s="235" t="s">
        <v>88</v>
      </c>
    </row>
    <row r="10" spans="1:26" ht="14.25" customHeight="1" x14ac:dyDescent="0.25">
      <c r="A10" s="237" t="s">
        <v>5</v>
      </c>
      <c r="B10" s="51">
        <v>238485</v>
      </c>
      <c r="C10" s="51">
        <v>120367</v>
      </c>
      <c r="D10" s="51">
        <v>118118</v>
      </c>
      <c r="E10" s="51"/>
      <c r="F10" s="51">
        <v>57966</v>
      </c>
      <c r="G10" s="51">
        <v>30025</v>
      </c>
      <c r="H10" s="51"/>
      <c r="I10" s="51">
        <v>51520</v>
      </c>
      <c r="J10" s="51">
        <v>26047</v>
      </c>
      <c r="K10" s="51"/>
      <c r="L10" s="51">
        <v>48280</v>
      </c>
      <c r="M10" s="51">
        <v>24249</v>
      </c>
      <c r="N10" s="51"/>
      <c r="O10" s="51">
        <v>43794</v>
      </c>
      <c r="P10" s="51">
        <v>22069</v>
      </c>
      <c r="Q10" s="51"/>
      <c r="R10" s="51">
        <v>35926</v>
      </c>
      <c r="S10" s="51">
        <v>17545</v>
      </c>
      <c r="T10" s="51"/>
      <c r="U10" s="51">
        <v>999</v>
      </c>
      <c r="V10" s="51">
        <v>432</v>
      </c>
    </row>
    <row r="11" spans="1:26" ht="14.25" customHeight="1" x14ac:dyDescent="0.2">
      <c r="A11" s="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6" ht="14.25" customHeight="1" x14ac:dyDescent="0.2">
      <c r="A12" s="1" t="s">
        <v>164</v>
      </c>
      <c r="B12" s="51">
        <v>201962</v>
      </c>
      <c r="C12" s="51">
        <v>102253</v>
      </c>
      <c r="D12" s="51">
        <v>99709</v>
      </c>
      <c r="E12" s="51"/>
      <c r="F12" s="51">
        <v>50299</v>
      </c>
      <c r="G12" s="51">
        <v>26204</v>
      </c>
      <c r="H12" s="51"/>
      <c r="I12" s="51">
        <v>44096</v>
      </c>
      <c r="J12" s="51">
        <v>22336</v>
      </c>
      <c r="K12" s="51"/>
      <c r="L12" s="51">
        <v>40964</v>
      </c>
      <c r="M12" s="51">
        <v>20614</v>
      </c>
      <c r="N12" s="51"/>
      <c r="O12" s="51">
        <v>36946</v>
      </c>
      <c r="P12" s="51">
        <v>18669</v>
      </c>
      <c r="Q12" s="51"/>
      <c r="R12" s="51">
        <v>29230</v>
      </c>
      <c r="S12" s="51">
        <v>14263</v>
      </c>
      <c r="T12" s="51"/>
      <c r="U12" s="51">
        <v>427</v>
      </c>
      <c r="V12" s="51">
        <v>167</v>
      </c>
    </row>
    <row r="13" spans="1:26" ht="14.25" customHeight="1" x14ac:dyDescent="0.2">
      <c r="A13" s="1" t="s">
        <v>165</v>
      </c>
      <c r="B13" s="51">
        <v>27577</v>
      </c>
      <c r="C13" s="51">
        <v>13988</v>
      </c>
      <c r="D13" s="51">
        <v>13589</v>
      </c>
      <c r="E13" s="51"/>
      <c r="F13" s="51">
        <v>5587</v>
      </c>
      <c r="G13" s="51">
        <v>2812</v>
      </c>
      <c r="H13" s="51"/>
      <c r="I13" s="51">
        <v>5478</v>
      </c>
      <c r="J13" s="51">
        <v>2816</v>
      </c>
      <c r="K13" s="51"/>
      <c r="L13" s="51">
        <v>5485</v>
      </c>
      <c r="M13" s="51">
        <v>2787</v>
      </c>
      <c r="N13" s="51"/>
      <c r="O13" s="51">
        <v>5264</v>
      </c>
      <c r="P13" s="51">
        <v>2674</v>
      </c>
      <c r="Q13" s="51"/>
      <c r="R13" s="51">
        <v>5191</v>
      </c>
      <c r="S13" s="51">
        <v>2634</v>
      </c>
      <c r="T13" s="51"/>
      <c r="U13" s="51">
        <v>572</v>
      </c>
      <c r="V13" s="51">
        <v>265</v>
      </c>
    </row>
    <row r="14" spans="1:26" ht="14.25" customHeight="1" x14ac:dyDescent="0.2">
      <c r="A14" s="1" t="s">
        <v>547</v>
      </c>
      <c r="B14" s="51">
        <v>8946</v>
      </c>
      <c r="C14" s="51">
        <v>4126</v>
      </c>
      <c r="D14" s="51">
        <v>4820</v>
      </c>
      <c r="E14" s="51"/>
      <c r="F14" s="51">
        <v>2080</v>
      </c>
      <c r="G14" s="51">
        <v>1009</v>
      </c>
      <c r="H14" s="51"/>
      <c r="I14" s="51">
        <v>1946</v>
      </c>
      <c r="J14" s="51">
        <v>895</v>
      </c>
      <c r="K14" s="51"/>
      <c r="L14" s="51">
        <v>1831</v>
      </c>
      <c r="M14" s="51">
        <v>848</v>
      </c>
      <c r="N14" s="51"/>
      <c r="O14" s="51">
        <v>1584</v>
      </c>
      <c r="P14" s="51">
        <v>726</v>
      </c>
      <c r="Q14" s="51"/>
      <c r="R14" s="51">
        <v>1505</v>
      </c>
      <c r="S14" s="51">
        <v>648</v>
      </c>
      <c r="T14" s="51"/>
      <c r="U14" s="51">
        <v>0</v>
      </c>
      <c r="V14" s="51">
        <v>0</v>
      </c>
    </row>
    <row r="15" spans="1:26" ht="14.25" customHeight="1" x14ac:dyDescent="0.2">
      <c r="A15" s="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6" ht="14.25" customHeight="1" x14ac:dyDescent="0.25">
      <c r="A16" s="238" t="s">
        <v>166</v>
      </c>
      <c r="B16" s="61">
        <v>186903</v>
      </c>
      <c r="C16" s="61">
        <v>94346</v>
      </c>
      <c r="D16" s="61">
        <v>92557</v>
      </c>
      <c r="E16" s="61"/>
      <c r="F16" s="61">
        <v>45229</v>
      </c>
      <c r="G16" s="61">
        <v>23457</v>
      </c>
      <c r="H16" s="51"/>
      <c r="I16" s="61">
        <v>40260</v>
      </c>
      <c r="J16" s="61">
        <v>20402</v>
      </c>
      <c r="K16" s="51"/>
      <c r="L16" s="61">
        <v>37984</v>
      </c>
      <c r="M16" s="61">
        <v>19016</v>
      </c>
      <c r="N16" s="51"/>
      <c r="O16" s="61">
        <v>34311</v>
      </c>
      <c r="P16" s="61">
        <v>17295</v>
      </c>
      <c r="Q16" s="51"/>
      <c r="R16" s="61">
        <v>28179</v>
      </c>
      <c r="S16" s="61">
        <v>13772</v>
      </c>
      <c r="T16" s="51"/>
      <c r="U16" s="61">
        <v>940</v>
      </c>
      <c r="V16" s="61">
        <v>404</v>
      </c>
    </row>
    <row r="17" spans="1:22" ht="14.25" customHeight="1" x14ac:dyDescent="0.2">
      <c r="A17" s="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14.25" customHeight="1" x14ac:dyDescent="0.2">
      <c r="A18" s="1" t="s">
        <v>164</v>
      </c>
      <c r="B18" s="239">
        <v>151354</v>
      </c>
      <c r="C18" s="239">
        <v>76697</v>
      </c>
      <c r="D18" s="239">
        <v>74657</v>
      </c>
      <c r="E18" s="239"/>
      <c r="F18" s="239">
        <v>37792</v>
      </c>
      <c r="G18" s="239">
        <v>19743</v>
      </c>
      <c r="H18" s="239"/>
      <c r="I18" s="239">
        <v>33026</v>
      </c>
      <c r="J18" s="239">
        <v>16773</v>
      </c>
      <c r="K18" s="239"/>
      <c r="L18" s="239">
        <v>30862</v>
      </c>
      <c r="M18" s="239">
        <v>15480</v>
      </c>
      <c r="N18" s="239"/>
      <c r="O18" s="239">
        <v>27611</v>
      </c>
      <c r="P18" s="239">
        <v>13966</v>
      </c>
      <c r="Q18" s="239"/>
      <c r="R18" s="239">
        <v>21649</v>
      </c>
      <c r="S18" s="239">
        <v>10571</v>
      </c>
      <c r="T18" s="239"/>
      <c r="U18" s="239">
        <v>414</v>
      </c>
      <c r="V18" s="239">
        <v>164</v>
      </c>
    </row>
    <row r="19" spans="1:22" ht="14.25" customHeight="1" x14ac:dyDescent="0.2">
      <c r="A19" s="1" t="s">
        <v>165</v>
      </c>
      <c r="B19" s="239">
        <v>26603</v>
      </c>
      <c r="C19" s="239">
        <v>13523</v>
      </c>
      <c r="D19" s="239">
        <v>13080</v>
      </c>
      <c r="E19" s="239"/>
      <c r="F19" s="239">
        <v>5357</v>
      </c>
      <c r="G19" s="239">
        <v>2705</v>
      </c>
      <c r="H19" s="239"/>
      <c r="I19" s="239">
        <v>5288</v>
      </c>
      <c r="J19" s="239">
        <v>2734</v>
      </c>
      <c r="K19" s="239"/>
      <c r="L19" s="239">
        <v>5291</v>
      </c>
      <c r="M19" s="239">
        <v>2688</v>
      </c>
      <c r="N19" s="239"/>
      <c r="O19" s="239">
        <v>5116</v>
      </c>
      <c r="P19" s="239">
        <v>2603</v>
      </c>
      <c r="Q19" s="239"/>
      <c r="R19" s="239">
        <v>5025</v>
      </c>
      <c r="S19" s="239">
        <v>2553</v>
      </c>
      <c r="T19" s="239"/>
      <c r="U19" s="239">
        <v>526</v>
      </c>
      <c r="V19" s="239">
        <v>240</v>
      </c>
    </row>
    <row r="20" spans="1:22" ht="14.25" customHeight="1" x14ac:dyDescent="0.2">
      <c r="A20" s="1" t="s">
        <v>547</v>
      </c>
      <c r="B20" s="239">
        <v>8946</v>
      </c>
      <c r="C20" s="239">
        <v>4126</v>
      </c>
      <c r="D20" s="239">
        <v>4820</v>
      </c>
      <c r="E20" s="239"/>
      <c r="F20" s="239">
        <v>2080</v>
      </c>
      <c r="G20" s="239">
        <v>1009</v>
      </c>
      <c r="H20" s="239"/>
      <c r="I20" s="239">
        <v>1946</v>
      </c>
      <c r="J20" s="239">
        <v>895</v>
      </c>
      <c r="K20" s="239"/>
      <c r="L20" s="239">
        <v>1831</v>
      </c>
      <c r="M20" s="239">
        <v>848</v>
      </c>
      <c r="N20" s="239"/>
      <c r="O20" s="239">
        <v>1584</v>
      </c>
      <c r="P20" s="239">
        <v>726</v>
      </c>
      <c r="Q20" s="239"/>
      <c r="R20" s="239">
        <v>1505</v>
      </c>
      <c r="S20" s="239">
        <v>648</v>
      </c>
      <c r="T20" s="239"/>
      <c r="U20" s="239">
        <v>0</v>
      </c>
      <c r="V20" s="239">
        <v>0</v>
      </c>
    </row>
    <row r="21" spans="1:22" ht="14.25" customHeight="1" x14ac:dyDescent="0.2">
      <c r="A21" s="1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</row>
    <row r="22" spans="1:22" ht="14.25" customHeight="1" x14ac:dyDescent="0.25">
      <c r="A22" s="240" t="s">
        <v>167</v>
      </c>
      <c r="B22" s="61">
        <v>51582</v>
      </c>
      <c r="C22" s="61">
        <v>26021</v>
      </c>
      <c r="D22" s="61">
        <v>25561</v>
      </c>
      <c r="E22" s="61"/>
      <c r="F22" s="61">
        <v>12737</v>
      </c>
      <c r="G22" s="61">
        <v>6568</v>
      </c>
      <c r="H22" s="51"/>
      <c r="I22" s="61">
        <v>11260</v>
      </c>
      <c r="J22" s="61">
        <v>5645</v>
      </c>
      <c r="K22" s="51"/>
      <c r="L22" s="61">
        <v>10296</v>
      </c>
      <c r="M22" s="61">
        <v>5233</v>
      </c>
      <c r="N22" s="51"/>
      <c r="O22" s="61">
        <v>9483</v>
      </c>
      <c r="P22" s="61">
        <v>4774</v>
      </c>
      <c r="Q22" s="51"/>
      <c r="R22" s="61">
        <v>7747</v>
      </c>
      <c r="S22" s="61">
        <v>3773</v>
      </c>
      <c r="T22" s="51"/>
      <c r="U22" s="61">
        <v>59</v>
      </c>
      <c r="V22" s="61">
        <v>28</v>
      </c>
    </row>
    <row r="23" spans="1:22" ht="14.25" customHeight="1" x14ac:dyDescent="0.2">
      <c r="A23" s="1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</row>
    <row r="24" spans="1:22" ht="14.25" customHeight="1" x14ac:dyDescent="0.2">
      <c r="A24" s="1" t="s">
        <v>164</v>
      </c>
      <c r="B24" s="239">
        <v>50608</v>
      </c>
      <c r="C24" s="239">
        <v>25556</v>
      </c>
      <c r="D24" s="239">
        <v>25052</v>
      </c>
      <c r="E24" s="239"/>
      <c r="F24" s="239">
        <v>12507</v>
      </c>
      <c r="G24" s="239">
        <v>6461</v>
      </c>
      <c r="H24" s="239"/>
      <c r="I24" s="239">
        <v>11070</v>
      </c>
      <c r="J24" s="239">
        <v>5563</v>
      </c>
      <c r="K24" s="239"/>
      <c r="L24" s="239">
        <v>10102</v>
      </c>
      <c r="M24" s="239">
        <v>5134</v>
      </c>
      <c r="N24" s="239"/>
      <c r="O24" s="239">
        <v>9335</v>
      </c>
      <c r="P24" s="239">
        <v>4703</v>
      </c>
      <c r="Q24" s="239"/>
      <c r="R24" s="239">
        <v>7581</v>
      </c>
      <c r="S24" s="239">
        <v>3692</v>
      </c>
      <c r="T24" s="239"/>
      <c r="U24" s="239">
        <v>13</v>
      </c>
      <c r="V24" s="239">
        <v>3</v>
      </c>
    </row>
    <row r="25" spans="1:22" ht="14.25" customHeight="1" x14ac:dyDescent="0.2">
      <c r="A25" s="236" t="s">
        <v>165</v>
      </c>
      <c r="B25" s="239">
        <v>974</v>
      </c>
      <c r="C25" s="239">
        <v>465</v>
      </c>
      <c r="D25" s="239">
        <v>509</v>
      </c>
      <c r="E25" s="239"/>
      <c r="F25" s="239">
        <v>230</v>
      </c>
      <c r="G25" s="239">
        <v>107</v>
      </c>
      <c r="H25" s="239"/>
      <c r="I25" s="239">
        <v>190</v>
      </c>
      <c r="J25" s="239">
        <v>82</v>
      </c>
      <c r="K25" s="239"/>
      <c r="L25" s="239">
        <v>194</v>
      </c>
      <c r="M25" s="239">
        <v>99</v>
      </c>
      <c r="N25" s="239"/>
      <c r="O25" s="239">
        <v>148</v>
      </c>
      <c r="P25" s="239">
        <v>71</v>
      </c>
      <c r="Q25" s="239"/>
      <c r="R25" s="239">
        <v>166</v>
      </c>
      <c r="S25" s="239">
        <v>81</v>
      </c>
      <c r="T25" s="239"/>
      <c r="U25" s="239">
        <v>46</v>
      </c>
      <c r="V25" s="239">
        <v>25</v>
      </c>
    </row>
    <row r="26" spans="1:22" ht="14.25" customHeight="1" thickBot="1" x14ac:dyDescent="0.25">
      <c r="A26" s="241" t="s">
        <v>547</v>
      </c>
      <c r="B26" s="287">
        <v>0</v>
      </c>
      <c r="C26" s="287">
        <v>0</v>
      </c>
      <c r="D26" s="287">
        <v>0</v>
      </c>
      <c r="E26" s="287"/>
      <c r="F26" s="243">
        <v>0</v>
      </c>
      <c r="G26" s="243">
        <v>0</v>
      </c>
      <c r="H26" s="243"/>
      <c r="I26" s="243">
        <v>0</v>
      </c>
      <c r="J26" s="243">
        <v>0</v>
      </c>
      <c r="K26" s="243"/>
      <c r="L26" s="243">
        <v>0</v>
      </c>
      <c r="M26" s="243">
        <v>0</v>
      </c>
      <c r="N26" s="243"/>
      <c r="O26" s="243">
        <v>0</v>
      </c>
      <c r="P26" s="243">
        <v>0</v>
      </c>
      <c r="Q26" s="243"/>
      <c r="R26" s="243">
        <v>0</v>
      </c>
      <c r="S26" s="243">
        <v>0</v>
      </c>
      <c r="T26" s="243"/>
      <c r="U26" s="243">
        <v>0</v>
      </c>
      <c r="V26" s="243">
        <v>0</v>
      </c>
    </row>
    <row r="29" spans="1:22" ht="14.25" customHeight="1" x14ac:dyDescent="0.2">
      <c r="B29" s="477"/>
      <c r="C29" s="477"/>
      <c r="D29" s="477"/>
    </row>
    <row r="30" spans="1:22" ht="14.25" customHeight="1" x14ac:dyDescent="0.2">
      <c r="F30" s="76"/>
      <c r="G30" s="76"/>
      <c r="I30" s="76"/>
      <c r="J30" s="76"/>
      <c r="L30" s="76"/>
      <c r="M30" s="76"/>
      <c r="O30" s="76"/>
      <c r="P30" s="76"/>
      <c r="R30" s="76"/>
      <c r="S30" s="76"/>
    </row>
    <row r="31" spans="1:22" ht="14.25" customHeight="1" x14ac:dyDescent="0.2">
      <c r="F31" s="76"/>
      <c r="G31" s="76"/>
      <c r="I31" s="76"/>
      <c r="J31" s="76"/>
      <c r="L31" s="76"/>
      <c r="M31" s="76"/>
      <c r="O31" s="76"/>
      <c r="P31" s="76"/>
      <c r="R31" s="76"/>
      <c r="S31" s="76"/>
    </row>
  </sheetData>
  <mergeCells count="7">
    <mergeCell ref="A6:V6"/>
    <mergeCell ref="X1:Y2"/>
    <mergeCell ref="A1:V1"/>
    <mergeCell ref="A2:V2"/>
    <mergeCell ref="A3:V3"/>
    <mergeCell ref="A4:V4"/>
    <mergeCell ref="A5:V5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59055118110236227" bottom="1" header="0" footer="0"/>
  <pageSetup scale="70" orientation="portrait" horizontalDpi="300" verticalDpi="300" r:id="rId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workbookViewId="0"/>
  </sheetViews>
  <sheetFormatPr baseColWidth="10" defaultColWidth="9" defaultRowHeight="12.75" x14ac:dyDescent="0.2"/>
  <cols>
    <col min="1" max="1" width="9.75" style="2" customWidth="1"/>
    <col min="2" max="4" width="6.5" style="2" bestFit="1" customWidth="1"/>
    <col min="5" max="5" width="2" style="2" customWidth="1"/>
    <col min="6" max="8" width="5.625" style="2" bestFit="1" customWidth="1"/>
    <col min="9" max="9" width="1.625" style="2" customWidth="1"/>
    <col min="10" max="12" width="5.625" style="2" bestFit="1" customWidth="1"/>
    <col min="13" max="13" width="1.375" style="2" customWidth="1"/>
    <col min="14" max="16" width="5.625" style="2" bestFit="1" customWidth="1"/>
    <col min="17" max="17" width="1.125" style="2" customWidth="1"/>
    <col min="18" max="20" width="5.625" style="2" bestFit="1" customWidth="1"/>
    <col min="21" max="21" width="1.375" style="2" customWidth="1"/>
    <col min="22" max="24" width="5.625" style="2" bestFit="1" customWidth="1"/>
    <col min="25" max="25" width="1.25" style="2" customWidth="1"/>
    <col min="26" max="26" width="4" style="2" bestFit="1" customWidth="1"/>
    <col min="27" max="28" width="3.5" style="2" bestFit="1" customWidth="1"/>
    <col min="29" max="29" width="4.875" style="90" customWidth="1"/>
    <col min="30" max="32" width="11" style="90" customWidth="1"/>
    <col min="33" max="256" width="11" style="2" customWidth="1"/>
    <col min="257" max="16384" width="9" style="2"/>
  </cols>
  <sheetData>
    <row r="1" spans="1:32" ht="15" x14ac:dyDescent="0.2">
      <c r="AC1" s="200"/>
      <c r="AD1" s="747" t="s">
        <v>650</v>
      </c>
      <c r="AE1" s="747"/>
      <c r="AF1" s="200"/>
    </row>
    <row r="2" spans="1:32" ht="15" x14ac:dyDescent="0.2">
      <c r="A2" s="480" t="s">
        <v>1003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200"/>
      <c r="AD2" s="747"/>
      <c r="AE2" s="747"/>
      <c r="AF2" s="2"/>
    </row>
    <row r="3" spans="1:32" ht="14.25" x14ac:dyDescent="0.2">
      <c r="A3" s="480" t="s">
        <v>993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</row>
    <row r="4" spans="1:32" ht="14.25" x14ac:dyDescent="0.2">
      <c r="A4" s="480" t="s">
        <v>1004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</row>
    <row r="5" spans="1:32" ht="14.25" x14ac:dyDescent="0.2">
      <c r="A5" s="624" t="s">
        <v>189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</row>
    <row r="6" spans="1:32" ht="14.25" x14ac:dyDescent="0.2">
      <c r="A6" s="624" t="s">
        <v>528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624"/>
      <c r="W6" s="624"/>
      <c r="X6" s="624"/>
      <c r="Y6" s="624"/>
      <c r="Z6" s="624"/>
      <c r="AA6" s="624"/>
      <c r="AB6" s="624"/>
    </row>
    <row r="7" spans="1:32" ht="14.25" x14ac:dyDescent="0.2">
      <c r="A7" s="624" t="s">
        <v>995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91"/>
      <c r="AD7" s="91"/>
      <c r="AE7" s="91"/>
      <c r="AF7" s="91"/>
    </row>
    <row r="8" spans="1:32" ht="15" thickBot="1" x14ac:dyDescent="0.25">
      <c r="A8" s="483" t="s">
        <v>1076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91"/>
      <c r="AD8" s="91"/>
      <c r="AE8" s="91"/>
      <c r="AF8" s="91"/>
    </row>
    <row r="9" spans="1:32" x14ac:dyDescent="0.2">
      <c r="A9" s="312"/>
      <c r="B9" s="625" t="s">
        <v>5</v>
      </c>
      <c r="C9" s="625"/>
      <c r="D9" s="625"/>
      <c r="E9" s="626"/>
      <c r="F9" s="625" t="s">
        <v>14</v>
      </c>
      <c r="G9" s="625"/>
      <c r="H9" s="625"/>
      <c r="I9" s="576"/>
      <c r="J9" s="625" t="s">
        <v>15</v>
      </c>
      <c r="K9" s="625"/>
      <c r="L9" s="625"/>
      <c r="M9" s="576"/>
      <c r="N9" s="625" t="s">
        <v>16</v>
      </c>
      <c r="O9" s="625"/>
      <c r="P9" s="625"/>
      <c r="Q9" s="576"/>
      <c r="R9" s="625" t="s">
        <v>18</v>
      </c>
      <c r="S9" s="625"/>
      <c r="T9" s="625"/>
      <c r="U9" s="576"/>
      <c r="V9" s="625" t="s">
        <v>19</v>
      </c>
      <c r="W9" s="625"/>
      <c r="X9" s="625"/>
      <c r="Y9" s="576"/>
      <c r="Z9" s="625" t="s">
        <v>20</v>
      </c>
      <c r="AA9" s="625"/>
      <c r="AB9" s="625"/>
    </row>
    <row r="10" spans="1:32" ht="13.5" thickBot="1" x14ac:dyDescent="0.25">
      <c r="A10" s="290" t="s">
        <v>858</v>
      </c>
      <c r="B10" s="290" t="s">
        <v>87</v>
      </c>
      <c r="C10" s="290" t="s">
        <v>88</v>
      </c>
      <c r="D10" s="290" t="s">
        <v>89</v>
      </c>
      <c r="E10" s="290"/>
      <c r="F10" s="290" t="s">
        <v>87</v>
      </c>
      <c r="G10" s="290" t="s">
        <v>88</v>
      </c>
      <c r="H10" s="290" t="s">
        <v>89</v>
      </c>
      <c r="I10" s="290"/>
      <c r="J10" s="290" t="s">
        <v>87</v>
      </c>
      <c r="K10" s="290" t="s">
        <v>88</v>
      </c>
      <c r="L10" s="290" t="s">
        <v>89</v>
      </c>
      <c r="M10" s="290"/>
      <c r="N10" s="290" t="s">
        <v>87</v>
      </c>
      <c r="O10" s="290" t="s">
        <v>88</v>
      </c>
      <c r="P10" s="290" t="s">
        <v>89</v>
      </c>
      <c r="Q10" s="290"/>
      <c r="R10" s="290" t="s">
        <v>87</v>
      </c>
      <c r="S10" s="290" t="s">
        <v>88</v>
      </c>
      <c r="T10" s="290" t="s">
        <v>89</v>
      </c>
      <c r="U10" s="290"/>
      <c r="V10" s="290" t="s">
        <v>87</v>
      </c>
      <c r="W10" s="290" t="s">
        <v>88</v>
      </c>
      <c r="X10" s="290" t="s">
        <v>89</v>
      </c>
      <c r="Y10" s="290"/>
      <c r="Z10" s="290" t="s">
        <v>87</v>
      </c>
      <c r="AA10" s="290" t="s">
        <v>88</v>
      </c>
      <c r="AB10" s="290" t="s">
        <v>89</v>
      </c>
    </row>
    <row r="11" spans="1:32" ht="15" x14ac:dyDescent="0.25">
      <c r="A11" s="627" t="s">
        <v>5</v>
      </c>
      <c r="B11" s="685">
        <v>238485</v>
      </c>
      <c r="C11" s="685">
        <v>120367</v>
      </c>
      <c r="D11" s="685">
        <v>118118</v>
      </c>
      <c r="E11" s="633"/>
      <c r="F11" s="685">
        <v>57966</v>
      </c>
      <c r="G11" s="685">
        <v>30025</v>
      </c>
      <c r="H11" s="685">
        <v>27941</v>
      </c>
      <c r="I11" s="633"/>
      <c r="J11" s="685">
        <v>51520</v>
      </c>
      <c r="K11" s="685">
        <v>26047</v>
      </c>
      <c r="L11" s="685">
        <v>25473</v>
      </c>
      <c r="M11" s="633"/>
      <c r="N11" s="685">
        <v>48280</v>
      </c>
      <c r="O11" s="685">
        <v>24249</v>
      </c>
      <c r="P11" s="685">
        <v>24031</v>
      </c>
      <c r="Q11" s="633"/>
      <c r="R11" s="685">
        <v>43794</v>
      </c>
      <c r="S11" s="685">
        <v>22069</v>
      </c>
      <c r="T11" s="685">
        <v>21725</v>
      </c>
      <c r="U11" s="633"/>
      <c r="V11" s="685">
        <v>35926</v>
      </c>
      <c r="W11" s="685">
        <v>17545</v>
      </c>
      <c r="X11" s="685">
        <v>18381</v>
      </c>
      <c r="Y11" s="633"/>
      <c r="Z11" s="685">
        <v>999</v>
      </c>
      <c r="AA11" s="685">
        <v>432</v>
      </c>
      <c r="AB11" s="685">
        <v>567</v>
      </c>
    </row>
    <row r="12" spans="1:32" x14ac:dyDescent="0.2">
      <c r="A12" s="288"/>
      <c r="B12" s="685"/>
      <c r="C12" s="685"/>
      <c r="D12" s="685"/>
      <c r="E12" s="633"/>
      <c r="F12" s="685"/>
      <c r="G12" s="685"/>
      <c r="H12" s="685"/>
      <c r="I12" s="633"/>
      <c r="J12" s="685"/>
      <c r="K12" s="685"/>
      <c r="L12" s="685"/>
      <c r="M12" s="633"/>
      <c r="N12" s="685"/>
      <c r="O12" s="685"/>
      <c r="P12" s="685"/>
      <c r="Q12" s="633"/>
      <c r="R12" s="685"/>
      <c r="S12" s="685"/>
      <c r="T12" s="685"/>
      <c r="U12" s="633"/>
      <c r="V12" s="685"/>
      <c r="W12" s="685"/>
      <c r="X12" s="685"/>
      <c r="Y12" s="633"/>
      <c r="Z12" s="685"/>
      <c r="AA12" s="685"/>
      <c r="AB12" s="685"/>
    </row>
    <row r="13" spans="1:32" x14ac:dyDescent="0.2">
      <c r="A13" s="288">
        <v>11</v>
      </c>
      <c r="B13" s="685">
        <v>223.85958834340749</v>
      </c>
      <c r="C13" s="685">
        <v>92.221707924956519</v>
      </c>
      <c r="D13" s="685">
        <v>131.63788041845098</v>
      </c>
      <c r="E13" s="633"/>
      <c r="F13" s="685">
        <v>223.85958834340749</v>
      </c>
      <c r="G13" s="685">
        <v>92.221707924956519</v>
      </c>
      <c r="H13" s="685">
        <v>131.63788041845098</v>
      </c>
      <c r="I13" s="633"/>
      <c r="J13" s="685">
        <v>0</v>
      </c>
      <c r="K13" s="685">
        <v>0</v>
      </c>
      <c r="L13" s="685">
        <v>0</v>
      </c>
      <c r="M13" s="633"/>
      <c r="N13" s="685">
        <v>0</v>
      </c>
      <c r="O13" s="685">
        <v>0</v>
      </c>
      <c r="P13" s="685">
        <v>0</v>
      </c>
      <c r="Q13" s="633"/>
      <c r="R13" s="685">
        <v>0</v>
      </c>
      <c r="S13" s="685">
        <v>0</v>
      </c>
      <c r="T13" s="685">
        <v>0</v>
      </c>
      <c r="U13" s="633"/>
      <c r="V13" s="685">
        <v>0</v>
      </c>
      <c r="W13" s="685">
        <v>0</v>
      </c>
      <c r="X13" s="685">
        <v>0</v>
      </c>
      <c r="Y13" s="633"/>
      <c r="Z13" s="685">
        <v>0</v>
      </c>
      <c r="AA13" s="685">
        <v>0</v>
      </c>
      <c r="AB13" s="685">
        <v>0</v>
      </c>
    </row>
    <row r="14" spans="1:32" x14ac:dyDescent="0.2">
      <c r="A14" s="288">
        <v>12</v>
      </c>
      <c r="B14" s="685">
        <v>30713.168631380766</v>
      </c>
      <c r="C14" s="685">
        <v>15122.71776604687</v>
      </c>
      <c r="D14" s="685">
        <v>15590.4508653339</v>
      </c>
      <c r="E14" s="633"/>
      <c r="F14" s="685">
        <v>30500.245381319663</v>
      </c>
      <c r="G14" s="685">
        <v>15025.705887494749</v>
      </c>
      <c r="H14" s="685">
        <v>15474.539493824916</v>
      </c>
      <c r="I14" s="633"/>
      <c r="J14" s="685">
        <v>212.92325006110556</v>
      </c>
      <c r="K14" s="685">
        <v>97.011878552120962</v>
      </c>
      <c r="L14" s="685">
        <v>115.91137150898462</v>
      </c>
      <c r="M14" s="633"/>
      <c r="N14" s="685">
        <v>0</v>
      </c>
      <c r="O14" s="685">
        <v>0</v>
      </c>
      <c r="P14" s="685">
        <v>0</v>
      </c>
      <c r="Q14" s="633"/>
      <c r="R14" s="685">
        <v>0</v>
      </c>
      <c r="S14" s="685">
        <v>0</v>
      </c>
      <c r="T14" s="685">
        <v>0</v>
      </c>
      <c r="U14" s="633"/>
      <c r="V14" s="685">
        <v>0</v>
      </c>
      <c r="W14" s="685">
        <v>0</v>
      </c>
      <c r="X14" s="685">
        <v>0</v>
      </c>
      <c r="Y14" s="633"/>
      <c r="Z14" s="685">
        <v>0</v>
      </c>
      <c r="AA14" s="685">
        <v>0</v>
      </c>
      <c r="AB14" s="685">
        <v>0</v>
      </c>
    </row>
    <row r="15" spans="1:32" x14ac:dyDescent="0.2">
      <c r="A15" s="288">
        <v>13</v>
      </c>
      <c r="B15" s="685">
        <v>45615.80405872118</v>
      </c>
      <c r="C15" s="685">
        <v>22723.157382509489</v>
      </c>
      <c r="D15" s="685">
        <v>22892.646676211694</v>
      </c>
      <c r="E15" s="633"/>
      <c r="F15" s="685">
        <v>18280.022210340754</v>
      </c>
      <c r="G15" s="685">
        <v>9674.996400294167</v>
      </c>
      <c r="H15" s="685">
        <v>8605.0258100465835</v>
      </c>
      <c r="I15" s="633"/>
      <c r="J15" s="685">
        <v>27153.174762552728</v>
      </c>
      <c r="K15" s="685">
        <v>12977.84817220128</v>
      </c>
      <c r="L15" s="685">
        <v>14175.326590351448</v>
      </c>
      <c r="M15" s="633"/>
      <c r="N15" s="685">
        <v>182.60708582770422</v>
      </c>
      <c r="O15" s="685">
        <v>70.312810014039997</v>
      </c>
      <c r="P15" s="685">
        <v>112.29427581366421</v>
      </c>
      <c r="Q15" s="633"/>
      <c r="R15" s="685">
        <v>0</v>
      </c>
      <c r="S15" s="685">
        <v>0</v>
      </c>
      <c r="T15" s="685">
        <v>0</v>
      </c>
      <c r="U15" s="633"/>
      <c r="V15" s="685">
        <v>0</v>
      </c>
      <c r="W15" s="685">
        <v>0</v>
      </c>
      <c r="X15" s="685">
        <v>0</v>
      </c>
      <c r="Y15" s="633"/>
      <c r="Z15" s="685">
        <v>0</v>
      </c>
      <c r="AA15" s="685">
        <v>0</v>
      </c>
      <c r="AB15" s="685">
        <v>0</v>
      </c>
    </row>
    <row r="16" spans="1:32" x14ac:dyDescent="0.2">
      <c r="A16" s="288">
        <v>14</v>
      </c>
      <c r="B16" s="685">
        <v>46029.305904464789</v>
      </c>
      <c r="C16" s="685">
        <v>23202.182555291845</v>
      </c>
      <c r="D16" s="685">
        <v>22827.123349172944</v>
      </c>
      <c r="E16" s="633"/>
      <c r="F16" s="685">
        <v>5207.543085988762</v>
      </c>
      <c r="G16" s="685">
        <v>3108.9140245265871</v>
      </c>
      <c r="H16" s="685">
        <v>2098.6290614621748</v>
      </c>
      <c r="I16" s="633"/>
      <c r="J16" s="685">
        <v>15730.585801237215</v>
      </c>
      <c r="K16" s="685">
        <v>8114.9752073135678</v>
      </c>
      <c r="L16" s="685">
        <v>7615.6105939236486</v>
      </c>
      <c r="M16" s="633"/>
      <c r="N16" s="685">
        <v>24921.895142637062</v>
      </c>
      <c r="O16" s="685">
        <v>11902.899652054566</v>
      </c>
      <c r="P16" s="685">
        <v>13018.995490582496</v>
      </c>
      <c r="Q16" s="633"/>
      <c r="R16" s="685">
        <v>169.28187460174502</v>
      </c>
      <c r="S16" s="685">
        <v>75.393671397123285</v>
      </c>
      <c r="T16" s="685">
        <v>93.88820320462176</v>
      </c>
      <c r="U16" s="633"/>
      <c r="V16" s="685">
        <v>0</v>
      </c>
      <c r="W16" s="685">
        <v>0</v>
      </c>
      <c r="X16" s="685">
        <v>0</v>
      </c>
      <c r="Y16" s="633"/>
      <c r="Z16" s="685">
        <v>0</v>
      </c>
      <c r="AA16" s="685">
        <v>0</v>
      </c>
      <c r="AB16" s="685">
        <v>0</v>
      </c>
    </row>
    <row r="17" spans="1:28" x14ac:dyDescent="0.2">
      <c r="A17" s="288">
        <v>15</v>
      </c>
      <c r="B17" s="685">
        <v>41260.168623725156</v>
      </c>
      <c r="C17" s="685">
        <v>20801.015393056343</v>
      </c>
      <c r="D17" s="685">
        <v>20459.153230668817</v>
      </c>
      <c r="E17" s="633"/>
      <c r="F17" s="685">
        <v>1422.0178190093072</v>
      </c>
      <c r="G17" s="685">
        <v>887.24037156227075</v>
      </c>
      <c r="H17" s="685">
        <v>534.77744744703648</v>
      </c>
      <c r="I17" s="633"/>
      <c r="J17" s="685">
        <v>4477.1364513406579</v>
      </c>
      <c r="K17" s="685">
        <v>2663.2017319749943</v>
      </c>
      <c r="L17" s="685">
        <v>1813.9347193656636</v>
      </c>
      <c r="M17" s="633"/>
      <c r="N17" s="685">
        <v>14833.503374709344</v>
      </c>
      <c r="O17" s="685">
        <v>7565.8438938730842</v>
      </c>
      <c r="P17" s="685">
        <v>7267.6594808362588</v>
      </c>
      <c r="Q17" s="633"/>
      <c r="R17" s="685">
        <v>20387.847363231049</v>
      </c>
      <c r="S17" s="685">
        <v>9625.0866761619636</v>
      </c>
      <c r="T17" s="685">
        <v>10762.760687069087</v>
      </c>
      <c r="U17" s="633"/>
      <c r="V17" s="685">
        <v>139.6636154348013</v>
      </c>
      <c r="W17" s="685">
        <v>59.642719484029399</v>
      </c>
      <c r="X17" s="685">
        <v>80.020895950771902</v>
      </c>
      <c r="Y17" s="633"/>
      <c r="Z17" s="685">
        <v>0</v>
      </c>
      <c r="AA17" s="685">
        <v>0</v>
      </c>
      <c r="AB17" s="685">
        <v>0</v>
      </c>
    </row>
    <row r="18" spans="1:28" x14ac:dyDescent="0.2">
      <c r="A18" s="288">
        <v>16</v>
      </c>
      <c r="B18" s="685">
        <v>38004.789335067995</v>
      </c>
      <c r="C18" s="685">
        <v>19195.783526732608</v>
      </c>
      <c r="D18" s="685">
        <v>18809.005808335387</v>
      </c>
      <c r="E18" s="633"/>
      <c r="F18" s="685">
        <v>439.60540381815332</v>
      </c>
      <c r="G18" s="685">
        <v>269.97249027283323</v>
      </c>
      <c r="H18" s="685">
        <v>169.63291354532009</v>
      </c>
      <c r="I18" s="633"/>
      <c r="J18" s="685">
        <v>1549.4657210877463</v>
      </c>
      <c r="K18" s="685">
        <v>964.98789399674524</v>
      </c>
      <c r="L18" s="685">
        <v>584.4778270910009</v>
      </c>
      <c r="M18" s="633"/>
      <c r="N18" s="685">
        <v>4395.3308564614599</v>
      </c>
      <c r="O18" s="685">
        <v>2557.5391816424008</v>
      </c>
      <c r="P18" s="685">
        <v>1837.7916748190587</v>
      </c>
      <c r="Q18" s="633"/>
      <c r="R18" s="685">
        <v>13550.267853044437</v>
      </c>
      <c r="S18" s="685">
        <v>7029.4541928191611</v>
      </c>
      <c r="T18" s="685">
        <v>6520.8136602252753</v>
      </c>
      <c r="U18" s="633"/>
      <c r="V18" s="685">
        <v>18065.969250456114</v>
      </c>
      <c r="W18" s="685">
        <v>8370.8148889804215</v>
      </c>
      <c r="X18" s="685">
        <v>9695.154361475692</v>
      </c>
      <c r="Y18" s="633"/>
      <c r="Z18" s="685">
        <v>4.1502502000831498</v>
      </c>
      <c r="AA18" s="685">
        <v>3.014879021043849</v>
      </c>
      <c r="AB18" s="685">
        <v>1.1353711790393013</v>
      </c>
    </row>
    <row r="19" spans="1:28" x14ac:dyDescent="0.2">
      <c r="A19" s="288">
        <v>17</v>
      </c>
      <c r="B19" s="685">
        <v>18431.733412942976</v>
      </c>
      <c r="C19" s="685">
        <v>9845.6944506350301</v>
      </c>
      <c r="D19" s="685">
        <v>8586.0389623079463</v>
      </c>
      <c r="E19" s="633"/>
      <c r="F19" s="685">
        <v>265.89298260994207</v>
      </c>
      <c r="G19" s="685">
        <v>162.01686689386989</v>
      </c>
      <c r="H19" s="685">
        <v>103.87611571607215</v>
      </c>
      <c r="I19" s="633"/>
      <c r="J19" s="685">
        <v>589.85745138721461</v>
      </c>
      <c r="K19" s="685">
        <v>355.62056073628008</v>
      </c>
      <c r="L19" s="685">
        <v>234.23689065093453</v>
      </c>
      <c r="M19" s="633"/>
      <c r="N19" s="685">
        <v>1460.9235737237734</v>
      </c>
      <c r="O19" s="685">
        <v>895.01791230044762</v>
      </c>
      <c r="P19" s="685">
        <v>565.90566142332568</v>
      </c>
      <c r="Q19" s="633"/>
      <c r="R19" s="685">
        <v>4781.1665920276555</v>
      </c>
      <c r="S19" s="685">
        <v>2761.2964334709905</v>
      </c>
      <c r="T19" s="685">
        <v>2019.8701585566648</v>
      </c>
      <c r="U19" s="633"/>
      <c r="V19" s="685">
        <v>10862.037455634905</v>
      </c>
      <c r="W19" s="685">
        <v>5494.8443273678631</v>
      </c>
      <c r="X19" s="685">
        <v>5367.1931282670421</v>
      </c>
      <c r="Y19" s="633"/>
      <c r="Z19" s="685">
        <v>471.85535755948621</v>
      </c>
      <c r="AA19" s="685">
        <v>176.89834986557895</v>
      </c>
      <c r="AB19" s="685">
        <v>294.95700769390726</v>
      </c>
    </row>
    <row r="20" spans="1:28" x14ac:dyDescent="0.2">
      <c r="A20" s="288">
        <v>18</v>
      </c>
      <c r="B20" s="685">
        <v>6499.6528591311117</v>
      </c>
      <c r="C20" s="685">
        <v>3739.0019451425374</v>
      </c>
      <c r="D20" s="685">
        <v>2760.6509139885743</v>
      </c>
      <c r="E20" s="633"/>
      <c r="F20" s="685">
        <v>190.58016888349187</v>
      </c>
      <c r="G20" s="685">
        <v>124.5935880263099</v>
      </c>
      <c r="H20" s="685">
        <v>65.986580857181977</v>
      </c>
      <c r="I20" s="633"/>
      <c r="J20" s="685">
        <v>298.40238063412437</v>
      </c>
      <c r="K20" s="685">
        <v>172.5909743954002</v>
      </c>
      <c r="L20" s="685">
        <v>125.81140623872412</v>
      </c>
      <c r="M20" s="633"/>
      <c r="N20" s="685">
        <v>532.69128517744525</v>
      </c>
      <c r="O20" s="685">
        <v>331.45952870402988</v>
      </c>
      <c r="P20" s="685">
        <v>201.23175647341543</v>
      </c>
      <c r="Q20" s="633"/>
      <c r="R20" s="685">
        <v>1704.9256048896573</v>
      </c>
      <c r="S20" s="685">
        <v>1024.678891332135</v>
      </c>
      <c r="T20" s="685">
        <v>680.2467135575223</v>
      </c>
      <c r="U20" s="633"/>
      <c r="V20" s="685">
        <v>3308.2999064189012</v>
      </c>
      <c r="W20" s="685">
        <v>1862.8975591433625</v>
      </c>
      <c r="X20" s="685">
        <v>1445.4023472755382</v>
      </c>
      <c r="Y20" s="633"/>
      <c r="Z20" s="685">
        <v>464.75351312749228</v>
      </c>
      <c r="AA20" s="685">
        <v>222.78140354129971</v>
      </c>
      <c r="AB20" s="685">
        <v>241.97210958619252</v>
      </c>
    </row>
    <row r="21" spans="1:28" x14ac:dyDescent="0.2">
      <c r="A21" s="288">
        <v>19</v>
      </c>
      <c r="B21" s="685">
        <v>2614.2396918295667</v>
      </c>
      <c r="C21" s="685">
        <v>1475.9881513080086</v>
      </c>
      <c r="D21" s="685">
        <v>1138.2515405215579</v>
      </c>
      <c r="E21" s="633"/>
      <c r="F21" s="685">
        <v>171.64504282476537</v>
      </c>
      <c r="G21" s="685">
        <v>96.860251186625788</v>
      </c>
      <c r="H21" s="685">
        <v>74.784791638139566</v>
      </c>
      <c r="I21" s="633"/>
      <c r="J21" s="685">
        <v>182.89169620884533</v>
      </c>
      <c r="K21" s="685">
        <v>95.738008090926598</v>
      </c>
      <c r="L21" s="685">
        <v>87.153688117918747</v>
      </c>
      <c r="M21" s="633"/>
      <c r="N21" s="685">
        <v>292.61683002662602</v>
      </c>
      <c r="O21" s="685">
        <v>186.07087447332771</v>
      </c>
      <c r="P21" s="685">
        <v>106.54595555329833</v>
      </c>
      <c r="Q21" s="633"/>
      <c r="R21" s="685">
        <v>701.90140323974595</v>
      </c>
      <c r="S21" s="685">
        <v>398.54526257737854</v>
      </c>
      <c r="T21" s="685">
        <v>303.35614066236741</v>
      </c>
      <c r="U21" s="633"/>
      <c r="V21" s="685">
        <v>1210.1537457571758</v>
      </c>
      <c r="W21" s="685">
        <v>671.54292156916335</v>
      </c>
      <c r="X21" s="685">
        <v>538.61082418801232</v>
      </c>
      <c r="Y21" s="633"/>
      <c r="Z21" s="685">
        <v>55.030973772408394</v>
      </c>
      <c r="AA21" s="685">
        <v>27.230833410586818</v>
      </c>
      <c r="AB21" s="685">
        <v>27.800140361821583</v>
      </c>
    </row>
    <row r="22" spans="1:28" x14ac:dyDescent="0.2">
      <c r="A22" s="288">
        <v>20</v>
      </c>
      <c r="B22" s="685">
        <v>1364.8838232772021</v>
      </c>
      <c r="C22" s="685">
        <v>754.98775612835141</v>
      </c>
      <c r="D22" s="685">
        <v>609.89606714885076</v>
      </c>
      <c r="E22" s="633"/>
      <c r="F22" s="685">
        <v>140.83041361743511</v>
      </c>
      <c r="G22" s="685">
        <v>71.544503717394036</v>
      </c>
      <c r="H22" s="685">
        <v>69.285909900041077</v>
      </c>
      <c r="I22" s="633"/>
      <c r="J22" s="685">
        <v>177.35062879868229</v>
      </c>
      <c r="K22" s="685">
        <v>96.813716047004434</v>
      </c>
      <c r="L22" s="685">
        <v>80.53691275167786</v>
      </c>
      <c r="M22" s="633"/>
      <c r="N22" s="685">
        <v>188.5476481315132</v>
      </c>
      <c r="O22" s="685">
        <v>107.5349422645386</v>
      </c>
      <c r="P22" s="685">
        <v>81.012705866974613</v>
      </c>
      <c r="Q22" s="633"/>
      <c r="R22" s="685">
        <v>376.49353414593793</v>
      </c>
      <c r="S22" s="685">
        <v>202.62127860679465</v>
      </c>
      <c r="T22" s="685">
        <v>173.87225553914328</v>
      </c>
      <c r="U22" s="633"/>
      <c r="V22" s="685">
        <v>478.45169324310359</v>
      </c>
      <c r="W22" s="685">
        <v>274.39878133112899</v>
      </c>
      <c r="X22" s="685">
        <v>204.05291191197463</v>
      </c>
      <c r="Y22" s="633"/>
      <c r="Z22" s="685">
        <v>3.2099053405299842</v>
      </c>
      <c r="AA22" s="685">
        <v>2.0745341614906829</v>
      </c>
      <c r="AB22" s="685">
        <v>1.1353711790393013</v>
      </c>
    </row>
    <row r="23" spans="1:28" x14ac:dyDescent="0.2">
      <c r="A23" s="288">
        <v>21</v>
      </c>
      <c r="B23" s="685">
        <v>942.22467366775572</v>
      </c>
      <c r="C23" s="685">
        <v>509.37289150653214</v>
      </c>
      <c r="D23" s="685">
        <v>432.85178216122353</v>
      </c>
      <c r="E23" s="633"/>
      <c r="F23" s="685">
        <v>100.12233890630556</v>
      </c>
      <c r="G23" s="685">
        <v>51.732179611038774</v>
      </c>
      <c r="H23" s="685">
        <v>48.390159295266784</v>
      </c>
      <c r="I23" s="633"/>
      <c r="J23" s="685">
        <v>113.00126939066016</v>
      </c>
      <c r="K23" s="685">
        <v>51.793215699384987</v>
      </c>
      <c r="L23" s="685">
        <v>61.208053691275168</v>
      </c>
      <c r="M23" s="633"/>
      <c r="N23" s="685">
        <v>168.97711827945602</v>
      </c>
      <c r="O23" s="685">
        <v>93.441254624081694</v>
      </c>
      <c r="P23" s="685">
        <v>75.535863655374328</v>
      </c>
      <c r="Q23" s="633"/>
      <c r="R23" s="685">
        <v>281.53791969501822</v>
      </c>
      <c r="S23" s="685">
        <v>158.44306429856113</v>
      </c>
      <c r="T23" s="685">
        <v>123.09485539645708</v>
      </c>
      <c r="U23" s="633"/>
      <c r="V23" s="685">
        <v>278.58602739631579</v>
      </c>
      <c r="W23" s="685">
        <v>153.96317727346559</v>
      </c>
      <c r="X23" s="685">
        <v>124.62285012285014</v>
      </c>
      <c r="Y23" s="633"/>
      <c r="Z23" s="685">
        <v>0</v>
      </c>
      <c r="AA23" s="685">
        <v>0</v>
      </c>
      <c r="AB23" s="685">
        <v>0</v>
      </c>
    </row>
    <row r="24" spans="1:28" x14ac:dyDescent="0.2">
      <c r="A24" s="288">
        <v>22</v>
      </c>
      <c r="B24" s="685">
        <v>803.7489637934134</v>
      </c>
      <c r="C24" s="685">
        <v>410.52886770602368</v>
      </c>
      <c r="D24" s="685">
        <v>393.22009608738972</v>
      </c>
      <c r="E24" s="633"/>
      <c r="F24" s="685">
        <v>105.62031231944846</v>
      </c>
      <c r="G24" s="685">
        <v>50.631494938463476</v>
      </c>
      <c r="H24" s="685">
        <v>54.988817380984983</v>
      </c>
      <c r="I24" s="633"/>
      <c r="J24" s="685">
        <v>125.73923633961206</v>
      </c>
      <c r="K24" s="685">
        <v>58.088229628202662</v>
      </c>
      <c r="L24" s="685">
        <v>67.651006711409394</v>
      </c>
      <c r="M24" s="633"/>
      <c r="N24" s="685">
        <v>142.25815911903089</v>
      </c>
      <c r="O24" s="685">
        <v>80.552805710415242</v>
      </c>
      <c r="P24" s="685">
        <v>61.705353408615643</v>
      </c>
      <c r="Q24" s="633"/>
      <c r="R24" s="685">
        <v>238.72529295455482</v>
      </c>
      <c r="S24" s="685">
        <v>130.11218525179856</v>
      </c>
      <c r="T24" s="685">
        <v>108.61310770275625</v>
      </c>
      <c r="U24" s="633"/>
      <c r="V24" s="685">
        <v>191.40596306076714</v>
      </c>
      <c r="W24" s="685">
        <v>91.14415217714371</v>
      </c>
      <c r="X24" s="685">
        <v>100.26181088362343</v>
      </c>
      <c r="Y24" s="633"/>
      <c r="Z24" s="685">
        <v>0</v>
      </c>
      <c r="AA24" s="685">
        <v>0</v>
      </c>
      <c r="AB24" s="685">
        <v>0</v>
      </c>
    </row>
    <row r="25" spans="1:28" x14ac:dyDescent="0.2">
      <c r="A25" s="288">
        <v>23</v>
      </c>
      <c r="B25" s="685">
        <v>700.48354378690067</v>
      </c>
      <c r="C25" s="685">
        <v>346.38122969722144</v>
      </c>
      <c r="D25" s="685">
        <v>354.10231408967923</v>
      </c>
      <c r="E25" s="633"/>
      <c r="F25" s="685">
        <v>99.02710418346382</v>
      </c>
      <c r="G25" s="685">
        <v>57.235602973915228</v>
      </c>
      <c r="H25" s="685">
        <v>41.791501209548592</v>
      </c>
      <c r="I25" s="633"/>
      <c r="J25" s="685">
        <v>93.520706333496662</v>
      </c>
      <c r="K25" s="685">
        <v>55.936813716047006</v>
      </c>
      <c r="L25" s="685">
        <v>37.583892617449663</v>
      </c>
      <c r="M25" s="633"/>
      <c r="N25" s="685">
        <v>127.16072335116776</v>
      </c>
      <c r="O25" s="685">
        <v>59.072057520971185</v>
      </c>
      <c r="P25" s="685">
        <v>68.088665830196575</v>
      </c>
      <c r="Q25" s="633"/>
      <c r="R25" s="685">
        <v>197.84755591022116</v>
      </c>
      <c r="S25" s="685">
        <v>92.337679856115102</v>
      </c>
      <c r="T25" s="685">
        <v>105.50987605410606</v>
      </c>
      <c r="U25" s="633"/>
      <c r="V25" s="685">
        <v>182.92745400855131</v>
      </c>
      <c r="W25" s="685">
        <v>81.799075630172894</v>
      </c>
      <c r="X25" s="685">
        <v>101.12837837837839</v>
      </c>
      <c r="Y25" s="633"/>
      <c r="Z25" s="685">
        <v>0</v>
      </c>
      <c r="AA25" s="685">
        <v>0</v>
      </c>
      <c r="AB25" s="685">
        <v>0</v>
      </c>
    </row>
    <row r="26" spans="1:28" x14ac:dyDescent="0.2">
      <c r="A26" s="288">
        <v>24</v>
      </c>
      <c r="B26" s="685">
        <v>642.10182420739034</v>
      </c>
      <c r="C26" s="685">
        <v>318.46658642606639</v>
      </c>
      <c r="D26" s="685">
        <v>323.63523778132395</v>
      </c>
      <c r="E26" s="633"/>
      <c r="F26" s="685">
        <v>85.817071462649125</v>
      </c>
      <c r="G26" s="685">
        <v>41.826017557861135</v>
      </c>
      <c r="H26" s="685">
        <v>43.991053904787989</v>
      </c>
      <c r="I26" s="633"/>
      <c r="J26" s="685">
        <v>103.17948850553164</v>
      </c>
      <c r="K26" s="685">
        <v>52.709689847813522</v>
      </c>
      <c r="L26" s="685">
        <v>50.469798657718115</v>
      </c>
      <c r="M26" s="633"/>
      <c r="N26" s="685">
        <v>127.36298870961369</v>
      </c>
      <c r="O26" s="685">
        <v>66.721520704594866</v>
      </c>
      <c r="P26" s="685">
        <v>60.641468005018822</v>
      </c>
      <c r="Q26" s="633"/>
      <c r="R26" s="685">
        <v>160.4302009224586</v>
      </c>
      <c r="S26" s="685">
        <v>79.746178057553962</v>
      </c>
      <c r="T26" s="685">
        <v>80.684022864904634</v>
      </c>
      <c r="U26" s="633"/>
      <c r="V26" s="685">
        <v>165.31207460713728</v>
      </c>
      <c r="W26" s="685">
        <v>77.463180258242943</v>
      </c>
      <c r="X26" s="685">
        <v>87.848894348894348</v>
      </c>
      <c r="Y26" s="633"/>
      <c r="Z26" s="685">
        <v>0</v>
      </c>
      <c r="AA26" s="685">
        <v>0</v>
      </c>
      <c r="AB26" s="685">
        <v>0</v>
      </c>
    </row>
    <row r="27" spans="1:28" x14ac:dyDescent="0.2">
      <c r="A27" s="288" t="s">
        <v>221</v>
      </c>
      <c r="B27" s="685">
        <v>2028.4494894264321</v>
      </c>
      <c r="C27" s="685">
        <v>947.74496318773947</v>
      </c>
      <c r="D27" s="685">
        <v>1080.7045262386926</v>
      </c>
      <c r="E27" s="633"/>
      <c r="F27" s="685">
        <v>283.98557301502035</v>
      </c>
      <c r="G27" s="685">
        <v>144.18969210736338</v>
      </c>
      <c r="H27" s="685">
        <v>139.79588090765694</v>
      </c>
      <c r="I27" s="633"/>
      <c r="J27" s="685">
        <v>323.49066724933061</v>
      </c>
      <c r="K27" s="685">
        <v>153.82623771912927</v>
      </c>
      <c r="L27" s="685">
        <v>169.66442953020135</v>
      </c>
      <c r="M27" s="633"/>
      <c r="N27" s="685">
        <v>381.67350864701206</v>
      </c>
      <c r="O27" s="685">
        <v>169.96031333124463</v>
      </c>
      <c r="P27" s="685">
        <v>211.71319531576745</v>
      </c>
      <c r="Q27" s="633"/>
      <c r="R27" s="685">
        <v>552.18691177270352</v>
      </c>
      <c r="S27" s="685">
        <v>264.52949578305362</v>
      </c>
      <c r="T27" s="685">
        <v>287.65741598964979</v>
      </c>
      <c r="U27" s="633"/>
      <c r="V27" s="685">
        <v>487.11282874236559</v>
      </c>
      <c r="W27" s="685">
        <v>215.23922424694854</v>
      </c>
      <c r="X27" s="685">
        <v>271.87360449541706</v>
      </c>
      <c r="Y27" s="633"/>
      <c r="Z27" s="685">
        <v>0</v>
      </c>
      <c r="AA27" s="685">
        <v>0</v>
      </c>
      <c r="AB27" s="685">
        <v>0</v>
      </c>
    </row>
    <row r="28" spans="1:28" x14ac:dyDescent="0.2">
      <c r="A28" s="288" t="s">
        <v>222</v>
      </c>
      <c r="B28" s="685">
        <v>1280.523096481925</v>
      </c>
      <c r="C28" s="685">
        <v>486.68046576734736</v>
      </c>
      <c r="D28" s="685">
        <v>793.84263071457781</v>
      </c>
      <c r="E28" s="633"/>
      <c r="F28" s="685">
        <v>196.03999264849989</v>
      </c>
      <c r="G28" s="685">
        <v>77.26414710557232</v>
      </c>
      <c r="H28" s="685">
        <v>118.77584554292756</v>
      </c>
      <c r="I28" s="633"/>
      <c r="J28" s="685">
        <v>198.79890207496453</v>
      </c>
      <c r="K28" s="685">
        <v>80.678096705837021</v>
      </c>
      <c r="L28" s="685">
        <v>118.12080536912751</v>
      </c>
      <c r="M28" s="633"/>
      <c r="N28" s="685">
        <v>262.68024984297938</v>
      </c>
      <c r="O28" s="685">
        <v>102.03355389985933</v>
      </c>
      <c r="P28" s="685">
        <v>160.64669594312005</v>
      </c>
      <c r="Q28" s="633"/>
      <c r="R28" s="685">
        <v>359.76820413166155</v>
      </c>
      <c r="S28" s="685">
        <v>124.86572616906474</v>
      </c>
      <c r="T28" s="685">
        <v>234.90247796259681</v>
      </c>
      <c r="U28" s="633"/>
      <c r="V28" s="685">
        <v>263.23574778381982</v>
      </c>
      <c r="W28" s="685">
        <v>101.83894188701393</v>
      </c>
      <c r="X28" s="685">
        <v>161.39680589680589</v>
      </c>
      <c r="Y28" s="633"/>
      <c r="Z28" s="685">
        <v>0</v>
      </c>
      <c r="AA28" s="685">
        <v>0</v>
      </c>
      <c r="AB28" s="685">
        <v>0</v>
      </c>
    </row>
    <row r="29" spans="1:28" x14ac:dyDescent="0.2">
      <c r="A29" s="288" t="s">
        <v>223</v>
      </c>
      <c r="B29" s="685">
        <v>731.43559891860139</v>
      </c>
      <c r="C29" s="685">
        <v>213.41107275277699</v>
      </c>
      <c r="D29" s="685">
        <v>518.02452616582445</v>
      </c>
      <c r="E29" s="633"/>
      <c r="F29" s="685">
        <v>121.1351076713902</v>
      </c>
      <c r="G29" s="685">
        <v>42.926702230436426</v>
      </c>
      <c r="H29" s="685">
        <v>78.208405440953769</v>
      </c>
      <c r="I29" s="633"/>
      <c r="J29" s="685">
        <v>92.545876150682346</v>
      </c>
      <c r="K29" s="685">
        <v>21.673392929205832</v>
      </c>
      <c r="L29" s="685">
        <v>70.872483221476514</v>
      </c>
      <c r="M29" s="633"/>
      <c r="N29" s="685">
        <v>144.38951551358656</v>
      </c>
      <c r="O29" s="685">
        <v>36.779674556691411</v>
      </c>
      <c r="P29" s="685">
        <v>107.60984095689514</v>
      </c>
      <c r="Q29" s="633"/>
      <c r="R29" s="685">
        <v>203.80682242562318</v>
      </c>
      <c r="S29" s="685">
        <v>60.96688337298167</v>
      </c>
      <c r="T29" s="685">
        <v>142.83993905264151</v>
      </c>
      <c r="U29" s="633"/>
      <c r="V29" s="685">
        <v>169.55827715731917</v>
      </c>
      <c r="W29" s="685">
        <v>51.064419663461642</v>
      </c>
      <c r="X29" s="685">
        <v>118.4938574938575</v>
      </c>
      <c r="Y29" s="633"/>
      <c r="Z29" s="685">
        <v>0</v>
      </c>
      <c r="AA29" s="685">
        <v>0</v>
      </c>
      <c r="AB29" s="685">
        <v>0</v>
      </c>
    </row>
    <row r="30" spans="1:28" x14ac:dyDescent="0.2">
      <c r="A30" s="288" t="s">
        <v>224</v>
      </c>
      <c r="B30" s="685">
        <v>318.07945731372405</v>
      </c>
      <c r="C30" s="685">
        <v>90.007539269659731</v>
      </c>
      <c r="D30" s="685">
        <v>228.07191804406432</v>
      </c>
      <c r="E30" s="633"/>
      <c r="F30" s="685">
        <v>59.404272620664457</v>
      </c>
      <c r="G30" s="685">
        <v>19.812324106355273</v>
      </c>
      <c r="H30" s="685">
        <v>39.591948514309188</v>
      </c>
      <c r="I30" s="633"/>
      <c r="J30" s="685">
        <v>50.499917901272077</v>
      </c>
      <c r="K30" s="685">
        <v>17.211327297245234</v>
      </c>
      <c r="L30" s="685">
        <v>33.288590604026844</v>
      </c>
      <c r="M30" s="633"/>
      <c r="N30" s="685">
        <v>63.924492268687729</v>
      </c>
      <c r="O30" s="685">
        <v>9.6663366852498296</v>
      </c>
      <c r="P30" s="685">
        <v>54.258155583437897</v>
      </c>
      <c r="Q30" s="633"/>
      <c r="R30" s="685">
        <v>76.873768540631858</v>
      </c>
      <c r="S30" s="685">
        <v>23.084419964028775</v>
      </c>
      <c r="T30" s="685">
        <v>53.789348576603089</v>
      </c>
      <c r="U30" s="633"/>
      <c r="V30" s="685">
        <v>67.377005982467907</v>
      </c>
      <c r="W30" s="685">
        <v>20.233131216780606</v>
      </c>
      <c r="X30" s="685">
        <v>47.143874765687308</v>
      </c>
      <c r="Y30" s="633"/>
      <c r="Z30" s="685">
        <v>0</v>
      </c>
      <c r="AA30" s="685">
        <v>0</v>
      </c>
      <c r="AB30" s="685">
        <v>0</v>
      </c>
    </row>
    <row r="31" spans="1:28" x14ac:dyDescent="0.2">
      <c r="A31" s="288" t="s">
        <v>996</v>
      </c>
      <c r="B31" s="685">
        <v>162.93239511677467</v>
      </c>
      <c r="C31" s="685">
        <v>47.450111926213204</v>
      </c>
      <c r="D31" s="685">
        <v>115.48228319056147</v>
      </c>
      <c r="E31" s="633"/>
      <c r="F31" s="685">
        <v>39.601940088820712</v>
      </c>
      <c r="G31" s="685">
        <v>12.107531398328224</v>
      </c>
      <c r="H31" s="685">
        <v>27.494408690492492</v>
      </c>
      <c r="I31" s="633"/>
      <c r="J31" s="685">
        <v>29.006465759658884</v>
      </c>
      <c r="K31" s="685">
        <v>7.5299556925447897</v>
      </c>
      <c r="L31" s="685">
        <v>21.476510067114095</v>
      </c>
      <c r="M31" s="633"/>
      <c r="N31" s="685">
        <v>31.065094068629122</v>
      </c>
      <c r="O31" s="685">
        <v>8.7235005930958742</v>
      </c>
      <c r="P31" s="685">
        <v>22.341593475533248</v>
      </c>
      <c r="Q31" s="633"/>
      <c r="R31" s="685">
        <v>28.048134973825228</v>
      </c>
      <c r="S31" s="685">
        <v>8.394334532374101</v>
      </c>
      <c r="T31" s="685">
        <v>19.653800441451128</v>
      </c>
      <c r="U31" s="633"/>
      <c r="V31" s="685">
        <v>35.210760225840737</v>
      </c>
      <c r="W31" s="685">
        <v>10.69478970987022</v>
      </c>
      <c r="X31" s="685">
        <v>24.515970515970519</v>
      </c>
      <c r="Y31" s="633"/>
      <c r="Z31" s="685">
        <v>0</v>
      </c>
      <c r="AA31" s="685">
        <v>0</v>
      </c>
      <c r="AB31" s="685">
        <v>0</v>
      </c>
    </row>
    <row r="32" spans="1:28" ht="13.5" thickBot="1" x14ac:dyDescent="0.25">
      <c r="A32" s="628" t="s">
        <v>226</v>
      </c>
      <c r="B32" s="686">
        <v>117.41502840292749</v>
      </c>
      <c r="C32" s="686">
        <v>44.20563698438761</v>
      </c>
      <c r="D32" s="686">
        <v>73.20939141853988</v>
      </c>
      <c r="E32" s="635"/>
      <c r="F32" s="686">
        <v>33.004190328058108</v>
      </c>
      <c r="G32" s="686">
        <v>13.208216070903514</v>
      </c>
      <c r="H32" s="686">
        <v>19.795974257154594</v>
      </c>
      <c r="I32" s="635"/>
      <c r="J32" s="686">
        <v>18.429326986473253</v>
      </c>
      <c r="K32" s="686">
        <v>8.7648974562719104</v>
      </c>
      <c r="L32" s="686">
        <v>9.6644295302013425</v>
      </c>
      <c r="M32" s="635"/>
      <c r="N32" s="686">
        <v>22.392353504910162</v>
      </c>
      <c r="O32" s="686">
        <v>5.370187047361016</v>
      </c>
      <c r="P32" s="686">
        <v>17.022166457549144</v>
      </c>
      <c r="Q32" s="635"/>
      <c r="R32" s="686">
        <v>22.890963493071638</v>
      </c>
      <c r="S32" s="686">
        <v>9.4436263489208638</v>
      </c>
      <c r="T32" s="686">
        <v>13.447337144150772</v>
      </c>
      <c r="U32" s="635"/>
      <c r="V32" s="686">
        <v>20.698194090414329</v>
      </c>
      <c r="W32" s="686">
        <v>7.4187100609303007</v>
      </c>
      <c r="X32" s="686">
        <v>13.27948402948403</v>
      </c>
      <c r="Y32" s="635"/>
      <c r="Z32" s="686">
        <v>0</v>
      </c>
      <c r="AA32" s="686">
        <v>0</v>
      </c>
      <c r="AB32" s="686">
        <v>0</v>
      </c>
    </row>
    <row r="34" spans="1:28" x14ac:dyDescent="0.2">
      <c r="A34" s="365" t="s">
        <v>561</v>
      </c>
      <c r="B34" s="62"/>
      <c r="C34" s="62"/>
      <c r="D34" s="61"/>
      <c r="E34" s="62"/>
      <c r="F34" s="61"/>
    </row>
    <row r="35" spans="1:28" ht="14.25" x14ac:dyDescent="0.2">
      <c r="A35" s="629"/>
      <c r="B35" s="629"/>
      <c r="C35" s="629"/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29"/>
      <c r="Z35" s="629"/>
      <c r="AA35" s="629"/>
      <c r="AB35" s="629"/>
    </row>
    <row r="36" spans="1:28" ht="14.25" x14ac:dyDescent="0.2">
      <c r="A36" s="629"/>
      <c r="B36" s="629"/>
      <c r="C36" s="629"/>
      <c r="D36" s="629"/>
      <c r="E36" s="629"/>
      <c r="F36" s="629"/>
      <c r="G36" s="629"/>
      <c r="H36" s="629"/>
      <c r="I36" s="629"/>
      <c r="J36" s="629"/>
      <c r="K36" s="629"/>
      <c r="L36" s="629"/>
      <c r="M36" s="629"/>
      <c r="N36" s="629"/>
      <c r="O36" s="629"/>
      <c r="P36" s="629"/>
      <c r="Q36" s="629"/>
      <c r="R36" s="629"/>
      <c r="S36" s="629"/>
      <c r="T36" s="629"/>
      <c r="U36" s="629"/>
      <c r="V36" s="629"/>
      <c r="W36" s="629"/>
      <c r="X36" s="629"/>
      <c r="Y36" s="629"/>
      <c r="Z36" s="629"/>
      <c r="AA36" s="629"/>
      <c r="AB36" s="629"/>
    </row>
    <row r="37" spans="1:28" ht="14.25" x14ac:dyDescent="0.2">
      <c r="A37" s="629"/>
      <c r="B37" s="629"/>
      <c r="C37" s="629"/>
      <c r="D37" s="629"/>
      <c r="E37" s="629"/>
      <c r="F37" s="629"/>
      <c r="G37" s="629"/>
      <c r="H37" s="629"/>
      <c r="I37" s="629"/>
      <c r="J37" s="629"/>
      <c r="K37" s="629"/>
      <c r="L37" s="629"/>
      <c r="M37" s="629"/>
      <c r="N37" s="629"/>
      <c r="O37" s="629"/>
      <c r="P37" s="629"/>
      <c r="Q37" s="629"/>
      <c r="R37" s="629"/>
      <c r="S37" s="629"/>
      <c r="T37" s="629"/>
      <c r="U37" s="629"/>
      <c r="V37" s="629"/>
      <c r="W37" s="629"/>
      <c r="X37" s="629"/>
      <c r="Y37" s="629"/>
      <c r="Z37" s="629"/>
      <c r="AA37" s="629"/>
      <c r="AB37" s="629"/>
    </row>
    <row r="38" spans="1:28" ht="14.25" x14ac:dyDescent="0.2">
      <c r="A38" s="629"/>
      <c r="B38" s="629"/>
      <c r="C38" s="629"/>
      <c r="D38" s="629"/>
      <c r="E38" s="629"/>
      <c r="F38" s="629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  <c r="S38" s="629"/>
      <c r="T38" s="629"/>
      <c r="U38" s="629"/>
      <c r="V38" s="629"/>
      <c r="W38" s="629"/>
      <c r="X38" s="629"/>
      <c r="Y38" s="629"/>
      <c r="Z38" s="629"/>
      <c r="AA38" s="629"/>
      <c r="AB38" s="629"/>
    </row>
    <row r="39" spans="1:28" ht="14.25" x14ac:dyDescent="0.2">
      <c r="A39" s="629"/>
      <c r="B39" s="629"/>
      <c r="C39" s="629"/>
      <c r="D39" s="629"/>
      <c r="E39" s="629"/>
      <c r="F39" s="629"/>
      <c r="G39" s="629"/>
      <c r="H39" s="629"/>
      <c r="I39" s="629"/>
      <c r="J39" s="629"/>
      <c r="K39" s="629"/>
      <c r="L39" s="629"/>
      <c r="M39" s="629"/>
      <c r="N39" s="629"/>
      <c r="O39" s="629"/>
      <c r="P39" s="629"/>
      <c r="Q39" s="629"/>
      <c r="R39" s="629"/>
      <c r="S39" s="629"/>
      <c r="T39" s="629"/>
      <c r="U39" s="629"/>
      <c r="V39" s="629"/>
      <c r="W39" s="629"/>
      <c r="X39" s="629"/>
      <c r="Y39" s="629"/>
      <c r="Z39" s="629"/>
      <c r="AA39" s="629"/>
      <c r="AB39" s="629"/>
    </row>
    <row r="40" spans="1:28" ht="14.25" x14ac:dyDescent="0.2">
      <c r="A40" s="629"/>
      <c r="B40" s="629"/>
      <c r="C40" s="629"/>
      <c r="D40" s="629"/>
      <c r="E40" s="629"/>
      <c r="F40" s="629"/>
      <c r="G40" s="629"/>
      <c r="H40" s="629"/>
      <c r="I40" s="629"/>
      <c r="J40" s="629"/>
      <c r="K40" s="629"/>
      <c r="L40" s="629"/>
      <c r="M40" s="629"/>
      <c r="N40" s="629"/>
      <c r="O40" s="629"/>
      <c r="P40" s="629"/>
      <c r="Q40" s="629"/>
      <c r="R40" s="629"/>
      <c r="S40" s="629"/>
      <c r="T40" s="629"/>
      <c r="U40" s="629"/>
      <c r="V40" s="629"/>
      <c r="W40" s="629"/>
      <c r="X40" s="629"/>
      <c r="Y40" s="629"/>
      <c r="Z40" s="629"/>
      <c r="AA40" s="629"/>
      <c r="AB40" s="629"/>
    </row>
    <row r="41" spans="1:28" ht="14.25" x14ac:dyDescent="0.2">
      <c r="A41" s="629"/>
      <c r="B41" s="629"/>
      <c r="C41" s="629"/>
      <c r="D41" s="629"/>
      <c r="E41" s="629"/>
      <c r="F41" s="629"/>
      <c r="G41" s="629"/>
      <c r="H41" s="629"/>
      <c r="I41" s="629"/>
      <c r="J41" s="629"/>
      <c r="K41" s="629"/>
      <c r="L41" s="629"/>
      <c r="M41" s="629"/>
      <c r="N41" s="629"/>
      <c r="O41" s="629"/>
      <c r="P41" s="629"/>
      <c r="Q41" s="629"/>
      <c r="R41" s="629"/>
      <c r="S41" s="629"/>
      <c r="T41" s="629"/>
      <c r="U41" s="629"/>
      <c r="V41" s="629"/>
      <c r="W41" s="629"/>
      <c r="X41" s="629"/>
      <c r="Y41" s="629"/>
      <c r="Z41" s="629"/>
      <c r="AA41" s="629"/>
      <c r="AB41" s="629"/>
    </row>
    <row r="42" spans="1:28" ht="14.25" x14ac:dyDescent="0.2">
      <c r="A42" s="629"/>
      <c r="B42" s="629"/>
      <c r="C42" s="629"/>
      <c r="D42" s="629"/>
      <c r="E42" s="629"/>
      <c r="F42" s="629"/>
      <c r="G42" s="629"/>
      <c r="H42" s="629"/>
      <c r="I42" s="629"/>
      <c r="J42" s="629"/>
      <c r="K42" s="629"/>
      <c r="L42" s="629"/>
      <c r="M42" s="629"/>
      <c r="N42" s="629"/>
      <c r="O42" s="629"/>
      <c r="P42" s="629"/>
      <c r="Q42" s="629"/>
      <c r="R42" s="629"/>
      <c r="S42" s="629"/>
      <c r="T42" s="629"/>
      <c r="U42" s="629"/>
      <c r="V42" s="629"/>
      <c r="W42" s="629"/>
      <c r="X42" s="629"/>
      <c r="Y42" s="629"/>
      <c r="Z42" s="629"/>
      <c r="AA42" s="629"/>
      <c r="AB42" s="629"/>
    </row>
    <row r="43" spans="1:28" ht="14.25" x14ac:dyDescent="0.2">
      <c r="A43" s="629"/>
      <c r="B43" s="629"/>
      <c r="C43" s="629"/>
      <c r="D43" s="629"/>
      <c r="E43" s="629"/>
      <c r="F43" s="629"/>
      <c r="G43" s="629"/>
      <c r="H43" s="629"/>
      <c r="I43" s="629"/>
      <c r="J43" s="629"/>
      <c r="K43" s="629"/>
      <c r="L43" s="629"/>
      <c r="M43" s="629"/>
      <c r="N43" s="629"/>
      <c r="O43" s="629"/>
      <c r="P43" s="629"/>
      <c r="Q43" s="629"/>
      <c r="R43" s="629"/>
      <c r="S43" s="629"/>
      <c r="T43" s="629"/>
      <c r="U43" s="629"/>
      <c r="V43" s="629"/>
      <c r="W43" s="629"/>
      <c r="X43" s="629"/>
      <c r="Y43" s="629"/>
      <c r="Z43" s="629"/>
      <c r="AA43" s="629"/>
      <c r="AB43" s="629"/>
    </row>
    <row r="44" spans="1:28" ht="14.25" x14ac:dyDescent="0.2">
      <c r="A44" s="629"/>
      <c r="B44" s="629"/>
      <c r="C44" s="629"/>
      <c r="D44" s="629"/>
      <c r="E44" s="629"/>
      <c r="F44" s="629"/>
      <c r="G44" s="629"/>
      <c r="H44" s="629"/>
      <c r="I44" s="629"/>
      <c r="J44" s="629"/>
      <c r="K44" s="629"/>
      <c r="L44" s="629"/>
      <c r="M44" s="629"/>
      <c r="N44" s="629"/>
      <c r="O44" s="629"/>
      <c r="P44" s="629"/>
      <c r="Q44" s="629"/>
      <c r="R44" s="629"/>
      <c r="S44" s="629"/>
      <c r="T44" s="629"/>
      <c r="U44" s="629"/>
      <c r="V44" s="629"/>
      <c r="W44" s="629"/>
      <c r="X44" s="629"/>
      <c r="Y44" s="629"/>
      <c r="Z44" s="629"/>
      <c r="AA44" s="629"/>
      <c r="AB44" s="629"/>
    </row>
    <row r="45" spans="1:28" ht="14.25" x14ac:dyDescent="0.2">
      <c r="A45" s="629"/>
      <c r="B45" s="629"/>
      <c r="C45" s="629"/>
      <c r="D45" s="629"/>
      <c r="E45" s="629"/>
      <c r="F45" s="629"/>
      <c r="G45" s="629"/>
      <c r="H45" s="629"/>
      <c r="I45" s="629"/>
      <c r="J45" s="629"/>
      <c r="K45" s="629"/>
      <c r="L45" s="629"/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29"/>
      <c r="X45" s="629"/>
      <c r="Y45" s="629"/>
      <c r="Z45" s="629"/>
      <c r="AA45" s="629"/>
      <c r="AB45" s="629"/>
    </row>
    <row r="46" spans="1:28" ht="14.25" x14ac:dyDescent="0.2">
      <c r="A46" s="629"/>
      <c r="B46" s="629"/>
      <c r="C46" s="629"/>
      <c r="D46" s="629"/>
      <c r="E46" s="629"/>
      <c r="F46" s="629"/>
      <c r="G46" s="629"/>
      <c r="H46" s="629"/>
      <c r="I46" s="629"/>
      <c r="J46" s="629"/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/>
      <c r="X46" s="629"/>
      <c r="Y46" s="629"/>
      <c r="Z46" s="629"/>
      <c r="AA46" s="629"/>
      <c r="AB46" s="629"/>
    </row>
    <row r="47" spans="1:28" ht="14.25" x14ac:dyDescent="0.2">
      <c r="A47" s="629"/>
      <c r="B47" s="629"/>
      <c r="C47" s="629"/>
      <c r="D47" s="629"/>
      <c r="E47" s="629"/>
      <c r="F47" s="629"/>
      <c r="G47" s="629"/>
      <c r="H47" s="629"/>
      <c r="I47" s="629"/>
      <c r="J47" s="629"/>
      <c r="K47" s="629"/>
      <c r="L47" s="629"/>
      <c r="M47" s="629"/>
      <c r="N47" s="629"/>
      <c r="O47" s="629"/>
      <c r="P47" s="629"/>
      <c r="Q47" s="629"/>
      <c r="R47" s="629"/>
      <c r="S47" s="629"/>
      <c r="T47" s="629"/>
      <c r="U47" s="629"/>
      <c r="V47" s="629"/>
      <c r="W47" s="629"/>
      <c r="X47" s="629"/>
      <c r="Y47" s="629"/>
      <c r="Z47" s="629"/>
      <c r="AA47" s="629"/>
      <c r="AB47" s="629"/>
    </row>
    <row r="48" spans="1:28" ht="14.25" x14ac:dyDescent="0.2">
      <c r="A48" s="629"/>
      <c r="B48" s="629"/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629"/>
      <c r="AA48" s="629"/>
      <c r="AB48" s="629"/>
    </row>
    <row r="49" spans="1:28" ht="14.25" x14ac:dyDescent="0.2">
      <c r="A49" s="629"/>
      <c r="B49" s="629"/>
      <c r="C49" s="629"/>
      <c r="D49" s="629"/>
      <c r="E49" s="629"/>
      <c r="F49" s="629"/>
      <c r="G49" s="629"/>
      <c r="H49" s="629"/>
      <c r="I49" s="629"/>
      <c r="J49" s="629"/>
      <c r="K49" s="629"/>
      <c r="L49" s="629"/>
      <c r="M49" s="629"/>
      <c r="N49" s="629"/>
      <c r="O49" s="629"/>
      <c r="P49" s="629"/>
      <c r="Q49" s="629"/>
      <c r="R49" s="629"/>
      <c r="S49" s="629"/>
      <c r="T49" s="629"/>
      <c r="U49" s="629"/>
      <c r="V49" s="629"/>
      <c r="W49" s="629"/>
      <c r="X49" s="629"/>
      <c r="Y49" s="629"/>
      <c r="Z49" s="629"/>
      <c r="AA49" s="629"/>
      <c r="AB49" s="629"/>
    </row>
    <row r="50" spans="1:28" ht="14.25" x14ac:dyDescent="0.2">
      <c r="A50" s="629"/>
      <c r="B50" s="629"/>
      <c r="C50" s="629"/>
      <c r="D50" s="629"/>
      <c r="E50" s="629"/>
      <c r="F50" s="629"/>
      <c r="G50" s="629"/>
      <c r="H50" s="629"/>
      <c r="I50" s="629"/>
      <c r="J50" s="629"/>
      <c r="K50" s="629"/>
      <c r="L50" s="629"/>
      <c r="M50" s="629"/>
      <c r="N50" s="629"/>
      <c r="O50" s="629"/>
      <c r="P50" s="629"/>
      <c r="Q50" s="629"/>
      <c r="R50" s="629"/>
      <c r="S50" s="629"/>
      <c r="T50" s="629"/>
      <c r="U50" s="629"/>
      <c r="V50" s="629"/>
      <c r="W50" s="629"/>
      <c r="X50" s="629"/>
      <c r="Y50" s="629"/>
      <c r="Z50" s="629"/>
      <c r="AA50" s="629"/>
      <c r="AB50" s="629"/>
    </row>
    <row r="51" spans="1:28" ht="14.25" x14ac:dyDescent="0.2">
      <c r="A51" s="629"/>
      <c r="B51" s="629"/>
      <c r="C51" s="629"/>
      <c r="D51" s="629"/>
      <c r="E51" s="629"/>
      <c r="F51" s="629"/>
      <c r="G51" s="629"/>
      <c r="H51" s="629"/>
      <c r="I51" s="629"/>
      <c r="J51" s="629"/>
      <c r="K51" s="629"/>
      <c r="L51" s="629"/>
      <c r="M51" s="629"/>
      <c r="N51" s="629"/>
      <c r="O51" s="629"/>
      <c r="P51" s="629"/>
      <c r="Q51" s="629"/>
      <c r="R51" s="629"/>
      <c r="S51" s="629"/>
      <c r="T51" s="629"/>
      <c r="U51" s="629"/>
      <c r="V51" s="629"/>
      <c r="W51" s="629"/>
      <c r="X51" s="629"/>
      <c r="Y51" s="629"/>
      <c r="Z51" s="629"/>
      <c r="AA51" s="629"/>
      <c r="AB51" s="629"/>
    </row>
    <row r="52" spans="1:28" ht="14.25" x14ac:dyDescent="0.2">
      <c r="A52" s="629"/>
      <c r="B52" s="629"/>
      <c r="C52" s="629"/>
      <c r="D52" s="629"/>
      <c r="E52" s="629"/>
      <c r="F52" s="629"/>
      <c r="G52" s="629"/>
      <c r="H52" s="629"/>
      <c r="I52" s="629"/>
      <c r="J52" s="629"/>
      <c r="K52" s="629"/>
      <c r="L52" s="629"/>
      <c r="M52" s="629"/>
      <c r="N52" s="629"/>
      <c r="O52" s="629"/>
      <c r="P52" s="629"/>
      <c r="Q52" s="629"/>
      <c r="R52" s="629"/>
      <c r="S52" s="629"/>
      <c r="T52" s="629"/>
      <c r="U52" s="629"/>
      <c r="V52" s="629"/>
      <c r="W52" s="629"/>
      <c r="X52" s="629"/>
      <c r="Y52" s="629"/>
      <c r="Z52" s="629"/>
      <c r="AA52" s="629"/>
      <c r="AB52" s="629"/>
    </row>
    <row r="53" spans="1:28" ht="14.25" x14ac:dyDescent="0.2">
      <c r="A53" s="629"/>
      <c r="B53" s="629"/>
      <c r="C53" s="629"/>
      <c r="D53" s="629"/>
      <c r="E53" s="629"/>
      <c r="F53" s="629"/>
      <c r="G53" s="629"/>
      <c r="H53" s="629"/>
      <c r="I53" s="629"/>
      <c r="J53" s="629"/>
      <c r="K53" s="629"/>
      <c r="L53" s="629"/>
      <c r="M53" s="629"/>
      <c r="N53" s="629"/>
      <c r="O53" s="629"/>
      <c r="P53" s="629"/>
      <c r="Q53" s="629"/>
      <c r="R53" s="629"/>
      <c r="S53" s="629"/>
      <c r="T53" s="629"/>
      <c r="U53" s="629"/>
      <c r="V53" s="629"/>
      <c r="W53" s="629"/>
      <c r="X53" s="629"/>
      <c r="Y53" s="629"/>
      <c r="Z53" s="629"/>
      <c r="AA53" s="629"/>
      <c r="AB53" s="629"/>
    </row>
    <row r="54" spans="1:28" ht="14.25" x14ac:dyDescent="0.2">
      <c r="A54" s="629"/>
      <c r="B54" s="629"/>
      <c r="C54" s="629"/>
      <c r="D54" s="629"/>
      <c r="E54" s="629"/>
      <c r="F54" s="629"/>
      <c r="G54" s="629"/>
      <c r="H54" s="629"/>
      <c r="I54" s="629"/>
      <c r="J54" s="629"/>
      <c r="K54" s="629"/>
      <c r="L54" s="629"/>
      <c r="M54" s="629"/>
      <c r="N54" s="629"/>
      <c r="O54" s="629"/>
      <c r="P54" s="629"/>
      <c r="Q54" s="629"/>
      <c r="R54" s="629"/>
      <c r="S54" s="629"/>
      <c r="T54" s="629"/>
      <c r="U54" s="629"/>
      <c r="V54" s="629"/>
      <c r="W54" s="629"/>
      <c r="X54" s="629"/>
      <c r="Y54" s="629"/>
      <c r="Z54" s="629"/>
      <c r="AA54" s="629"/>
      <c r="AB54" s="629"/>
    </row>
    <row r="55" spans="1:28" ht="14.25" x14ac:dyDescent="0.2">
      <c r="A55" s="629"/>
      <c r="B55" s="629"/>
      <c r="C55" s="629"/>
      <c r="D55" s="629"/>
      <c r="E55" s="629"/>
      <c r="F55" s="629"/>
      <c r="G55" s="629"/>
      <c r="H55" s="629"/>
      <c r="I55" s="629"/>
      <c r="J55" s="629"/>
      <c r="K55" s="629"/>
      <c r="L55" s="629"/>
      <c r="M55" s="629"/>
      <c r="N55" s="629"/>
      <c r="O55" s="629"/>
      <c r="P55" s="629"/>
      <c r="Q55" s="629"/>
      <c r="R55" s="629"/>
      <c r="S55" s="629"/>
      <c r="T55" s="629"/>
      <c r="U55" s="629"/>
      <c r="V55" s="629"/>
      <c r="W55" s="629"/>
      <c r="X55" s="629"/>
      <c r="Y55" s="629"/>
      <c r="Z55" s="629"/>
      <c r="AA55" s="629"/>
      <c r="AB55" s="629"/>
    </row>
    <row r="56" spans="1:28" ht="14.25" x14ac:dyDescent="0.2">
      <c r="A56" s="629"/>
      <c r="B56" s="629"/>
      <c r="C56" s="629"/>
      <c r="D56" s="629"/>
      <c r="E56" s="629"/>
      <c r="F56" s="629"/>
      <c r="G56" s="629"/>
      <c r="H56" s="629"/>
      <c r="I56" s="629"/>
      <c r="J56" s="629"/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/>
      <c r="X56" s="629"/>
      <c r="Y56" s="629"/>
      <c r="Z56" s="629"/>
      <c r="AA56" s="629"/>
      <c r="AB56" s="629"/>
    </row>
    <row r="57" spans="1:28" ht="14.25" x14ac:dyDescent="0.2">
      <c r="A57" s="629"/>
      <c r="B57" s="629"/>
      <c r="C57" s="629"/>
      <c r="D57" s="629"/>
      <c r="E57" s="629"/>
      <c r="F57" s="629"/>
      <c r="G57" s="629"/>
      <c r="H57" s="629"/>
      <c r="I57" s="629"/>
      <c r="J57" s="629"/>
      <c r="K57" s="629"/>
      <c r="L57" s="629"/>
      <c r="M57" s="629"/>
      <c r="N57" s="629"/>
      <c r="O57" s="629"/>
      <c r="P57" s="629"/>
      <c r="Q57" s="629"/>
      <c r="R57" s="629"/>
      <c r="S57" s="629"/>
      <c r="T57" s="629"/>
      <c r="U57" s="629"/>
      <c r="V57" s="629"/>
      <c r="W57" s="629"/>
      <c r="X57" s="629"/>
      <c r="Y57" s="629"/>
      <c r="Z57" s="629"/>
      <c r="AA57" s="629"/>
      <c r="AB57" s="629"/>
    </row>
    <row r="58" spans="1:28" ht="14.25" x14ac:dyDescent="0.2">
      <c r="A58" s="629"/>
      <c r="B58" s="629"/>
      <c r="C58" s="629"/>
      <c r="D58" s="629"/>
      <c r="E58" s="629"/>
      <c r="F58" s="629"/>
      <c r="G58" s="629"/>
      <c r="H58" s="629"/>
      <c r="I58" s="629"/>
      <c r="J58" s="629"/>
      <c r="K58" s="629"/>
      <c r="L58" s="629"/>
      <c r="M58" s="629"/>
      <c r="N58" s="629"/>
      <c r="O58" s="629"/>
      <c r="P58" s="629"/>
      <c r="Q58" s="629"/>
      <c r="R58" s="629"/>
      <c r="S58" s="629"/>
      <c r="T58" s="629"/>
      <c r="U58" s="629"/>
      <c r="V58" s="629"/>
      <c r="W58" s="629"/>
      <c r="X58" s="629"/>
      <c r="Y58" s="629"/>
      <c r="Z58" s="629"/>
      <c r="AA58" s="629"/>
      <c r="AB58" s="629"/>
    </row>
  </sheetData>
  <mergeCells count="1">
    <mergeCell ref="AD1:AE2"/>
  </mergeCells>
  <hyperlinks>
    <hyperlink ref="AD1" r:id="rId1" location="INDICE!A1"/>
    <hyperlink ref="AD1:AE2" location="INDICE!A3" display="INDICE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sqref="A1:V1"/>
    </sheetView>
  </sheetViews>
  <sheetFormatPr baseColWidth="10" defaultColWidth="11" defaultRowHeight="14.25" customHeight="1" x14ac:dyDescent="0.2"/>
  <cols>
    <col min="1" max="1" width="13.25" style="1" customWidth="1"/>
    <col min="2" max="2" width="6.375" style="29" bestFit="1" customWidth="1"/>
    <col min="3" max="3" width="6.125" style="29" bestFit="1" customWidth="1"/>
    <col min="4" max="4" width="6" style="29" bestFit="1" customWidth="1"/>
    <col min="5" max="5" width="0.75" style="29" customWidth="1"/>
    <col min="6" max="7" width="5.5" style="29" bestFit="1" customWidth="1"/>
    <col min="8" max="8" width="0.875" style="29" customWidth="1"/>
    <col min="9" max="10" width="5.5" style="29" bestFit="1" customWidth="1"/>
    <col min="11" max="11" width="1.5" style="29" customWidth="1"/>
    <col min="12" max="13" width="5.5" style="29" bestFit="1" customWidth="1"/>
    <col min="14" max="14" width="1.5" style="29" customWidth="1"/>
    <col min="15" max="15" width="5.5" style="29" bestFit="1" customWidth="1"/>
    <col min="16" max="16" width="5.375" style="29" bestFit="1" customWidth="1"/>
    <col min="17" max="17" width="1.5" style="29" customWidth="1"/>
    <col min="18" max="18" width="5.5" style="29" bestFit="1" customWidth="1"/>
    <col min="19" max="19" width="5.375" style="29" bestFit="1" customWidth="1"/>
    <col min="20" max="20" width="1.5" style="29" customWidth="1"/>
    <col min="21" max="22" width="5.125" style="29" bestFit="1" customWidth="1"/>
    <col min="23" max="23" width="4.875" style="90" customWidth="1"/>
    <col min="24" max="16384" width="11" style="90"/>
  </cols>
  <sheetData>
    <row r="1" spans="1:26" ht="14.25" customHeight="1" x14ac:dyDescent="0.2">
      <c r="A1" s="769" t="s">
        <v>233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4.25" customHeight="1" x14ac:dyDescent="0.2">
      <c r="A2" s="758" t="s">
        <v>234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200"/>
      <c r="X2" s="747"/>
      <c r="Y2" s="747"/>
      <c r="Z2"/>
    </row>
    <row r="3" spans="1:26" ht="14.25" customHeight="1" x14ac:dyDescent="0.2">
      <c r="A3" s="758" t="s">
        <v>236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92"/>
      <c r="X3" s="92"/>
      <c r="Y3" s="92"/>
    </row>
    <row r="4" spans="1:26" ht="14.25" customHeight="1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customHeight="1" x14ac:dyDescent="0.2">
      <c r="A5" s="758" t="s">
        <v>191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  <c r="V5" s="758"/>
    </row>
    <row r="6" spans="1:26" ht="14.25" customHeight="1" x14ac:dyDescent="0.2">
      <c r="A6" s="769" t="s">
        <v>48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</row>
    <row r="7" spans="1:26" ht="14.25" customHeight="1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</row>
    <row r="8" spans="1:26" s="91" customFormat="1" ht="14.25" customHeight="1" x14ac:dyDescent="0.2">
      <c r="A8" s="274" t="s">
        <v>117</v>
      </c>
      <c r="B8" s="208" t="s">
        <v>50</v>
      </c>
      <c r="C8" s="208"/>
      <c r="D8" s="208"/>
      <c r="E8" s="1"/>
      <c r="F8" s="275" t="s">
        <v>14</v>
      </c>
      <c r="G8" s="275"/>
      <c r="H8" s="1"/>
      <c r="I8" s="275" t="s">
        <v>15</v>
      </c>
      <c r="J8" s="275"/>
      <c r="K8" s="1"/>
      <c r="L8" s="275" t="s">
        <v>16</v>
      </c>
      <c r="M8" s="275"/>
      <c r="N8" s="1"/>
      <c r="O8" s="275" t="s">
        <v>18</v>
      </c>
      <c r="P8" s="275"/>
      <c r="Q8" s="1"/>
      <c r="R8" s="275" t="s">
        <v>19</v>
      </c>
      <c r="S8" s="275"/>
      <c r="T8" s="1"/>
      <c r="U8" s="275" t="s">
        <v>20</v>
      </c>
      <c r="V8" s="275"/>
    </row>
    <row r="9" spans="1:26" s="91" customFormat="1" ht="14.25" customHeight="1" thickBot="1" x14ac:dyDescent="0.25">
      <c r="A9" s="276" t="s">
        <v>123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/>
      <c r="I9" s="235" t="s">
        <v>87</v>
      </c>
      <c r="J9" s="235" t="s">
        <v>88</v>
      </c>
      <c r="K9" s="235"/>
      <c r="L9" s="235" t="s">
        <v>87</v>
      </c>
      <c r="M9" s="235" t="s">
        <v>88</v>
      </c>
      <c r="N9" s="235"/>
      <c r="O9" s="235" t="s">
        <v>87</v>
      </c>
      <c r="P9" s="235" t="s">
        <v>88</v>
      </c>
      <c r="Q9" s="235"/>
      <c r="R9" s="235" t="s">
        <v>87</v>
      </c>
      <c r="S9" s="235" t="s">
        <v>88</v>
      </c>
      <c r="T9" s="235"/>
      <c r="U9" s="235" t="s">
        <v>87</v>
      </c>
      <c r="V9" s="235" t="s">
        <v>88</v>
      </c>
    </row>
    <row r="10" spans="1:26" ht="14.25" customHeight="1" x14ac:dyDescent="0.2">
      <c r="A10" s="236"/>
      <c r="B10" s="253"/>
      <c r="C10" s="253"/>
      <c r="D10" s="253"/>
      <c r="E10" s="252"/>
      <c r="F10" s="253"/>
      <c r="G10" s="253"/>
      <c r="H10" s="252"/>
      <c r="I10" s="253"/>
      <c r="J10" s="253"/>
      <c r="K10" s="252"/>
      <c r="L10" s="253"/>
      <c r="M10" s="253"/>
      <c r="N10" s="252"/>
      <c r="O10" s="253"/>
      <c r="P10" s="253"/>
      <c r="Q10" s="252"/>
      <c r="R10" s="253"/>
      <c r="S10" s="253"/>
      <c r="T10" s="252"/>
      <c r="U10" s="253"/>
      <c r="V10" s="253"/>
    </row>
    <row r="11" spans="1:26" ht="14.25" customHeight="1" x14ac:dyDescent="0.25">
      <c r="A11" s="228" t="s">
        <v>126</v>
      </c>
      <c r="B11" s="38">
        <v>238485</v>
      </c>
      <c r="C11" s="38">
        <v>120367</v>
      </c>
      <c r="D11" s="38">
        <v>118118</v>
      </c>
      <c r="E11" s="38"/>
      <c r="F11" s="38">
        <v>57966</v>
      </c>
      <c r="G11" s="38">
        <v>30025</v>
      </c>
      <c r="H11" s="38"/>
      <c r="I11" s="38">
        <v>51520</v>
      </c>
      <c r="J11" s="38">
        <v>26047</v>
      </c>
      <c r="K11" s="38"/>
      <c r="L11" s="38">
        <v>48280</v>
      </c>
      <c r="M11" s="38">
        <v>24249</v>
      </c>
      <c r="N11" s="38"/>
      <c r="O11" s="38">
        <v>43794</v>
      </c>
      <c r="P11" s="38">
        <v>22069</v>
      </c>
      <c r="Q11" s="38"/>
      <c r="R11" s="38">
        <v>35926</v>
      </c>
      <c r="S11" s="38">
        <v>17545</v>
      </c>
      <c r="T11" s="38"/>
      <c r="U11" s="38">
        <v>999</v>
      </c>
      <c r="V11" s="38">
        <v>432</v>
      </c>
    </row>
    <row r="12" spans="1:26" ht="14.25" customHeight="1" x14ac:dyDescent="0.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6" ht="14.25" customHeight="1" x14ac:dyDescent="0.2">
      <c r="A13" s="1" t="s">
        <v>127</v>
      </c>
      <c r="B13" s="239">
        <v>16210</v>
      </c>
      <c r="C13" s="239">
        <v>8362</v>
      </c>
      <c r="D13" s="239">
        <v>7848</v>
      </c>
      <c r="E13" s="239"/>
      <c r="F13" s="239">
        <v>3975</v>
      </c>
      <c r="G13" s="239">
        <v>2073</v>
      </c>
      <c r="H13" s="239"/>
      <c r="I13" s="239">
        <v>3355</v>
      </c>
      <c r="J13" s="239">
        <v>1685</v>
      </c>
      <c r="K13" s="239"/>
      <c r="L13" s="239">
        <v>3297</v>
      </c>
      <c r="M13" s="239">
        <v>1726</v>
      </c>
      <c r="N13" s="239"/>
      <c r="O13" s="239">
        <v>3202</v>
      </c>
      <c r="P13" s="239">
        <v>1610</v>
      </c>
      <c r="Q13" s="239"/>
      <c r="R13" s="239">
        <v>2348</v>
      </c>
      <c r="S13" s="239">
        <v>1237</v>
      </c>
      <c r="T13" s="239"/>
      <c r="U13" s="239">
        <v>33</v>
      </c>
      <c r="V13" s="239">
        <v>31</v>
      </c>
      <c r="W13" s="96"/>
      <c r="X13" s="114"/>
    </row>
    <row r="14" spans="1:26" ht="14.25" customHeight="1" x14ac:dyDescent="0.2">
      <c r="A14" s="1" t="s">
        <v>128</v>
      </c>
      <c r="B14" s="239">
        <v>19621</v>
      </c>
      <c r="C14" s="239">
        <v>10068</v>
      </c>
      <c r="D14" s="239">
        <v>9553</v>
      </c>
      <c r="E14" s="239"/>
      <c r="F14" s="239">
        <v>4587</v>
      </c>
      <c r="G14" s="239">
        <v>2389</v>
      </c>
      <c r="H14" s="239"/>
      <c r="I14" s="239">
        <v>4121</v>
      </c>
      <c r="J14" s="239">
        <v>2117</v>
      </c>
      <c r="K14" s="239"/>
      <c r="L14" s="239">
        <v>3928</v>
      </c>
      <c r="M14" s="239">
        <v>1965</v>
      </c>
      <c r="N14" s="239"/>
      <c r="O14" s="239">
        <v>3676</v>
      </c>
      <c r="P14" s="239">
        <v>1918</v>
      </c>
      <c r="Q14" s="239"/>
      <c r="R14" s="239">
        <v>3175</v>
      </c>
      <c r="S14" s="239">
        <v>1627</v>
      </c>
      <c r="T14" s="239"/>
      <c r="U14" s="239">
        <v>134</v>
      </c>
      <c r="V14" s="239">
        <v>52</v>
      </c>
      <c r="W14" s="96"/>
      <c r="X14" s="114"/>
    </row>
    <row r="15" spans="1:26" ht="14.25" customHeight="1" x14ac:dyDescent="0.2">
      <c r="A15" s="1" t="s">
        <v>129</v>
      </c>
      <c r="B15" s="239">
        <v>17040</v>
      </c>
      <c r="C15" s="239">
        <v>8411</v>
      </c>
      <c r="D15" s="239">
        <v>8629</v>
      </c>
      <c r="E15" s="239"/>
      <c r="F15" s="239">
        <v>4336</v>
      </c>
      <c r="G15" s="239">
        <v>2247</v>
      </c>
      <c r="H15" s="239"/>
      <c r="I15" s="239">
        <v>3686</v>
      </c>
      <c r="J15" s="239">
        <v>1802</v>
      </c>
      <c r="K15" s="239"/>
      <c r="L15" s="239">
        <v>3514</v>
      </c>
      <c r="M15" s="239">
        <v>1704</v>
      </c>
      <c r="N15" s="239"/>
      <c r="O15" s="239">
        <v>2969</v>
      </c>
      <c r="P15" s="239">
        <v>1493</v>
      </c>
      <c r="Q15" s="239"/>
      <c r="R15" s="239">
        <v>2264</v>
      </c>
      <c r="S15" s="239">
        <v>1040</v>
      </c>
      <c r="T15" s="239"/>
      <c r="U15" s="239">
        <v>271</v>
      </c>
      <c r="V15" s="239">
        <v>125</v>
      </c>
      <c r="W15" s="96"/>
      <c r="X15" s="114"/>
    </row>
    <row r="16" spans="1:26" ht="14.25" customHeight="1" x14ac:dyDescent="0.2">
      <c r="A16" s="1" t="s">
        <v>130</v>
      </c>
      <c r="B16" s="239">
        <v>12712</v>
      </c>
      <c r="C16" s="239">
        <v>6410</v>
      </c>
      <c r="D16" s="239">
        <v>6302</v>
      </c>
      <c r="E16" s="239"/>
      <c r="F16" s="239">
        <v>3437</v>
      </c>
      <c r="G16" s="239">
        <v>1773</v>
      </c>
      <c r="H16" s="239"/>
      <c r="I16" s="239">
        <v>2771</v>
      </c>
      <c r="J16" s="239">
        <v>1417</v>
      </c>
      <c r="K16" s="239"/>
      <c r="L16" s="239">
        <v>2809</v>
      </c>
      <c r="M16" s="239">
        <v>1417</v>
      </c>
      <c r="N16" s="239"/>
      <c r="O16" s="239">
        <v>2081</v>
      </c>
      <c r="P16" s="239">
        <v>1035</v>
      </c>
      <c r="Q16" s="239"/>
      <c r="R16" s="239">
        <v>1614</v>
      </c>
      <c r="S16" s="239">
        <v>768</v>
      </c>
      <c r="T16" s="239"/>
      <c r="U16" s="239">
        <v>0</v>
      </c>
      <c r="V16" s="239">
        <v>0</v>
      </c>
      <c r="W16" s="96"/>
      <c r="X16" s="114"/>
    </row>
    <row r="17" spans="1:24" ht="14.25" customHeight="1" x14ac:dyDescent="0.2">
      <c r="A17" s="1" t="s">
        <v>131</v>
      </c>
      <c r="B17" s="239">
        <v>3008</v>
      </c>
      <c r="C17" s="239">
        <v>1545</v>
      </c>
      <c r="D17" s="239">
        <v>1463</v>
      </c>
      <c r="E17" s="239"/>
      <c r="F17" s="239">
        <v>632</v>
      </c>
      <c r="G17" s="239">
        <v>330</v>
      </c>
      <c r="H17" s="239"/>
      <c r="I17" s="239">
        <v>651</v>
      </c>
      <c r="J17" s="239">
        <v>331</v>
      </c>
      <c r="K17" s="239"/>
      <c r="L17" s="239">
        <v>622</v>
      </c>
      <c r="M17" s="239">
        <v>329</v>
      </c>
      <c r="N17" s="239"/>
      <c r="O17" s="239">
        <v>503</v>
      </c>
      <c r="P17" s="239">
        <v>260</v>
      </c>
      <c r="Q17" s="239"/>
      <c r="R17" s="239">
        <v>562</v>
      </c>
      <c r="S17" s="239">
        <v>283</v>
      </c>
      <c r="T17" s="239"/>
      <c r="U17" s="239">
        <v>38</v>
      </c>
      <c r="V17" s="239">
        <v>12</v>
      </c>
      <c r="W17" s="96"/>
      <c r="X17" s="114"/>
    </row>
    <row r="18" spans="1:24" ht="14.25" customHeight="1" x14ac:dyDescent="0.2">
      <c r="A18" s="1" t="s">
        <v>132</v>
      </c>
      <c r="B18" s="239">
        <v>7733</v>
      </c>
      <c r="C18" s="239">
        <v>3952</v>
      </c>
      <c r="D18" s="239">
        <v>3781</v>
      </c>
      <c r="E18" s="239"/>
      <c r="F18" s="239">
        <v>1773</v>
      </c>
      <c r="G18" s="239">
        <v>928</v>
      </c>
      <c r="H18" s="239"/>
      <c r="I18" s="239">
        <v>1691</v>
      </c>
      <c r="J18" s="239">
        <v>839</v>
      </c>
      <c r="K18" s="239"/>
      <c r="L18" s="239">
        <v>1495</v>
      </c>
      <c r="M18" s="239">
        <v>764</v>
      </c>
      <c r="N18" s="239"/>
      <c r="O18" s="239">
        <v>1507</v>
      </c>
      <c r="P18" s="239">
        <v>800</v>
      </c>
      <c r="Q18" s="239"/>
      <c r="R18" s="239">
        <v>1236</v>
      </c>
      <c r="S18" s="239">
        <v>608</v>
      </c>
      <c r="T18" s="239"/>
      <c r="U18" s="239">
        <v>31</v>
      </c>
      <c r="V18" s="239">
        <v>13</v>
      </c>
      <c r="W18" s="96"/>
      <c r="X18" s="114"/>
    </row>
    <row r="19" spans="1:24" ht="14.25" customHeight="1" x14ac:dyDescent="0.2">
      <c r="A19" s="1" t="s">
        <v>133</v>
      </c>
      <c r="B19" s="239">
        <v>1519</v>
      </c>
      <c r="C19" s="239">
        <v>761</v>
      </c>
      <c r="D19" s="239">
        <v>758</v>
      </c>
      <c r="E19" s="239"/>
      <c r="F19" s="239">
        <v>296</v>
      </c>
      <c r="G19" s="239">
        <v>177</v>
      </c>
      <c r="H19" s="239"/>
      <c r="I19" s="239">
        <v>313</v>
      </c>
      <c r="J19" s="239">
        <v>151</v>
      </c>
      <c r="K19" s="239"/>
      <c r="L19" s="239">
        <v>313</v>
      </c>
      <c r="M19" s="239">
        <v>150</v>
      </c>
      <c r="N19" s="239"/>
      <c r="O19" s="239">
        <v>322</v>
      </c>
      <c r="P19" s="239">
        <v>144</v>
      </c>
      <c r="Q19" s="239"/>
      <c r="R19" s="239">
        <v>266</v>
      </c>
      <c r="S19" s="239">
        <v>135</v>
      </c>
      <c r="T19" s="239"/>
      <c r="U19" s="239">
        <v>9</v>
      </c>
      <c r="V19" s="239">
        <v>4</v>
      </c>
      <c r="W19" s="96"/>
      <c r="X19" s="114"/>
    </row>
    <row r="20" spans="1:24" ht="14.25" customHeight="1" x14ac:dyDescent="0.2">
      <c r="A20" s="1" t="s">
        <v>134</v>
      </c>
      <c r="B20" s="239">
        <v>23023</v>
      </c>
      <c r="C20" s="239">
        <v>11623</v>
      </c>
      <c r="D20" s="239">
        <v>11400</v>
      </c>
      <c r="E20" s="239"/>
      <c r="F20" s="239">
        <v>5607</v>
      </c>
      <c r="G20" s="239">
        <v>2887</v>
      </c>
      <c r="H20" s="239"/>
      <c r="I20" s="239">
        <v>5108</v>
      </c>
      <c r="J20" s="239">
        <v>2607</v>
      </c>
      <c r="K20" s="239"/>
      <c r="L20" s="239">
        <v>4651</v>
      </c>
      <c r="M20" s="239">
        <v>2361</v>
      </c>
      <c r="N20" s="239"/>
      <c r="O20" s="239">
        <v>4142</v>
      </c>
      <c r="P20" s="239">
        <v>2043</v>
      </c>
      <c r="Q20" s="239"/>
      <c r="R20" s="239">
        <v>3399</v>
      </c>
      <c r="S20" s="239">
        <v>1671</v>
      </c>
      <c r="T20" s="239"/>
      <c r="U20" s="239">
        <v>116</v>
      </c>
      <c r="V20" s="239">
        <v>54</v>
      </c>
      <c r="W20" s="96"/>
      <c r="X20" s="114"/>
    </row>
    <row r="21" spans="1:24" ht="14.25" customHeight="1" x14ac:dyDescent="0.2">
      <c r="A21" s="1" t="s">
        <v>135</v>
      </c>
      <c r="B21" s="239">
        <v>10088</v>
      </c>
      <c r="C21" s="239">
        <v>5068</v>
      </c>
      <c r="D21" s="239">
        <v>5020</v>
      </c>
      <c r="E21" s="239"/>
      <c r="F21" s="239">
        <v>2280</v>
      </c>
      <c r="G21" s="239">
        <v>1198</v>
      </c>
      <c r="H21" s="239"/>
      <c r="I21" s="239">
        <v>2122</v>
      </c>
      <c r="J21" s="239">
        <v>1066</v>
      </c>
      <c r="K21" s="239"/>
      <c r="L21" s="239">
        <v>1923</v>
      </c>
      <c r="M21" s="239">
        <v>956</v>
      </c>
      <c r="N21" s="239"/>
      <c r="O21" s="239">
        <v>1898</v>
      </c>
      <c r="P21" s="239">
        <v>932</v>
      </c>
      <c r="Q21" s="239"/>
      <c r="R21" s="239">
        <v>1814</v>
      </c>
      <c r="S21" s="239">
        <v>894</v>
      </c>
      <c r="T21" s="239"/>
      <c r="U21" s="239">
        <v>51</v>
      </c>
      <c r="V21" s="239">
        <v>22</v>
      </c>
      <c r="W21" s="96"/>
      <c r="X21" s="114"/>
    </row>
    <row r="22" spans="1:24" ht="14.25" customHeight="1" x14ac:dyDescent="0.2">
      <c r="A22" s="1" t="s">
        <v>136</v>
      </c>
      <c r="B22" s="239">
        <v>10252</v>
      </c>
      <c r="C22" s="239">
        <v>5159</v>
      </c>
      <c r="D22" s="239">
        <v>5093</v>
      </c>
      <c r="E22" s="239"/>
      <c r="F22" s="239">
        <v>2519</v>
      </c>
      <c r="G22" s="239">
        <v>1302</v>
      </c>
      <c r="H22" s="239"/>
      <c r="I22" s="239">
        <v>2188</v>
      </c>
      <c r="J22" s="239">
        <v>1090</v>
      </c>
      <c r="K22" s="239"/>
      <c r="L22" s="239">
        <v>2093</v>
      </c>
      <c r="M22" s="239">
        <v>1040</v>
      </c>
      <c r="N22" s="239"/>
      <c r="O22" s="239">
        <v>1851</v>
      </c>
      <c r="P22" s="239">
        <v>959</v>
      </c>
      <c r="Q22" s="239"/>
      <c r="R22" s="239">
        <v>1582</v>
      </c>
      <c r="S22" s="239">
        <v>765</v>
      </c>
      <c r="T22" s="239"/>
      <c r="U22" s="239">
        <v>19</v>
      </c>
      <c r="V22" s="239">
        <v>3</v>
      </c>
      <c r="W22" s="96"/>
      <c r="X22" s="114"/>
    </row>
    <row r="23" spans="1:24" ht="14.25" customHeight="1" x14ac:dyDescent="0.2">
      <c r="A23" s="1" t="s">
        <v>137</v>
      </c>
      <c r="B23" s="239">
        <v>3731</v>
      </c>
      <c r="C23" s="239">
        <v>1868</v>
      </c>
      <c r="D23" s="239">
        <v>1863</v>
      </c>
      <c r="E23" s="239"/>
      <c r="F23" s="239">
        <v>905</v>
      </c>
      <c r="G23" s="239">
        <v>463</v>
      </c>
      <c r="H23" s="239"/>
      <c r="I23" s="239">
        <v>823</v>
      </c>
      <c r="J23" s="239">
        <v>405</v>
      </c>
      <c r="K23" s="239"/>
      <c r="L23" s="239">
        <v>727</v>
      </c>
      <c r="M23" s="239">
        <v>370</v>
      </c>
      <c r="N23" s="239"/>
      <c r="O23" s="239">
        <v>745</v>
      </c>
      <c r="P23" s="239">
        <v>376</v>
      </c>
      <c r="Q23" s="239"/>
      <c r="R23" s="239">
        <v>531</v>
      </c>
      <c r="S23" s="239">
        <v>254</v>
      </c>
      <c r="T23" s="239"/>
      <c r="U23" s="239">
        <v>0</v>
      </c>
      <c r="V23" s="239">
        <v>0</v>
      </c>
      <c r="W23" s="96"/>
      <c r="X23" s="114"/>
    </row>
    <row r="24" spans="1:24" ht="14.25" customHeight="1" x14ac:dyDescent="0.2">
      <c r="A24" s="254" t="s">
        <v>138</v>
      </c>
      <c r="B24" s="239">
        <v>21252</v>
      </c>
      <c r="C24" s="239">
        <v>10837</v>
      </c>
      <c r="D24" s="239">
        <v>10415</v>
      </c>
      <c r="E24" s="239"/>
      <c r="F24" s="239">
        <v>5276</v>
      </c>
      <c r="G24" s="239">
        <v>2750</v>
      </c>
      <c r="H24" s="239"/>
      <c r="I24" s="239">
        <v>4580</v>
      </c>
      <c r="J24" s="239">
        <v>2326</v>
      </c>
      <c r="K24" s="239"/>
      <c r="L24" s="239">
        <v>4385</v>
      </c>
      <c r="M24" s="239">
        <v>2262</v>
      </c>
      <c r="N24" s="239"/>
      <c r="O24" s="239">
        <v>3938</v>
      </c>
      <c r="P24" s="239">
        <v>1977</v>
      </c>
      <c r="Q24" s="239"/>
      <c r="R24" s="239">
        <v>3048</v>
      </c>
      <c r="S24" s="239">
        <v>1507</v>
      </c>
      <c r="T24" s="239"/>
      <c r="U24" s="239">
        <v>25</v>
      </c>
      <c r="V24" s="239">
        <v>15</v>
      </c>
      <c r="W24" s="96"/>
      <c r="X24" s="114"/>
    </row>
    <row r="25" spans="1:24" ht="14.25" customHeight="1" x14ac:dyDescent="0.2">
      <c r="A25" s="1" t="s">
        <v>139</v>
      </c>
      <c r="B25" s="239">
        <v>5763</v>
      </c>
      <c r="C25" s="239">
        <v>2917</v>
      </c>
      <c r="D25" s="239">
        <v>2846</v>
      </c>
      <c r="E25" s="239"/>
      <c r="F25" s="239">
        <v>1395</v>
      </c>
      <c r="G25" s="239">
        <v>681</v>
      </c>
      <c r="H25" s="239"/>
      <c r="I25" s="239">
        <v>1212</v>
      </c>
      <c r="J25" s="239">
        <v>635</v>
      </c>
      <c r="K25" s="239"/>
      <c r="L25" s="239">
        <v>1162</v>
      </c>
      <c r="M25" s="239">
        <v>600</v>
      </c>
      <c r="N25" s="239"/>
      <c r="O25" s="239">
        <v>1104</v>
      </c>
      <c r="P25" s="239">
        <v>560</v>
      </c>
      <c r="Q25" s="239"/>
      <c r="R25" s="239">
        <v>867</v>
      </c>
      <c r="S25" s="239">
        <v>435</v>
      </c>
      <c r="T25" s="239"/>
      <c r="U25" s="239">
        <v>23</v>
      </c>
      <c r="V25" s="239">
        <v>6</v>
      </c>
      <c r="W25" s="96"/>
      <c r="X25" s="114"/>
    </row>
    <row r="26" spans="1:24" ht="14.25" customHeight="1" x14ac:dyDescent="0.2">
      <c r="A26" s="1" t="s">
        <v>140</v>
      </c>
      <c r="B26" s="239">
        <v>23386</v>
      </c>
      <c r="C26" s="239">
        <v>11832</v>
      </c>
      <c r="D26" s="239">
        <v>11554</v>
      </c>
      <c r="E26" s="239"/>
      <c r="F26" s="239">
        <v>5491</v>
      </c>
      <c r="G26" s="239">
        <v>2844</v>
      </c>
      <c r="H26" s="239"/>
      <c r="I26" s="239">
        <v>5199</v>
      </c>
      <c r="J26" s="239">
        <v>2689</v>
      </c>
      <c r="K26" s="239"/>
      <c r="L26" s="239">
        <v>5001</v>
      </c>
      <c r="M26" s="239">
        <v>2495</v>
      </c>
      <c r="N26" s="239"/>
      <c r="O26" s="239">
        <v>4022</v>
      </c>
      <c r="P26" s="239">
        <v>2040</v>
      </c>
      <c r="Q26" s="239"/>
      <c r="R26" s="239">
        <v>3557</v>
      </c>
      <c r="S26" s="239">
        <v>1713</v>
      </c>
      <c r="T26" s="239"/>
      <c r="U26" s="239">
        <v>116</v>
      </c>
      <c r="V26" s="239">
        <v>51</v>
      </c>
      <c r="W26" s="96"/>
      <c r="X26" s="114"/>
    </row>
    <row r="27" spans="1:24" ht="14.25" customHeight="1" x14ac:dyDescent="0.2">
      <c r="A27" s="1" t="s">
        <v>141</v>
      </c>
      <c r="B27" s="239">
        <v>3917</v>
      </c>
      <c r="C27" s="239">
        <v>1920</v>
      </c>
      <c r="D27" s="239">
        <v>1997</v>
      </c>
      <c r="E27" s="239"/>
      <c r="F27" s="239">
        <v>1035</v>
      </c>
      <c r="G27" s="239">
        <v>513</v>
      </c>
      <c r="H27" s="239"/>
      <c r="I27" s="239">
        <v>864</v>
      </c>
      <c r="J27" s="239">
        <v>425</v>
      </c>
      <c r="K27" s="239"/>
      <c r="L27" s="239">
        <v>798</v>
      </c>
      <c r="M27" s="239">
        <v>382</v>
      </c>
      <c r="N27" s="239"/>
      <c r="O27" s="239">
        <v>692</v>
      </c>
      <c r="P27" s="239">
        <v>345</v>
      </c>
      <c r="Q27" s="239"/>
      <c r="R27" s="239">
        <v>528</v>
      </c>
      <c r="S27" s="239">
        <v>255</v>
      </c>
      <c r="T27" s="239"/>
      <c r="U27" s="239">
        <v>0</v>
      </c>
      <c r="V27" s="239">
        <v>0</v>
      </c>
      <c r="W27" s="96"/>
      <c r="X27" s="114"/>
    </row>
    <row r="28" spans="1:24" ht="14.25" customHeight="1" x14ac:dyDescent="0.2">
      <c r="A28" s="1" t="s">
        <v>142</v>
      </c>
      <c r="B28" s="239">
        <v>7127</v>
      </c>
      <c r="C28" s="239">
        <v>3512</v>
      </c>
      <c r="D28" s="239">
        <v>3615</v>
      </c>
      <c r="E28" s="239"/>
      <c r="F28" s="239">
        <v>1887</v>
      </c>
      <c r="G28" s="239">
        <v>959</v>
      </c>
      <c r="H28" s="239"/>
      <c r="I28" s="239">
        <v>1465</v>
      </c>
      <c r="J28" s="239">
        <v>736</v>
      </c>
      <c r="K28" s="239"/>
      <c r="L28" s="239">
        <v>1327</v>
      </c>
      <c r="M28" s="239">
        <v>644</v>
      </c>
      <c r="N28" s="239"/>
      <c r="O28" s="239">
        <v>1335</v>
      </c>
      <c r="P28" s="239">
        <v>670</v>
      </c>
      <c r="Q28" s="239"/>
      <c r="R28" s="239">
        <v>1077</v>
      </c>
      <c r="S28" s="239">
        <v>491</v>
      </c>
      <c r="T28" s="239"/>
      <c r="U28" s="239">
        <v>36</v>
      </c>
      <c r="V28" s="239">
        <v>12</v>
      </c>
      <c r="W28" s="96"/>
      <c r="X28" s="114"/>
    </row>
    <row r="29" spans="1:24" ht="14.25" customHeight="1" x14ac:dyDescent="0.2">
      <c r="A29" s="1" t="s">
        <v>143</v>
      </c>
      <c r="B29" s="239">
        <v>2795</v>
      </c>
      <c r="C29" s="239">
        <v>1373</v>
      </c>
      <c r="D29" s="239">
        <v>1422</v>
      </c>
      <c r="E29" s="239"/>
      <c r="F29" s="239">
        <v>623</v>
      </c>
      <c r="G29" s="239">
        <v>322</v>
      </c>
      <c r="H29" s="239"/>
      <c r="I29" s="239">
        <v>597</v>
      </c>
      <c r="J29" s="239">
        <v>287</v>
      </c>
      <c r="K29" s="239"/>
      <c r="L29" s="239">
        <v>509</v>
      </c>
      <c r="M29" s="239">
        <v>261</v>
      </c>
      <c r="N29" s="239"/>
      <c r="O29" s="239">
        <v>543</v>
      </c>
      <c r="P29" s="239">
        <v>258</v>
      </c>
      <c r="Q29" s="239"/>
      <c r="R29" s="239">
        <v>523</v>
      </c>
      <c r="S29" s="239">
        <v>245</v>
      </c>
      <c r="T29" s="239"/>
      <c r="U29" s="239">
        <v>0</v>
      </c>
      <c r="V29" s="239">
        <v>0</v>
      </c>
      <c r="W29" s="96"/>
      <c r="X29" s="114"/>
    </row>
    <row r="30" spans="1:24" ht="14.25" customHeight="1" x14ac:dyDescent="0.2">
      <c r="A30" s="1" t="s">
        <v>144</v>
      </c>
      <c r="B30" s="239">
        <v>4676</v>
      </c>
      <c r="C30" s="239">
        <v>2344</v>
      </c>
      <c r="D30" s="239">
        <v>2332</v>
      </c>
      <c r="E30" s="239"/>
      <c r="F30" s="239">
        <v>1022</v>
      </c>
      <c r="G30" s="239">
        <v>512</v>
      </c>
      <c r="H30" s="239"/>
      <c r="I30" s="239">
        <v>1003</v>
      </c>
      <c r="J30" s="239">
        <v>518</v>
      </c>
      <c r="K30" s="239"/>
      <c r="L30" s="239">
        <v>887</v>
      </c>
      <c r="M30" s="239">
        <v>426</v>
      </c>
      <c r="N30" s="239"/>
      <c r="O30" s="239">
        <v>890</v>
      </c>
      <c r="P30" s="239">
        <v>466</v>
      </c>
      <c r="Q30" s="239"/>
      <c r="R30" s="239">
        <v>836</v>
      </c>
      <c r="S30" s="239">
        <v>408</v>
      </c>
      <c r="T30" s="239"/>
      <c r="U30" s="239">
        <v>38</v>
      </c>
      <c r="V30" s="239">
        <v>14</v>
      </c>
      <c r="W30" s="96"/>
      <c r="X30" s="114"/>
    </row>
    <row r="31" spans="1:24" ht="14.25" customHeight="1" x14ac:dyDescent="0.2">
      <c r="A31" s="1" t="s">
        <v>145</v>
      </c>
      <c r="B31" s="239">
        <v>3061</v>
      </c>
      <c r="C31" s="239">
        <v>1552</v>
      </c>
      <c r="D31" s="239">
        <v>1509</v>
      </c>
      <c r="E31" s="239"/>
      <c r="F31" s="239">
        <v>770</v>
      </c>
      <c r="G31" s="239">
        <v>401</v>
      </c>
      <c r="H31" s="239"/>
      <c r="I31" s="239">
        <v>674</v>
      </c>
      <c r="J31" s="239">
        <v>349</v>
      </c>
      <c r="K31" s="239"/>
      <c r="L31" s="239">
        <v>600</v>
      </c>
      <c r="M31" s="239">
        <v>308</v>
      </c>
      <c r="N31" s="239"/>
      <c r="O31" s="239">
        <v>551</v>
      </c>
      <c r="P31" s="239">
        <v>282</v>
      </c>
      <c r="Q31" s="239"/>
      <c r="R31" s="239">
        <v>466</v>
      </c>
      <c r="S31" s="239">
        <v>212</v>
      </c>
      <c r="T31" s="239"/>
      <c r="U31" s="239">
        <v>0</v>
      </c>
      <c r="V31" s="239">
        <v>0</v>
      </c>
      <c r="W31" s="96"/>
      <c r="X31" s="114"/>
    </row>
    <row r="32" spans="1:24" ht="14.25" customHeight="1" x14ac:dyDescent="0.2">
      <c r="A32" s="1" t="s">
        <v>146</v>
      </c>
      <c r="B32" s="239">
        <v>8390</v>
      </c>
      <c r="C32" s="239">
        <v>4302</v>
      </c>
      <c r="D32" s="239">
        <v>4088</v>
      </c>
      <c r="E32" s="239"/>
      <c r="F32" s="239">
        <v>1954</v>
      </c>
      <c r="G32" s="239">
        <v>1049</v>
      </c>
      <c r="H32" s="239"/>
      <c r="I32" s="239">
        <v>1754</v>
      </c>
      <c r="J32" s="239">
        <v>889</v>
      </c>
      <c r="K32" s="239"/>
      <c r="L32" s="239">
        <v>1650</v>
      </c>
      <c r="M32" s="239">
        <v>826</v>
      </c>
      <c r="N32" s="239"/>
      <c r="O32" s="239">
        <v>1708</v>
      </c>
      <c r="P32" s="239">
        <v>893</v>
      </c>
      <c r="Q32" s="239"/>
      <c r="R32" s="239">
        <v>1317</v>
      </c>
      <c r="S32" s="239">
        <v>644</v>
      </c>
      <c r="T32" s="239"/>
      <c r="U32" s="239">
        <v>7</v>
      </c>
      <c r="V32" s="239">
        <v>1</v>
      </c>
      <c r="W32" s="96"/>
      <c r="X32" s="114"/>
    </row>
    <row r="33" spans="1:24" ht="14.25" customHeight="1" x14ac:dyDescent="0.2">
      <c r="A33" s="1" t="s">
        <v>147</v>
      </c>
      <c r="B33" s="239">
        <v>5279</v>
      </c>
      <c r="C33" s="239">
        <v>2576</v>
      </c>
      <c r="D33" s="239">
        <v>2703</v>
      </c>
      <c r="E33" s="239"/>
      <c r="F33" s="239">
        <v>1169</v>
      </c>
      <c r="G33" s="239">
        <v>602</v>
      </c>
      <c r="H33" s="239"/>
      <c r="I33" s="239">
        <v>1191</v>
      </c>
      <c r="J33" s="239">
        <v>545</v>
      </c>
      <c r="K33" s="239"/>
      <c r="L33" s="239">
        <v>1047</v>
      </c>
      <c r="M33" s="239">
        <v>520</v>
      </c>
      <c r="N33" s="239"/>
      <c r="O33" s="239">
        <v>1031</v>
      </c>
      <c r="P33" s="239">
        <v>505</v>
      </c>
      <c r="Q33" s="239"/>
      <c r="R33" s="239">
        <v>841</v>
      </c>
      <c r="S33" s="239">
        <v>404</v>
      </c>
      <c r="T33" s="239"/>
      <c r="U33" s="239">
        <v>0</v>
      </c>
      <c r="V33" s="239">
        <v>0</v>
      </c>
      <c r="W33" s="96"/>
      <c r="X33" s="114"/>
    </row>
    <row r="34" spans="1:24" ht="14.25" customHeight="1" x14ac:dyDescent="0.2">
      <c r="A34" s="1" t="s">
        <v>148</v>
      </c>
      <c r="B34" s="239">
        <v>1375</v>
      </c>
      <c r="C34" s="239">
        <v>664</v>
      </c>
      <c r="D34" s="239">
        <v>711</v>
      </c>
      <c r="E34" s="239"/>
      <c r="F34" s="239">
        <v>344</v>
      </c>
      <c r="G34" s="239">
        <v>187</v>
      </c>
      <c r="H34" s="239"/>
      <c r="I34" s="239">
        <v>304</v>
      </c>
      <c r="J34" s="239">
        <v>153</v>
      </c>
      <c r="K34" s="239"/>
      <c r="L34" s="239">
        <v>272</v>
      </c>
      <c r="M34" s="239">
        <v>136</v>
      </c>
      <c r="N34" s="239"/>
      <c r="O34" s="239">
        <v>250</v>
      </c>
      <c r="P34" s="239">
        <v>111</v>
      </c>
      <c r="Q34" s="239"/>
      <c r="R34" s="239">
        <v>205</v>
      </c>
      <c r="S34" s="239">
        <v>77</v>
      </c>
      <c r="T34" s="239"/>
      <c r="U34" s="239">
        <v>0</v>
      </c>
      <c r="V34" s="239">
        <v>0</v>
      </c>
      <c r="W34" s="96"/>
      <c r="X34" s="114"/>
    </row>
    <row r="35" spans="1:24" ht="14.25" customHeight="1" x14ac:dyDescent="0.2">
      <c r="A35" s="1" t="s">
        <v>149</v>
      </c>
      <c r="B35" s="239">
        <v>4399</v>
      </c>
      <c r="C35" s="239">
        <v>2234</v>
      </c>
      <c r="D35" s="239">
        <v>2165</v>
      </c>
      <c r="E35" s="239"/>
      <c r="F35" s="239">
        <v>1049</v>
      </c>
      <c r="G35" s="239">
        <v>547</v>
      </c>
      <c r="H35" s="239"/>
      <c r="I35" s="239">
        <v>1006</v>
      </c>
      <c r="J35" s="239">
        <v>534</v>
      </c>
      <c r="K35" s="239"/>
      <c r="L35" s="239">
        <v>911</v>
      </c>
      <c r="M35" s="239">
        <v>456</v>
      </c>
      <c r="N35" s="239"/>
      <c r="O35" s="239">
        <v>812</v>
      </c>
      <c r="P35" s="239">
        <v>386</v>
      </c>
      <c r="Q35" s="239"/>
      <c r="R35" s="239">
        <v>621</v>
      </c>
      <c r="S35" s="239">
        <v>311</v>
      </c>
      <c r="T35" s="239"/>
      <c r="U35" s="239">
        <v>0</v>
      </c>
      <c r="V35" s="239">
        <v>0</v>
      </c>
      <c r="W35" s="96"/>
      <c r="X35" s="114"/>
    </row>
    <row r="36" spans="1:24" ht="14.25" customHeight="1" x14ac:dyDescent="0.2">
      <c r="A36" s="1" t="s">
        <v>150</v>
      </c>
      <c r="B36" s="239">
        <v>788</v>
      </c>
      <c r="C36" s="239">
        <v>403</v>
      </c>
      <c r="D36" s="239">
        <v>385</v>
      </c>
      <c r="E36" s="239"/>
      <c r="F36" s="239">
        <v>205</v>
      </c>
      <c r="G36" s="239">
        <v>110</v>
      </c>
      <c r="H36" s="239"/>
      <c r="I36" s="239">
        <v>154</v>
      </c>
      <c r="J36" s="239">
        <v>78</v>
      </c>
      <c r="K36" s="239"/>
      <c r="L36" s="239">
        <v>157</v>
      </c>
      <c r="M36" s="239">
        <v>86</v>
      </c>
      <c r="N36" s="239"/>
      <c r="O36" s="239">
        <v>152</v>
      </c>
      <c r="P36" s="239">
        <v>73</v>
      </c>
      <c r="Q36" s="239"/>
      <c r="R36" s="239">
        <v>113</v>
      </c>
      <c r="S36" s="239">
        <v>50</v>
      </c>
      <c r="T36" s="239"/>
      <c r="U36" s="239">
        <v>7</v>
      </c>
      <c r="V36" s="239">
        <v>6</v>
      </c>
      <c r="W36" s="96"/>
      <c r="X36" s="114"/>
    </row>
    <row r="37" spans="1:24" ht="14.25" customHeight="1" x14ac:dyDescent="0.2">
      <c r="A37" s="1" t="s">
        <v>151</v>
      </c>
      <c r="B37" s="239">
        <v>10203</v>
      </c>
      <c r="C37" s="239">
        <v>5097</v>
      </c>
      <c r="D37" s="239">
        <v>5106</v>
      </c>
      <c r="E37" s="239"/>
      <c r="F37" s="239">
        <v>2566</v>
      </c>
      <c r="G37" s="239">
        <v>1323</v>
      </c>
      <c r="H37" s="239"/>
      <c r="I37" s="239">
        <v>2265</v>
      </c>
      <c r="J37" s="239">
        <v>1170</v>
      </c>
      <c r="K37" s="239"/>
      <c r="L37" s="239">
        <v>1990</v>
      </c>
      <c r="M37" s="239">
        <v>941</v>
      </c>
      <c r="N37" s="239"/>
      <c r="O37" s="239">
        <v>1820</v>
      </c>
      <c r="P37" s="239">
        <v>921</v>
      </c>
      <c r="Q37" s="239"/>
      <c r="R37" s="239">
        <v>1542</v>
      </c>
      <c r="S37" s="239">
        <v>739</v>
      </c>
      <c r="T37" s="239"/>
      <c r="U37" s="239">
        <v>20</v>
      </c>
      <c r="V37" s="239">
        <v>3</v>
      </c>
      <c r="W37" s="96"/>
      <c r="X37" s="114"/>
    </row>
    <row r="38" spans="1:24" ht="14.25" customHeight="1" x14ac:dyDescent="0.2">
      <c r="A38" s="37" t="s">
        <v>152</v>
      </c>
      <c r="B38" s="239">
        <v>9717</v>
      </c>
      <c r="C38" s="239">
        <v>4824</v>
      </c>
      <c r="D38" s="239">
        <v>4893</v>
      </c>
      <c r="E38" s="239"/>
      <c r="F38" s="239">
        <v>2427</v>
      </c>
      <c r="G38" s="239">
        <v>1237</v>
      </c>
      <c r="H38" s="239"/>
      <c r="I38" s="239">
        <v>2093</v>
      </c>
      <c r="J38" s="239">
        <v>1037</v>
      </c>
      <c r="K38" s="239"/>
      <c r="L38" s="239">
        <v>1914</v>
      </c>
      <c r="M38" s="239">
        <v>953</v>
      </c>
      <c r="N38" s="239"/>
      <c r="O38" s="239">
        <v>1852</v>
      </c>
      <c r="P38" s="239">
        <v>919</v>
      </c>
      <c r="Q38" s="239"/>
      <c r="R38" s="239">
        <v>1406</v>
      </c>
      <c r="S38" s="239">
        <v>670</v>
      </c>
      <c r="T38" s="239"/>
      <c r="U38" s="239">
        <v>25</v>
      </c>
      <c r="V38" s="239">
        <v>8</v>
      </c>
      <c r="W38" s="96"/>
      <c r="X38" s="114"/>
    </row>
    <row r="39" spans="1:24" ht="14.25" customHeight="1" thickBot="1" x14ac:dyDescent="0.25">
      <c r="A39" s="241" t="s">
        <v>153</v>
      </c>
      <c r="B39" s="242">
        <v>1420</v>
      </c>
      <c r="C39" s="242">
        <v>753</v>
      </c>
      <c r="D39" s="242">
        <v>667</v>
      </c>
      <c r="E39" s="242"/>
      <c r="F39" s="242">
        <v>406</v>
      </c>
      <c r="G39" s="242">
        <v>221</v>
      </c>
      <c r="H39" s="242"/>
      <c r="I39" s="242">
        <v>330</v>
      </c>
      <c r="J39" s="242">
        <v>166</v>
      </c>
      <c r="K39" s="242"/>
      <c r="L39" s="242">
        <v>298</v>
      </c>
      <c r="M39" s="242">
        <v>171</v>
      </c>
      <c r="N39" s="242"/>
      <c r="O39" s="242">
        <v>198</v>
      </c>
      <c r="P39" s="242">
        <v>93</v>
      </c>
      <c r="Q39" s="242"/>
      <c r="R39" s="242">
        <v>188</v>
      </c>
      <c r="S39" s="242">
        <v>102</v>
      </c>
      <c r="T39" s="242"/>
      <c r="U39" s="242">
        <v>0</v>
      </c>
      <c r="V39" s="242">
        <v>0</v>
      </c>
      <c r="X39" s="114"/>
    </row>
    <row r="40" spans="1:24" ht="14.25" customHeight="1" x14ac:dyDescent="0.2">
      <c r="A40" s="236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X40" s="114"/>
    </row>
    <row r="41" spans="1:24" ht="14.25" customHeight="1" x14ac:dyDescent="0.2">
      <c r="A41" s="236"/>
      <c r="B41" s="252"/>
      <c r="C41" s="252"/>
      <c r="D41" s="252"/>
      <c r="E41" s="252"/>
      <c r="F41" s="277"/>
      <c r="G41" s="277"/>
      <c r="H41" s="252"/>
      <c r="I41" s="277"/>
      <c r="J41" s="277"/>
      <c r="K41" s="252"/>
      <c r="L41" s="277"/>
      <c r="M41" s="277"/>
      <c r="N41" s="252"/>
      <c r="O41" s="277"/>
      <c r="P41" s="277"/>
      <c r="Q41" s="252"/>
      <c r="R41" s="277"/>
      <c r="S41" s="277"/>
      <c r="T41" s="252"/>
      <c r="U41" s="277"/>
      <c r="V41" s="277"/>
    </row>
    <row r="42" spans="1:24" ht="14.25" customHeight="1" x14ac:dyDescent="0.2">
      <c r="A42" s="236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</row>
  </sheetData>
  <mergeCells count="8">
    <mergeCell ref="X1:Y2"/>
    <mergeCell ref="A7:V7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78" orientation="portrait" horizontalDpi="1200" verticalDpi="300" r:id="rId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zoomScaleNormal="100" zoomScaleSheetLayoutView="100" workbookViewId="0">
      <selection sqref="A1:V1"/>
    </sheetView>
  </sheetViews>
  <sheetFormatPr baseColWidth="10" defaultColWidth="11" defaultRowHeight="12" x14ac:dyDescent="0.2"/>
  <cols>
    <col min="1" max="1" width="11" style="29"/>
    <col min="2" max="2" width="7" style="29" bestFit="1" customWidth="1"/>
    <col min="3" max="3" width="6.625" style="29" bestFit="1" customWidth="1"/>
    <col min="4" max="4" width="7" style="29" bestFit="1" customWidth="1"/>
    <col min="5" max="5" width="1.5" style="29" customWidth="1"/>
    <col min="6" max="6" width="7" style="29" bestFit="1" customWidth="1"/>
    <col min="7" max="7" width="6.375" style="29" bestFit="1" customWidth="1"/>
    <col min="8" max="8" width="1.5" style="29" customWidth="1"/>
    <col min="9" max="9" width="5.5" style="29" bestFit="1" customWidth="1"/>
    <col min="10" max="10" width="5.75" style="29" bestFit="1" customWidth="1"/>
    <col min="11" max="11" width="1.5" style="29" customWidth="1"/>
    <col min="12" max="12" width="6.625" style="29" bestFit="1" customWidth="1"/>
    <col min="13" max="13" width="6" style="29" bestFit="1" customWidth="1"/>
    <col min="14" max="14" width="1.5" style="29" customWidth="1"/>
    <col min="15" max="15" width="6" style="29" bestFit="1" customWidth="1"/>
    <col min="16" max="16" width="5.5" style="29" bestFit="1" customWidth="1"/>
    <col min="17" max="17" width="1.5" style="29" customWidth="1"/>
    <col min="18" max="18" width="6" style="29" bestFit="1" customWidth="1"/>
    <col min="19" max="19" width="5.5" style="29" bestFit="1" customWidth="1"/>
    <col min="20" max="20" width="1.5" style="29" customWidth="1"/>
    <col min="21" max="21" width="4.25" style="29" bestFit="1" customWidth="1"/>
    <col min="22" max="22" width="3.5" style="29" bestFit="1" customWidth="1"/>
    <col min="23" max="23" width="6.625" style="90" customWidth="1"/>
    <col min="24" max="16384" width="11" style="90"/>
  </cols>
  <sheetData>
    <row r="1" spans="1:26" ht="15" x14ac:dyDescent="0.2">
      <c r="A1" s="769" t="s">
        <v>238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5" x14ac:dyDescent="0.2">
      <c r="A2" s="769" t="s">
        <v>234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200"/>
      <c r="X2" s="747"/>
      <c r="Y2" s="747"/>
      <c r="Z2"/>
    </row>
    <row r="3" spans="1:26" ht="14.25" x14ac:dyDescent="0.2">
      <c r="A3" s="758" t="s">
        <v>297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92"/>
      <c r="X3" s="92"/>
      <c r="Y3" s="92"/>
    </row>
    <row r="4" spans="1:26" ht="14.25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x14ac:dyDescent="0.2">
      <c r="A5" s="769" t="s">
        <v>207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4.25" x14ac:dyDescent="0.2">
      <c r="A6" s="754" t="s">
        <v>545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4"/>
    </row>
    <row r="7" spans="1:26" ht="15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</row>
    <row r="8" spans="1:26" s="91" customFormat="1" ht="12.75" x14ac:dyDescent="0.2">
      <c r="A8" s="274" t="s">
        <v>161</v>
      </c>
      <c r="B8" s="208" t="s">
        <v>5</v>
      </c>
      <c r="C8" s="208"/>
      <c r="D8" s="208"/>
      <c r="E8" s="1"/>
      <c r="F8" s="275" t="s">
        <v>14</v>
      </c>
      <c r="G8" s="275"/>
      <c r="H8" s="1"/>
      <c r="I8" s="275" t="s">
        <v>15</v>
      </c>
      <c r="J8" s="275"/>
      <c r="K8" s="1"/>
      <c r="L8" s="275" t="s">
        <v>16</v>
      </c>
      <c r="M8" s="275"/>
      <c r="N8" s="1"/>
      <c r="O8" s="275" t="s">
        <v>18</v>
      </c>
      <c r="P8" s="275"/>
      <c r="Q8" s="1"/>
      <c r="R8" s="275" t="s">
        <v>19</v>
      </c>
      <c r="S8" s="275"/>
      <c r="T8" s="1"/>
      <c r="U8" s="275" t="s">
        <v>20</v>
      </c>
      <c r="V8" s="275"/>
    </row>
    <row r="9" spans="1:26" s="91" customFormat="1" ht="13.5" thickBot="1" x14ac:dyDescent="0.25">
      <c r="A9" s="276" t="s">
        <v>227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/>
      <c r="I9" s="235" t="s">
        <v>87</v>
      </c>
      <c r="J9" s="235" t="s">
        <v>88</v>
      </c>
      <c r="K9" s="235"/>
      <c r="L9" s="235" t="s">
        <v>87</v>
      </c>
      <c r="M9" s="235" t="s">
        <v>88</v>
      </c>
      <c r="N9" s="235"/>
      <c r="O9" s="235" t="s">
        <v>87</v>
      </c>
      <c r="P9" s="235" t="s">
        <v>88</v>
      </c>
      <c r="Q9" s="235"/>
      <c r="R9" s="235" t="s">
        <v>87</v>
      </c>
      <c r="S9" s="235" t="s">
        <v>88</v>
      </c>
      <c r="T9" s="235"/>
      <c r="U9" s="235" t="s">
        <v>87</v>
      </c>
      <c r="V9" s="235" t="s">
        <v>88</v>
      </c>
    </row>
    <row r="10" spans="1:26" x14ac:dyDescent="0.2">
      <c r="A10" s="252"/>
      <c r="B10" s="253"/>
      <c r="C10" s="253"/>
      <c r="D10" s="253"/>
      <c r="E10" s="252"/>
      <c r="F10" s="253"/>
      <c r="G10" s="253"/>
      <c r="H10" s="252"/>
      <c r="I10" s="253"/>
      <c r="J10" s="253"/>
      <c r="K10" s="252"/>
      <c r="L10" s="253"/>
      <c r="M10" s="253"/>
      <c r="N10" s="252"/>
      <c r="O10" s="253"/>
      <c r="P10" s="253"/>
      <c r="Q10" s="252"/>
      <c r="R10" s="253"/>
      <c r="S10" s="253"/>
      <c r="T10" s="252"/>
      <c r="U10" s="253"/>
      <c r="V10" s="253"/>
    </row>
    <row r="11" spans="1:26" ht="15" x14ac:dyDescent="0.25">
      <c r="A11" s="228" t="s">
        <v>126</v>
      </c>
      <c r="B11" s="51">
        <v>238485</v>
      </c>
      <c r="C11" s="51">
        <v>120367</v>
      </c>
      <c r="D11" s="51">
        <v>118118</v>
      </c>
      <c r="E11" s="51"/>
      <c r="F11" s="51">
        <v>57966</v>
      </c>
      <c r="G11" s="51">
        <v>30025</v>
      </c>
      <c r="H11" s="51"/>
      <c r="I11" s="51">
        <v>51520</v>
      </c>
      <c r="J11" s="51">
        <v>26047</v>
      </c>
      <c r="K11" s="51"/>
      <c r="L11" s="51">
        <v>48280</v>
      </c>
      <c r="M11" s="51">
        <v>24249</v>
      </c>
      <c r="N11" s="51"/>
      <c r="O11" s="51">
        <v>43794</v>
      </c>
      <c r="P11" s="51">
        <v>22069</v>
      </c>
      <c r="Q11" s="51"/>
      <c r="R11" s="51">
        <v>35926</v>
      </c>
      <c r="S11" s="51">
        <v>17545</v>
      </c>
      <c r="T11" s="51"/>
      <c r="U11" s="51">
        <v>999</v>
      </c>
      <c r="V11" s="51">
        <v>432</v>
      </c>
    </row>
    <row r="12" spans="1:26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6" ht="12.75" x14ac:dyDescent="0.2">
      <c r="A13" s="254" t="s">
        <v>208</v>
      </c>
      <c r="B13" s="51">
        <v>75518</v>
      </c>
      <c r="C13" s="51">
        <v>38369</v>
      </c>
      <c r="D13" s="51">
        <v>37149</v>
      </c>
      <c r="E13" s="51"/>
      <c r="F13" s="51">
        <v>18617</v>
      </c>
      <c r="G13" s="51">
        <v>9712</v>
      </c>
      <c r="H13" s="51"/>
      <c r="I13" s="51">
        <v>16114</v>
      </c>
      <c r="J13" s="51">
        <v>8113</v>
      </c>
      <c r="K13" s="51"/>
      <c r="L13" s="51">
        <v>15521</v>
      </c>
      <c r="M13" s="51">
        <v>7828</v>
      </c>
      <c r="N13" s="51"/>
      <c r="O13" s="51">
        <v>13845</v>
      </c>
      <c r="P13" s="51">
        <v>7049</v>
      </c>
      <c r="Q13" s="51"/>
      <c r="R13" s="51">
        <v>11057</v>
      </c>
      <c r="S13" s="51">
        <v>5497</v>
      </c>
      <c r="T13" s="51"/>
      <c r="U13" s="51">
        <v>364</v>
      </c>
      <c r="V13" s="51">
        <v>170</v>
      </c>
    </row>
    <row r="14" spans="1:26" ht="12.75" x14ac:dyDescent="0.2">
      <c r="A14" s="1" t="s">
        <v>209</v>
      </c>
      <c r="B14" s="51">
        <v>47094</v>
      </c>
      <c r="C14" s="51">
        <v>23718</v>
      </c>
      <c r="D14" s="51">
        <v>23376</v>
      </c>
      <c r="E14" s="51"/>
      <c r="F14" s="51">
        <v>11311</v>
      </c>
      <c r="G14" s="51">
        <v>5850</v>
      </c>
      <c r="H14" s="51"/>
      <c r="I14" s="51">
        <v>10241</v>
      </c>
      <c r="J14" s="51">
        <v>5168</v>
      </c>
      <c r="K14" s="51"/>
      <c r="L14" s="51">
        <v>9394</v>
      </c>
      <c r="M14" s="51">
        <v>4727</v>
      </c>
      <c r="N14" s="51"/>
      <c r="O14" s="51">
        <v>8636</v>
      </c>
      <c r="P14" s="51">
        <v>4310</v>
      </c>
      <c r="Q14" s="51"/>
      <c r="R14" s="51">
        <v>7326</v>
      </c>
      <c r="S14" s="51">
        <v>3584</v>
      </c>
      <c r="T14" s="51"/>
      <c r="U14" s="51">
        <v>186</v>
      </c>
      <c r="V14" s="51">
        <v>79</v>
      </c>
    </row>
    <row r="15" spans="1:26" ht="12.75" x14ac:dyDescent="0.2">
      <c r="A15" s="1" t="s">
        <v>210</v>
      </c>
      <c r="B15" s="51">
        <v>27764</v>
      </c>
      <c r="C15" s="51">
        <v>14095</v>
      </c>
      <c r="D15" s="51">
        <v>13669</v>
      </c>
      <c r="E15" s="51"/>
      <c r="F15" s="51">
        <v>6771</v>
      </c>
      <c r="G15" s="51">
        <v>3473</v>
      </c>
      <c r="H15" s="51"/>
      <c r="I15" s="51">
        <v>5959</v>
      </c>
      <c r="J15" s="51">
        <v>3027</v>
      </c>
      <c r="K15" s="51"/>
      <c r="L15" s="51">
        <v>5696</v>
      </c>
      <c r="M15" s="51">
        <v>2930</v>
      </c>
      <c r="N15" s="51"/>
      <c r="O15" s="51">
        <v>5190</v>
      </c>
      <c r="P15" s="51">
        <v>2613</v>
      </c>
      <c r="Q15" s="51"/>
      <c r="R15" s="51">
        <v>4100</v>
      </c>
      <c r="S15" s="51">
        <v>2031</v>
      </c>
      <c r="T15" s="51"/>
      <c r="U15" s="51">
        <v>48</v>
      </c>
      <c r="V15" s="51">
        <v>21</v>
      </c>
    </row>
    <row r="16" spans="1:26" ht="12.75" x14ac:dyDescent="0.2">
      <c r="A16" s="1" t="s">
        <v>211</v>
      </c>
      <c r="B16" s="51">
        <v>28191</v>
      </c>
      <c r="C16" s="51">
        <v>14188</v>
      </c>
      <c r="D16" s="51">
        <v>14003</v>
      </c>
      <c r="E16" s="51"/>
      <c r="F16" s="51">
        <v>6653</v>
      </c>
      <c r="G16" s="51">
        <v>3421</v>
      </c>
      <c r="H16" s="51"/>
      <c r="I16" s="51">
        <v>6213</v>
      </c>
      <c r="J16" s="51">
        <v>3197</v>
      </c>
      <c r="K16" s="51"/>
      <c r="L16" s="51">
        <v>5949</v>
      </c>
      <c r="M16" s="51">
        <v>2945</v>
      </c>
      <c r="N16" s="51"/>
      <c r="O16" s="51">
        <v>4873</v>
      </c>
      <c r="P16" s="51">
        <v>2464</v>
      </c>
      <c r="Q16" s="51"/>
      <c r="R16" s="51">
        <v>4235</v>
      </c>
      <c r="S16" s="51">
        <v>2043</v>
      </c>
      <c r="T16" s="51"/>
      <c r="U16" s="51">
        <v>268</v>
      </c>
      <c r="V16" s="51">
        <v>118</v>
      </c>
    </row>
    <row r="17" spans="1:22" ht="12.75" x14ac:dyDescent="0.2">
      <c r="A17" s="1" t="s">
        <v>212</v>
      </c>
      <c r="B17" s="51">
        <v>17659</v>
      </c>
      <c r="C17" s="51">
        <v>8781</v>
      </c>
      <c r="D17" s="51">
        <v>8878</v>
      </c>
      <c r="E17" s="51"/>
      <c r="F17" s="51">
        <v>4302</v>
      </c>
      <c r="G17" s="51">
        <v>2194</v>
      </c>
      <c r="H17" s="51"/>
      <c r="I17" s="51">
        <v>3739</v>
      </c>
      <c r="J17" s="51">
        <v>1890</v>
      </c>
      <c r="K17" s="51"/>
      <c r="L17" s="51">
        <v>3323</v>
      </c>
      <c r="M17" s="51">
        <v>1639</v>
      </c>
      <c r="N17" s="51"/>
      <c r="O17" s="51">
        <v>3319</v>
      </c>
      <c r="P17" s="51">
        <v>1676</v>
      </c>
      <c r="Q17" s="51"/>
      <c r="R17" s="51">
        <v>2902</v>
      </c>
      <c r="S17" s="51">
        <v>1356</v>
      </c>
      <c r="T17" s="51"/>
      <c r="U17" s="51">
        <v>74</v>
      </c>
      <c r="V17" s="51">
        <v>26</v>
      </c>
    </row>
    <row r="18" spans="1:22" ht="12.75" x14ac:dyDescent="0.2">
      <c r="A18" s="666" t="s">
        <v>213</v>
      </c>
      <c r="B18" s="51">
        <v>20544</v>
      </c>
      <c r="C18" s="51">
        <v>10335</v>
      </c>
      <c r="D18" s="51">
        <v>10209</v>
      </c>
      <c r="E18" s="51"/>
      <c r="F18" s="51">
        <v>4794</v>
      </c>
      <c r="G18" s="51">
        <v>2533</v>
      </c>
      <c r="H18" s="51"/>
      <c r="I18" s="51">
        <v>4481</v>
      </c>
      <c r="J18" s="51">
        <v>2231</v>
      </c>
      <c r="K18" s="51"/>
      <c r="L18" s="51">
        <v>4118</v>
      </c>
      <c r="M18" s="51">
        <v>2070</v>
      </c>
      <c r="N18" s="51"/>
      <c r="O18" s="51">
        <v>3994</v>
      </c>
      <c r="P18" s="51">
        <v>1988</v>
      </c>
      <c r="Q18" s="51"/>
      <c r="R18" s="51">
        <v>3143</v>
      </c>
      <c r="S18" s="51">
        <v>1506</v>
      </c>
      <c r="T18" s="51"/>
      <c r="U18" s="51">
        <v>14</v>
      </c>
      <c r="V18" s="51">
        <v>7</v>
      </c>
    </row>
    <row r="19" spans="1:22" ht="12.75" x14ac:dyDescent="0.2">
      <c r="A19" s="1" t="s">
        <v>214</v>
      </c>
      <c r="B19" s="51">
        <v>21715</v>
      </c>
      <c r="C19" s="51">
        <v>10881</v>
      </c>
      <c r="D19" s="51">
        <v>10834</v>
      </c>
      <c r="E19" s="51"/>
      <c r="F19" s="51">
        <v>5518</v>
      </c>
      <c r="G19" s="51">
        <v>2842</v>
      </c>
      <c r="H19" s="51"/>
      <c r="I19" s="51">
        <v>4773</v>
      </c>
      <c r="J19" s="51">
        <v>2421</v>
      </c>
      <c r="K19" s="51"/>
      <c r="L19" s="51">
        <v>4279</v>
      </c>
      <c r="M19" s="51">
        <v>2110</v>
      </c>
      <c r="N19" s="51"/>
      <c r="O19" s="51">
        <v>3937</v>
      </c>
      <c r="P19" s="51">
        <v>1969</v>
      </c>
      <c r="Q19" s="51"/>
      <c r="R19" s="51">
        <v>3163</v>
      </c>
      <c r="S19" s="51">
        <v>1528</v>
      </c>
      <c r="T19" s="51"/>
      <c r="U19" s="51">
        <v>45</v>
      </c>
      <c r="V19" s="51">
        <v>11</v>
      </c>
    </row>
    <row r="20" spans="1:22" x14ac:dyDescent="0.2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13.5" x14ac:dyDescent="0.25">
      <c r="A21" s="261" t="s">
        <v>166</v>
      </c>
      <c r="B21" s="51">
        <v>186903</v>
      </c>
      <c r="C21" s="51">
        <v>94346</v>
      </c>
      <c r="D21" s="51">
        <v>92557</v>
      </c>
      <c r="E21" s="51"/>
      <c r="F21" s="51">
        <v>45229</v>
      </c>
      <c r="G21" s="51">
        <v>23457</v>
      </c>
      <c r="H21" s="51"/>
      <c r="I21" s="51">
        <v>40260</v>
      </c>
      <c r="J21" s="51">
        <v>20402</v>
      </c>
      <c r="K21" s="51"/>
      <c r="L21" s="51">
        <v>37984</v>
      </c>
      <c r="M21" s="51">
        <v>19016</v>
      </c>
      <c r="N21" s="51"/>
      <c r="O21" s="51">
        <v>34311</v>
      </c>
      <c r="P21" s="51">
        <v>17295</v>
      </c>
      <c r="Q21" s="51"/>
      <c r="R21" s="51">
        <v>28179</v>
      </c>
      <c r="S21" s="51">
        <v>13772</v>
      </c>
      <c r="T21" s="51"/>
      <c r="U21" s="51">
        <v>940</v>
      </c>
      <c r="V21" s="51">
        <v>404</v>
      </c>
    </row>
    <row r="22" spans="1:22" x14ac:dyDescent="0.2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12.75" x14ac:dyDescent="0.2">
      <c r="A23" s="254" t="s">
        <v>208</v>
      </c>
      <c r="B23" s="239">
        <v>68998</v>
      </c>
      <c r="C23" s="239">
        <v>35105</v>
      </c>
      <c r="D23" s="239">
        <v>33893</v>
      </c>
      <c r="E23" s="239"/>
      <c r="F23" s="239">
        <v>17110</v>
      </c>
      <c r="G23" s="239">
        <v>8940</v>
      </c>
      <c r="H23" s="239"/>
      <c r="I23" s="239">
        <v>14726</v>
      </c>
      <c r="J23" s="239">
        <v>7437</v>
      </c>
      <c r="K23" s="239"/>
      <c r="L23" s="239">
        <v>14186</v>
      </c>
      <c r="M23" s="239">
        <v>7174</v>
      </c>
      <c r="N23" s="239"/>
      <c r="O23" s="239">
        <v>12601</v>
      </c>
      <c r="P23" s="239">
        <v>6400</v>
      </c>
      <c r="Q23" s="239"/>
      <c r="R23" s="239">
        <v>10025</v>
      </c>
      <c r="S23" s="239">
        <v>4992</v>
      </c>
      <c r="T23" s="239"/>
      <c r="U23" s="239">
        <v>350</v>
      </c>
      <c r="V23" s="239">
        <v>162</v>
      </c>
    </row>
    <row r="24" spans="1:22" ht="12.75" x14ac:dyDescent="0.2">
      <c r="A24" s="1" t="s">
        <v>209</v>
      </c>
      <c r="B24" s="239">
        <v>33126</v>
      </c>
      <c r="C24" s="239">
        <v>16645</v>
      </c>
      <c r="D24" s="239">
        <v>16481</v>
      </c>
      <c r="E24" s="239"/>
      <c r="F24" s="239">
        <v>7940</v>
      </c>
      <c r="G24" s="239">
        <v>4084</v>
      </c>
      <c r="H24" s="239"/>
      <c r="I24" s="239">
        <v>7158</v>
      </c>
      <c r="J24" s="239">
        <v>3627</v>
      </c>
      <c r="K24" s="239"/>
      <c r="L24" s="239">
        <v>6599</v>
      </c>
      <c r="M24" s="239">
        <v>3304</v>
      </c>
      <c r="N24" s="239"/>
      <c r="O24" s="239">
        <v>6064</v>
      </c>
      <c r="P24" s="239">
        <v>3007</v>
      </c>
      <c r="Q24" s="239"/>
      <c r="R24" s="239">
        <v>5179</v>
      </c>
      <c r="S24" s="239">
        <v>2544</v>
      </c>
      <c r="T24" s="239"/>
      <c r="U24" s="239">
        <v>186</v>
      </c>
      <c r="V24" s="239">
        <v>79</v>
      </c>
    </row>
    <row r="25" spans="1:22" ht="12.75" x14ac:dyDescent="0.2">
      <c r="A25" s="1" t="s">
        <v>210</v>
      </c>
      <c r="B25" s="239">
        <v>24917</v>
      </c>
      <c r="C25" s="239">
        <v>12639</v>
      </c>
      <c r="D25" s="239">
        <v>12278</v>
      </c>
      <c r="E25" s="239"/>
      <c r="F25" s="239">
        <v>6089</v>
      </c>
      <c r="G25" s="239">
        <v>3126</v>
      </c>
      <c r="H25" s="239"/>
      <c r="I25" s="239">
        <v>5359</v>
      </c>
      <c r="J25" s="239">
        <v>2712</v>
      </c>
      <c r="K25" s="239"/>
      <c r="L25" s="239">
        <v>5113</v>
      </c>
      <c r="M25" s="239">
        <v>2623</v>
      </c>
      <c r="N25" s="239"/>
      <c r="O25" s="239">
        <v>4678</v>
      </c>
      <c r="P25" s="239">
        <v>2364</v>
      </c>
      <c r="Q25" s="239"/>
      <c r="R25" s="239">
        <v>3630</v>
      </c>
      <c r="S25" s="239">
        <v>1793</v>
      </c>
      <c r="T25" s="239"/>
      <c r="U25" s="239">
        <v>48</v>
      </c>
      <c r="V25" s="239">
        <v>21</v>
      </c>
    </row>
    <row r="26" spans="1:22" ht="12.75" x14ac:dyDescent="0.2">
      <c r="A26" s="1" t="s">
        <v>211</v>
      </c>
      <c r="B26" s="239">
        <v>23715</v>
      </c>
      <c r="C26" s="239">
        <v>11977</v>
      </c>
      <c r="D26" s="239">
        <v>11738</v>
      </c>
      <c r="E26" s="239"/>
      <c r="F26" s="239">
        <v>5466</v>
      </c>
      <c r="G26" s="239">
        <v>2827</v>
      </c>
      <c r="H26" s="239"/>
      <c r="I26" s="239">
        <v>5232</v>
      </c>
      <c r="J26" s="239">
        <v>2712</v>
      </c>
      <c r="K26" s="239"/>
      <c r="L26" s="239">
        <v>5029</v>
      </c>
      <c r="M26" s="239">
        <v>2504</v>
      </c>
      <c r="N26" s="239"/>
      <c r="O26" s="239">
        <v>4093</v>
      </c>
      <c r="P26" s="239">
        <v>2071</v>
      </c>
      <c r="Q26" s="239"/>
      <c r="R26" s="239">
        <v>3627</v>
      </c>
      <c r="S26" s="239">
        <v>1745</v>
      </c>
      <c r="T26" s="239"/>
      <c r="U26" s="239">
        <v>268</v>
      </c>
      <c r="V26" s="239">
        <v>118</v>
      </c>
    </row>
    <row r="27" spans="1:22" ht="12.75" x14ac:dyDescent="0.2">
      <c r="A27" s="1" t="s">
        <v>212</v>
      </c>
      <c r="B27" s="239">
        <v>12704</v>
      </c>
      <c r="C27" s="239">
        <v>6287</v>
      </c>
      <c r="D27" s="239">
        <v>6417</v>
      </c>
      <c r="E27" s="239"/>
      <c r="F27" s="239">
        <v>3131</v>
      </c>
      <c r="G27" s="239">
        <v>1597</v>
      </c>
      <c r="H27" s="239"/>
      <c r="I27" s="239">
        <v>2623</v>
      </c>
      <c r="J27" s="239">
        <v>1325</v>
      </c>
      <c r="K27" s="239"/>
      <c r="L27" s="239">
        <v>2351</v>
      </c>
      <c r="M27" s="239">
        <v>1136</v>
      </c>
      <c r="N27" s="239"/>
      <c r="O27" s="239">
        <v>2415</v>
      </c>
      <c r="P27" s="239">
        <v>1216</v>
      </c>
      <c r="Q27" s="239"/>
      <c r="R27" s="239">
        <v>2148</v>
      </c>
      <c r="S27" s="239">
        <v>1001</v>
      </c>
      <c r="T27" s="239"/>
      <c r="U27" s="239">
        <v>36</v>
      </c>
      <c r="V27" s="239">
        <v>12</v>
      </c>
    </row>
    <row r="28" spans="1:22" ht="12.75" x14ac:dyDescent="0.2">
      <c r="A28" s="666" t="s">
        <v>213</v>
      </c>
      <c r="B28" s="239">
        <v>11936</v>
      </c>
      <c r="C28" s="239">
        <v>6010</v>
      </c>
      <c r="D28" s="239">
        <v>5926</v>
      </c>
      <c r="E28" s="239"/>
      <c r="F28" s="239">
        <v>2744</v>
      </c>
      <c r="G28" s="239">
        <v>1467</v>
      </c>
      <c r="H28" s="239"/>
      <c r="I28" s="239">
        <v>2614</v>
      </c>
      <c r="J28" s="239">
        <v>1301</v>
      </c>
      <c r="K28" s="239"/>
      <c r="L28" s="239">
        <v>2373</v>
      </c>
      <c r="M28" s="239">
        <v>1173</v>
      </c>
      <c r="N28" s="239"/>
      <c r="O28" s="239">
        <v>2349</v>
      </c>
      <c r="P28" s="239">
        <v>1180</v>
      </c>
      <c r="Q28" s="239"/>
      <c r="R28" s="239">
        <v>1849</v>
      </c>
      <c r="S28" s="239">
        <v>888</v>
      </c>
      <c r="T28" s="239"/>
      <c r="U28" s="239">
        <v>7</v>
      </c>
      <c r="V28" s="239">
        <v>1</v>
      </c>
    </row>
    <row r="29" spans="1:22" ht="12.75" x14ac:dyDescent="0.2">
      <c r="A29" s="1" t="s">
        <v>214</v>
      </c>
      <c r="B29" s="239">
        <v>11507</v>
      </c>
      <c r="C29" s="239">
        <v>5683</v>
      </c>
      <c r="D29" s="239">
        <v>5824</v>
      </c>
      <c r="E29" s="239"/>
      <c r="F29" s="239">
        <v>2749</v>
      </c>
      <c r="G29" s="239">
        <v>1416</v>
      </c>
      <c r="H29" s="239"/>
      <c r="I29" s="239">
        <v>2548</v>
      </c>
      <c r="J29" s="239">
        <v>1288</v>
      </c>
      <c r="K29" s="239"/>
      <c r="L29" s="239">
        <v>2333</v>
      </c>
      <c r="M29" s="239">
        <v>1102</v>
      </c>
      <c r="N29" s="239"/>
      <c r="O29" s="239">
        <v>2111</v>
      </c>
      <c r="P29" s="239">
        <v>1057</v>
      </c>
      <c r="Q29" s="239"/>
      <c r="R29" s="239">
        <v>1721</v>
      </c>
      <c r="S29" s="239">
        <v>809</v>
      </c>
      <c r="T29" s="239"/>
      <c r="U29" s="239">
        <v>45</v>
      </c>
      <c r="V29" s="239">
        <v>11</v>
      </c>
    </row>
    <row r="30" spans="1:22" x14ac:dyDescent="0.2"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</row>
    <row r="31" spans="1:22" ht="13.5" x14ac:dyDescent="0.25">
      <c r="A31" s="261" t="s">
        <v>167</v>
      </c>
      <c r="B31" s="51">
        <v>51582</v>
      </c>
      <c r="C31" s="51">
        <v>26021</v>
      </c>
      <c r="D31" s="51">
        <v>25561</v>
      </c>
      <c r="E31" s="51"/>
      <c r="F31" s="51">
        <v>12737</v>
      </c>
      <c r="G31" s="51">
        <v>6568</v>
      </c>
      <c r="H31" s="51"/>
      <c r="I31" s="51">
        <v>11260</v>
      </c>
      <c r="J31" s="51">
        <v>5645</v>
      </c>
      <c r="K31" s="51"/>
      <c r="L31" s="51">
        <v>10296</v>
      </c>
      <c r="M31" s="51">
        <v>5233</v>
      </c>
      <c r="N31" s="51"/>
      <c r="O31" s="51">
        <v>9483</v>
      </c>
      <c r="P31" s="51">
        <v>4774</v>
      </c>
      <c r="Q31" s="51"/>
      <c r="R31" s="51">
        <v>7747</v>
      </c>
      <c r="S31" s="51">
        <v>3773</v>
      </c>
      <c r="T31" s="51"/>
      <c r="U31" s="51">
        <v>59</v>
      </c>
      <c r="V31" s="51">
        <v>28</v>
      </c>
    </row>
    <row r="32" spans="1:22" x14ac:dyDescent="0.2"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</row>
    <row r="33" spans="1:22" ht="12.75" x14ac:dyDescent="0.2">
      <c r="A33" s="254" t="s">
        <v>208</v>
      </c>
      <c r="B33" s="239">
        <v>6520</v>
      </c>
      <c r="C33" s="239">
        <v>3264</v>
      </c>
      <c r="D33" s="239">
        <v>3256</v>
      </c>
      <c r="E33" s="239"/>
      <c r="F33" s="239">
        <v>1507</v>
      </c>
      <c r="G33" s="239">
        <v>772</v>
      </c>
      <c r="H33" s="239"/>
      <c r="I33" s="239">
        <v>1388</v>
      </c>
      <c r="J33" s="239">
        <v>676</v>
      </c>
      <c r="K33" s="239"/>
      <c r="L33" s="239">
        <v>1335</v>
      </c>
      <c r="M33" s="239">
        <v>654</v>
      </c>
      <c r="N33" s="239"/>
      <c r="O33" s="239">
        <v>1244</v>
      </c>
      <c r="P33" s="239">
        <v>649</v>
      </c>
      <c r="Q33" s="239"/>
      <c r="R33" s="239">
        <v>1032</v>
      </c>
      <c r="S33" s="239">
        <v>505</v>
      </c>
      <c r="T33" s="239"/>
      <c r="U33" s="239">
        <v>14</v>
      </c>
      <c r="V33" s="239">
        <v>8</v>
      </c>
    </row>
    <row r="34" spans="1:22" ht="12.75" x14ac:dyDescent="0.2">
      <c r="A34" s="1" t="s">
        <v>209</v>
      </c>
      <c r="B34" s="239">
        <v>13968</v>
      </c>
      <c r="C34" s="239">
        <v>7073</v>
      </c>
      <c r="D34" s="239">
        <v>6895</v>
      </c>
      <c r="E34" s="239"/>
      <c r="F34" s="239">
        <v>3371</v>
      </c>
      <c r="G34" s="239">
        <v>1766</v>
      </c>
      <c r="H34" s="239"/>
      <c r="I34" s="239">
        <v>3083</v>
      </c>
      <c r="J34" s="239">
        <v>1541</v>
      </c>
      <c r="K34" s="239"/>
      <c r="L34" s="239">
        <v>2795</v>
      </c>
      <c r="M34" s="239">
        <v>1423</v>
      </c>
      <c r="N34" s="239"/>
      <c r="O34" s="239">
        <v>2572</v>
      </c>
      <c r="P34" s="239">
        <v>1303</v>
      </c>
      <c r="Q34" s="239"/>
      <c r="R34" s="239">
        <v>2147</v>
      </c>
      <c r="S34" s="239">
        <v>1040</v>
      </c>
      <c r="T34" s="239"/>
      <c r="U34" s="239">
        <v>0</v>
      </c>
      <c r="V34" s="239">
        <v>0</v>
      </c>
    </row>
    <row r="35" spans="1:22" ht="12.75" x14ac:dyDescent="0.2">
      <c r="A35" s="1" t="s">
        <v>210</v>
      </c>
      <c r="B35" s="239">
        <v>2847</v>
      </c>
      <c r="C35" s="239">
        <v>1456</v>
      </c>
      <c r="D35" s="239">
        <v>1391</v>
      </c>
      <c r="E35" s="239"/>
      <c r="F35" s="239">
        <v>682</v>
      </c>
      <c r="G35" s="239">
        <v>347</v>
      </c>
      <c r="H35" s="239"/>
      <c r="I35" s="239">
        <v>600</v>
      </c>
      <c r="J35" s="239">
        <v>315</v>
      </c>
      <c r="K35" s="239"/>
      <c r="L35" s="239">
        <v>583</v>
      </c>
      <c r="M35" s="239">
        <v>307</v>
      </c>
      <c r="N35" s="239"/>
      <c r="O35" s="239">
        <v>512</v>
      </c>
      <c r="P35" s="239">
        <v>249</v>
      </c>
      <c r="Q35" s="239"/>
      <c r="R35" s="239">
        <v>470</v>
      </c>
      <c r="S35" s="239">
        <v>238</v>
      </c>
      <c r="T35" s="239"/>
      <c r="U35" s="239">
        <v>0</v>
      </c>
      <c r="V35" s="239">
        <v>0</v>
      </c>
    </row>
    <row r="36" spans="1:22" ht="12.75" x14ac:dyDescent="0.2">
      <c r="A36" s="1" t="s">
        <v>211</v>
      </c>
      <c r="B36" s="239">
        <v>4476</v>
      </c>
      <c r="C36" s="239">
        <v>2211</v>
      </c>
      <c r="D36" s="239">
        <v>2265</v>
      </c>
      <c r="E36" s="239"/>
      <c r="F36" s="239">
        <v>1187</v>
      </c>
      <c r="G36" s="239">
        <v>594</v>
      </c>
      <c r="H36" s="239"/>
      <c r="I36" s="239">
        <v>981</v>
      </c>
      <c r="J36" s="239">
        <v>485</v>
      </c>
      <c r="K36" s="239"/>
      <c r="L36" s="239">
        <v>920</v>
      </c>
      <c r="M36" s="239">
        <v>441</v>
      </c>
      <c r="N36" s="239"/>
      <c r="O36" s="239">
        <v>780</v>
      </c>
      <c r="P36" s="239">
        <v>393</v>
      </c>
      <c r="Q36" s="239"/>
      <c r="R36" s="239">
        <v>608</v>
      </c>
      <c r="S36" s="239">
        <v>298</v>
      </c>
      <c r="T36" s="239"/>
      <c r="U36" s="239">
        <v>0</v>
      </c>
      <c r="V36" s="239">
        <v>0</v>
      </c>
    </row>
    <row r="37" spans="1:22" ht="12.75" x14ac:dyDescent="0.2">
      <c r="A37" s="1" t="s">
        <v>212</v>
      </c>
      <c r="B37" s="239">
        <v>4955</v>
      </c>
      <c r="C37" s="239">
        <v>2494</v>
      </c>
      <c r="D37" s="239">
        <v>2461</v>
      </c>
      <c r="E37" s="239"/>
      <c r="F37" s="239">
        <v>1171</v>
      </c>
      <c r="G37" s="239">
        <v>597</v>
      </c>
      <c r="H37" s="239"/>
      <c r="I37" s="239">
        <v>1116</v>
      </c>
      <c r="J37" s="239">
        <v>565</v>
      </c>
      <c r="K37" s="239"/>
      <c r="L37" s="239">
        <v>972</v>
      </c>
      <c r="M37" s="239">
        <v>503</v>
      </c>
      <c r="N37" s="239"/>
      <c r="O37" s="239">
        <v>904</v>
      </c>
      <c r="P37" s="239">
        <v>460</v>
      </c>
      <c r="Q37" s="239"/>
      <c r="R37" s="239">
        <v>754</v>
      </c>
      <c r="S37" s="239">
        <v>355</v>
      </c>
      <c r="T37" s="239"/>
      <c r="U37" s="239">
        <v>38</v>
      </c>
      <c r="V37" s="239">
        <v>14</v>
      </c>
    </row>
    <row r="38" spans="1:22" ht="12.75" x14ac:dyDescent="0.2">
      <c r="A38" s="665" t="s">
        <v>213</v>
      </c>
      <c r="B38" s="239">
        <v>8608</v>
      </c>
      <c r="C38" s="239">
        <v>4325</v>
      </c>
      <c r="D38" s="239">
        <v>4283</v>
      </c>
      <c r="E38" s="256"/>
      <c r="F38" s="239">
        <v>2050</v>
      </c>
      <c r="G38" s="239">
        <v>1066</v>
      </c>
      <c r="H38" s="239"/>
      <c r="I38" s="239">
        <v>1867</v>
      </c>
      <c r="J38" s="239">
        <v>930</v>
      </c>
      <c r="K38" s="239"/>
      <c r="L38" s="239">
        <v>1745</v>
      </c>
      <c r="M38" s="239">
        <v>897</v>
      </c>
      <c r="N38" s="239"/>
      <c r="O38" s="239">
        <v>1645</v>
      </c>
      <c r="P38" s="239">
        <v>808</v>
      </c>
      <c r="Q38" s="239"/>
      <c r="R38" s="239">
        <v>1294</v>
      </c>
      <c r="S38" s="239">
        <v>618</v>
      </c>
      <c r="T38" s="239"/>
      <c r="U38" s="239">
        <v>7</v>
      </c>
      <c r="V38" s="239">
        <v>6</v>
      </c>
    </row>
    <row r="39" spans="1:22" ht="13.5" thickBot="1" x14ac:dyDescent="0.25">
      <c r="A39" s="241" t="s">
        <v>214</v>
      </c>
      <c r="B39" s="242">
        <v>10208</v>
      </c>
      <c r="C39" s="242">
        <v>5198</v>
      </c>
      <c r="D39" s="242">
        <v>5010</v>
      </c>
      <c r="E39" s="242"/>
      <c r="F39" s="242">
        <v>2769</v>
      </c>
      <c r="G39" s="242">
        <v>1426</v>
      </c>
      <c r="H39" s="242"/>
      <c r="I39" s="242">
        <v>2225</v>
      </c>
      <c r="J39" s="242">
        <v>1133</v>
      </c>
      <c r="K39" s="242"/>
      <c r="L39" s="242">
        <v>1946</v>
      </c>
      <c r="M39" s="242">
        <v>1008</v>
      </c>
      <c r="N39" s="242"/>
      <c r="O39" s="242">
        <v>1826</v>
      </c>
      <c r="P39" s="242">
        <v>912</v>
      </c>
      <c r="Q39" s="242"/>
      <c r="R39" s="242">
        <v>1442</v>
      </c>
      <c r="S39" s="242">
        <v>719</v>
      </c>
      <c r="T39" s="242"/>
      <c r="U39" s="242">
        <v>0</v>
      </c>
      <c r="V39" s="242">
        <v>0</v>
      </c>
    </row>
    <row r="40" spans="1:22" ht="12.75" x14ac:dyDescent="0.2">
      <c r="A40" s="236"/>
    </row>
    <row r="41" spans="1:22" ht="12.75" x14ac:dyDescent="0.2">
      <c r="A41" s="2"/>
    </row>
    <row r="42" spans="1:22" ht="12.75" x14ac:dyDescent="0.2">
      <c r="A42" s="2"/>
    </row>
    <row r="43" spans="1:22" ht="12.75" x14ac:dyDescent="0.2">
      <c r="A43" s="2"/>
    </row>
    <row r="44" spans="1:22" ht="12.75" x14ac:dyDescent="0.2">
      <c r="A44" s="2"/>
    </row>
    <row r="45" spans="1:22" ht="12.75" x14ac:dyDescent="0.2">
      <c r="A45" s="2"/>
    </row>
    <row r="46" spans="1:22" ht="12.75" x14ac:dyDescent="0.2">
      <c r="A46" s="2"/>
    </row>
  </sheetData>
  <mergeCells count="8">
    <mergeCell ref="X1:Y2"/>
    <mergeCell ref="A7:V7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78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Normal="100" zoomScaleSheetLayoutView="100" workbookViewId="0"/>
  </sheetViews>
  <sheetFormatPr baseColWidth="10" defaultColWidth="9.625" defaultRowHeight="12.75" x14ac:dyDescent="0.2"/>
  <cols>
    <col min="1" max="1" width="34.125" style="1" customWidth="1"/>
    <col min="2" max="12" width="7.125" style="2" customWidth="1"/>
    <col min="13" max="14" width="8.625" style="2" customWidth="1"/>
    <col min="15" max="15" width="7.625" style="2" customWidth="1"/>
    <col min="16" max="16384" width="9.625" style="2"/>
  </cols>
  <sheetData>
    <row r="1" spans="1:15" ht="15.75" customHeight="1" x14ac:dyDescent="0.2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47" t="s">
        <v>650</v>
      </c>
      <c r="N1" s="747"/>
      <c r="O1" s="200"/>
    </row>
    <row r="2" spans="1:15" ht="15" customHeight="1" x14ac:dyDescent="0.2">
      <c r="A2" s="8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47"/>
      <c r="N2" s="747"/>
      <c r="O2"/>
    </row>
    <row r="3" spans="1:15" ht="15.75" customHeight="1" x14ac:dyDescent="0.2">
      <c r="A3" s="8" t="s">
        <v>47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ht="15.75" customHeight="1" x14ac:dyDescent="0.2">
      <c r="A4" s="6" t="s">
        <v>48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13.5" thickBot="1" x14ac:dyDescent="0.25">
      <c r="A5" s="10" t="s">
        <v>1062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5" s="1" customFormat="1" ht="16.5" thickBot="1" x14ac:dyDescent="0.3">
      <c r="A6" s="46" t="s">
        <v>49</v>
      </c>
      <c r="B6" s="47">
        <v>2010</v>
      </c>
      <c r="C6" s="47">
        <v>2011</v>
      </c>
      <c r="D6" s="47">
        <v>2012</v>
      </c>
      <c r="E6" s="47">
        <v>2013</v>
      </c>
      <c r="F6" s="47">
        <v>2014</v>
      </c>
      <c r="G6" s="47">
        <v>2015</v>
      </c>
      <c r="H6" s="47">
        <v>2016</v>
      </c>
      <c r="I6" s="47">
        <v>2017</v>
      </c>
      <c r="J6" s="47">
        <v>2018</v>
      </c>
      <c r="K6" s="47">
        <v>2019</v>
      </c>
      <c r="L6" s="47">
        <v>2020</v>
      </c>
    </row>
    <row r="7" spans="1:15" s="1" customFormat="1" ht="15.75" x14ac:dyDescent="0.25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5" x14ac:dyDescent="0.2">
      <c r="A8" s="21" t="s">
        <v>50</v>
      </c>
      <c r="B8" s="50">
        <f t="shared" ref="B8:L8" si="0">+B10+B15+B24+B42</f>
        <v>1089584</v>
      </c>
      <c r="C8" s="50">
        <f t="shared" si="0"/>
        <v>1085703</v>
      </c>
      <c r="D8" s="50">
        <f t="shared" si="0"/>
        <v>1078759</v>
      </c>
      <c r="E8" s="50">
        <f t="shared" si="0"/>
        <v>1075629</v>
      </c>
      <c r="F8" s="50">
        <f t="shared" si="0"/>
        <v>1085015</v>
      </c>
      <c r="G8" s="50">
        <f t="shared" si="0"/>
        <v>1080919</v>
      </c>
      <c r="H8" s="50">
        <f t="shared" si="0"/>
        <v>1086772</v>
      </c>
      <c r="I8" s="50">
        <f t="shared" si="0"/>
        <v>1093656</v>
      </c>
      <c r="J8" s="50">
        <f t="shared" si="0"/>
        <v>1144868</v>
      </c>
      <c r="K8" s="50">
        <f t="shared" si="0"/>
        <v>1184112</v>
      </c>
      <c r="L8" s="50">
        <f t="shared" si="0"/>
        <v>1182299</v>
      </c>
    </row>
    <row r="9" spans="1:15" ht="8.25" customHeight="1" x14ac:dyDescent="0.25">
      <c r="A9" s="19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pans="1:15" x14ac:dyDescent="0.2">
      <c r="A10" s="21" t="s">
        <v>51</v>
      </c>
      <c r="B10" s="50">
        <f t="shared" ref="B10:H10" si="1">+B11+B13</f>
        <v>115319</v>
      </c>
      <c r="C10" s="50">
        <f t="shared" si="1"/>
        <v>116489</v>
      </c>
      <c r="D10" s="50">
        <f t="shared" si="1"/>
        <v>116556</v>
      </c>
      <c r="E10" s="50">
        <f t="shared" si="1"/>
        <v>119880</v>
      </c>
      <c r="F10" s="50">
        <f t="shared" si="1"/>
        <v>122667</v>
      </c>
      <c r="G10" s="50">
        <f t="shared" si="1"/>
        <v>120723</v>
      </c>
      <c r="H10" s="50">
        <f t="shared" si="1"/>
        <v>119574</v>
      </c>
      <c r="I10" s="50">
        <f>+I11+I13+I12</f>
        <v>123065</v>
      </c>
      <c r="J10" s="50">
        <f>+J11+J13+J12</f>
        <v>148442</v>
      </c>
      <c r="K10" s="50">
        <f>+K11+K13+K12</f>
        <v>145753</v>
      </c>
      <c r="L10" s="50">
        <f>+L11+L13+L12</f>
        <v>147642</v>
      </c>
    </row>
    <row r="11" spans="1:15" x14ac:dyDescent="0.2">
      <c r="A11" s="52" t="s">
        <v>52</v>
      </c>
      <c r="B11" s="40">
        <v>112512</v>
      </c>
      <c r="C11" s="40">
        <v>113453</v>
      </c>
      <c r="D11" s="40">
        <v>114131</v>
      </c>
      <c r="E11" s="40">
        <v>117330</v>
      </c>
      <c r="F11" s="40">
        <v>120134</v>
      </c>
      <c r="G11" s="40">
        <v>118183</v>
      </c>
      <c r="H11" s="40">
        <v>116887</v>
      </c>
      <c r="I11" s="40">
        <v>119951</v>
      </c>
      <c r="J11" s="40">
        <v>144093</v>
      </c>
      <c r="K11" s="40">
        <v>140978</v>
      </c>
      <c r="L11" s="40">
        <v>142553</v>
      </c>
    </row>
    <row r="12" spans="1:15" x14ac:dyDescent="0.2">
      <c r="A12" s="52" t="s">
        <v>823</v>
      </c>
      <c r="B12" s="57" t="s">
        <v>90</v>
      </c>
      <c r="C12" s="57" t="s">
        <v>90</v>
      </c>
      <c r="D12" s="57" t="s">
        <v>90</v>
      </c>
      <c r="E12" s="57" t="s">
        <v>90</v>
      </c>
      <c r="F12" s="57" t="s">
        <v>90</v>
      </c>
      <c r="G12" s="57" t="s">
        <v>90</v>
      </c>
      <c r="H12" s="57" t="s">
        <v>90</v>
      </c>
      <c r="I12" s="40">
        <v>568</v>
      </c>
      <c r="J12" s="40">
        <v>1607</v>
      </c>
      <c r="K12" s="40">
        <v>1920</v>
      </c>
      <c r="L12" s="40">
        <v>1898</v>
      </c>
    </row>
    <row r="13" spans="1:15" x14ac:dyDescent="0.2">
      <c r="A13" s="52" t="s">
        <v>53</v>
      </c>
      <c r="B13" s="53">
        <v>2807</v>
      </c>
      <c r="C13" s="53">
        <v>3036</v>
      </c>
      <c r="D13" s="53">
        <v>2425</v>
      </c>
      <c r="E13" s="53">
        <v>2550</v>
      </c>
      <c r="F13" s="53">
        <v>2533</v>
      </c>
      <c r="G13" s="53">
        <v>2540</v>
      </c>
      <c r="H13" s="53">
        <v>2687</v>
      </c>
      <c r="I13" s="53">
        <v>2546</v>
      </c>
      <c r="J13" s="53">
        <v>2742</v>
      </c>
      <c r="K13" s="53">
        <v>2855</v>
      </c>
      <c r="L13" s="53">
        <v>3191</v>
      </c>
    </row>
    <row r="14" spans="1:15" x14ac:dyDescent="0.2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5" x14ac:dyDescent="0.2">
      <c r="A15" s="21" t="s">
        <v>54</v>
      </c>
      <c r="B15" s="54">
        <f t="shared" ref="B15:F15" si="2">SUM(B16:B22)</f>
        <v>520609</v>
      </c>
      <c r="C15" s="54">
        <f t="shared" si="2"/>
        <v>506961</v>
      </c>
      <c r="D15" s="54">
        <f t="shared" si="2"/>
        <v>494720</v>
      </c>
      <c r="E15" s="54">
        <f t="shared" si="2"/>
        <v>480125</v>
      </c>
      <c r="F15" s="54">
        <f t="shared" si="2"/>
        <v>475766</v>
      </c>
      <c r="G15" s="54">
        <f t="shared" ref="G15:L15" si="3">SUM(G16:G22)</f>
        <v>473447</v>
      </c>
      <c r="H15" s="54">
        <f t="shared" si="3"/>
        <v>475756</v>
      </c>
      <c r="I15" s="54">
        <f t="shared" si="3"/>
        <v>472421</v>
      </c>
      <c r="J15" s="54">
        <f t="shared" si="3"/>
        <v>483770</v>
      </c>
      <c r="K15" s="54">
        <f t="shared" si="3"/>
        <v>497065</v>
      </c>
      <c r="L15" s="54">
        <f t="shared" si="3"/>
        <v>492777</v>
      </c>
    </row>
    <row r="16" spans="1:15" x14ac:dyDescent="0.2">
      <c r="A16" s="52" t="s">
        <v>55</v>
      </c>
      <c r="B16" s="53">
        <v>494036</v>
      </c>
      <c r="C16" s="53">
        <v>483391</v>
      </c>
      <c r="D16" s="53">
        <v>467750</v>
      </c>
      <c r="E16" s="53">
        <v>453328</v>
      </c>
      <c r="F16" s="53">
        <v>447131</v>
      </c>
      <c r="G16" s="53">
        <v>445679</v>
      </c>
      <c r="H16" s="53">
        <v>444807</v>
      </c>
      <c r="I16" s="53">
        <v>443022</v>
      </c>
      <c r="J16" s="53">
        <v>451922</v>
      </c>
      <c r="K16" s="53">
        <v>467442</v>
      </c>
      <c r="L16" s="53">
        <v>463284</v>
      </c>
    </row>
    <row r="17" spans="1:12" x14ac:dyDescent="0.2">
      <c r="A17" s="52" t="s">
        <v>6</v>
      </c>
      <c r="B17" s="53">
        <v>399</v>
      </c>
      <c r="C17" s="53">
        <v>404</v>
      </c>
      <c r="D17" s="53">
        <v>344</v>
      </c>
      <c r="E17" s="53">
        <v>306</v>
      </c>
      <c r="F17" s="53">
        <v>310</v>
      </c>
      <c r="G17" s="53">
        <v>264</v>
      </c>
      <c r="H17" s="53">
        <v>251</v>
      </c>
      <c r="I17" s="53">
        <v>283</v>
      </c>
      <c r="J17" s="53">
        <v>270</v>
      </c>
      <c r="K17" s="53">
        <v>266</v>
      </c>
      <c r="L17" s="53">
        <v>256</v>
      </c>
    </row>
    <row r="18" spans="1:12" x14ac:dyDescent="0.2">
      <c r="A18" s="52" t="s">
        <v>56</v>
      </c>
      <c r="B18" s="53">
        <v>13265</v>
      </c>
      <c r="C18" s="53">
        <v>11872</v>
      </c>
      <c r="D18" s="53">
        <v>16142</v>
      </c>
      <c r="E18" s="53">
        <v>15893</v>
      </c>
      <c r="F18" s="53">
        <v>18154</v>
      </c>
      <c r="G18" s="53">
        <v>17685</v>
      </c>
      <c r="H18" s="53">
        <v>20737</v>
      </c>
      <c r="I18" s="53">
        <v>19379</v>
      </c>
      <c r="J18" s="53">
        <v>21265</v>
      </c>
      <c r="K18" s="53">
        <v>19870</v>
      </c>
      <c r="L18" s="53">
        <v>20074</v>
      </c>
    </row>
    <row r="19" spans="1:12" x14ac:dyDescent="0.2">
      <c r="A19" s="52" t="s">
        <v>57</v>
      </c>
      <c r="B19" s="53">
        <v>5366</v>
      </c>
      <c r="C19" s="53">
        <v>4781</v>
      </c>
      <c r="D19" s="53">
        <v>4529</v>
      </c>
      <c r="E19" s="53">
        <v>4403</v>
      </c>
      <c r="F19" s="53">
        <v>3719</v>
      </c>
      <c r="G19" s="53">
        <v>3469</v>
      </c>
      <c r="H19" s="53">
        <v>2842</v>
      </c>
      <c r="I19" s="53">
        <v>2661</v>
      </c>
      <c r="J19" s="53">
        <v>2254</v>
      </c>
      <c r="K19" s="53">
        <v>1744</v>
      </c>
      <c r="L19" s="53">
        <v>1316</v>
      </c>
    </row>
    <row r="20" spans="1:12" x14ac:dyDescent="0.2">
      <c r="A20" s="52" t="s">
        <v>58</v>
      </c>
      <c r="B20" s="53">
        <v>2487</v>
      </c>
      <c r="C20" s="53">
        <v>1761</v>
      </c>
      <c r="D20" s="53">
        <v>1785</v>
      </c>
      <c r="E20" s="53">
        <v>1848</v>
      </c>
      <c r="F20" s="53">
        <v>2321</v>
      </c>
      <c r="G20" s="53">
        <v>2276</v>
      </c>
      <c r="H20" s="53">
        <v>2881</v>
      </c>
      <c r="I20" s="53">
        <v>3064</v>
      </c>
      <c r="J20" s="53">
        <v>4494</v>
      </c>
      <c r="K20" s="53">
        <v>4648</v>
      </c>
      <c r="L20" s="53">
        <v>4939</v>
      </c>
    </row>
    <row r="21" spans="1:12" x14ac:dyDescent="0.2">
      <c r="A21" s="52" t="s">
        <v>59</v>
      </c>
      <c r="B21" s="53">
        <v>96</v>
      </c>
      <c r="C21" s="53">
        <v>39</v>
      </c>
      <c r="D21" s="53">
        <v>101</v>
      </c>
      <c r="E21" s="53">
        <v>251</v>
      </c>
      <c r="F21" s="53">
        <v>84</v>
      </c>
      <c r="G21" s="53">
        <v>98</v>
      </c>
      <c r="H21" s="53">
        <v>212</v>
      </c>
      <c r="I21" s="53">
        <v>234</v>
      </c>
      <c r="J21" s="53">
        <v>223</v>
      </c>
      <c r="K21" s="53">
        <v>266</v>
      </c>
      <c r="L21" s="53">
        <v>432</v>
      </c>
    </row>
    <row r="22" spans="1:12" x14ac:dyDescent="0.2">
      <c r="A22" s="52" t="s">
        <v>53</v>
      </c>
      <c r="B22" s="53">
        <v>4960</v>
      </c>
      <c r="C22" s="53">
        <v>4713</v>
      </c>
      <c r="D22" s="53">
        <v>4069</v>
      </c>
      <c r="E22" s="53">
        <v>4096</v>
      </c>
      <c r="F22" s="53">
        <v>4047</v>
      </c>
      <c r="G22" s="53">
        <v>3976</v>
      </c>
      <c r="H22" s="53">
        <v>4026</v>
      </c>
      <c r="I22" s="53">
        <v>3778</v>
      </c>
      <c r="J22" s="53">
        <v>3342</v>
      </c>
      <c r="K22" s="53">
        <v>2829</v>
      </c>
      <c r="L22" s="53">
        <v>2476</v>
      </c>
    </row>
    <row r="23" spans="1:12" x14ac:dyDescent="0.2">
      <c r="A23" s="2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2" x14ac:dyDescent="0.2">
      <c r="A24" s="21" t="s">
        <v>60</v>
      </c>
      <c r="B24" s="50">
        <f t="shared" ref="B24:L24" si="4">+B25+B33+B34+B35+B36+B37+B38+B39+B40</f>
        <v>427731</v>
      </c>
      <c r="C24" s="50">
        <f t="shared" si="4"/>
        <v>434285</v>
      </c>
      <c r="D24" s="50">
        <f t="shared" si="4"/>
        <v>442252</v>
      </c>
      <c r="E24" s="50">
        <f t="shared" si="4"/>
        <v>450035</v>
      </c>
      <c r="F24" s="50">
        <f t="shared" si="4"/>
        <v>460619</v>
      </c>
      <c r="G24" s="50">
        <f t="shared" si="4"/>
        <v>460201</v>
      </c>
      <c r="H24" s="50">
        <f t="shared" si="4"/>
        <v>462855</v>
      </c>
      <c r="I24" s="50">
        <f t="shared" si="4"/>
        <v>467513</v>
      </c>
      <c r="J24" s="50">
        <f t="shared" si="4"/>
        <v>476668</v>
      </c>
      <c r="K24" s="50">
        <f t="shared" si="4"/>
        <v>504316</v>
      </c>
      <c r="L24" s="50">
        <f t="shared" si="4"/>
        <v>504328</v>
      </c>
    </row>
    <row r="25" spans="1:12" x14ac:dyDescent="0.2">
      <c r="A25" s="52" t="s">
        <v>61</v>
      </c>
      <c r="B25" s="38">
        <f t="shared" ref="B25:H25" si="5">+B26+B29</f>
        <v>350791</v>
      </c>
      <c r="C25" s="38">
        <f t="shared" si="5"/>
        <v>354413</v>
      </c>
      <c r="D25" s="38">
        <f t="shared" si="5"/>
        <v>359138</v>
      </c>
      <c r="E25" s="38">
        <f t="shared" si="5"/>
        <v>364654</v>
      </c>
      <c r="F25" s="38">
        <f t="shared" si="5"/>
        <v>369573</v>
      </c>
      <c r="G25" s="38">
        <f t="shared" si="5"/>
        <v>372022</v>
      </c>
      <c r="H25" s="38">
        <f t="shared" si="5"/>
        <v>369824</v>
      </c>
      <c r="I25" s="38">
        <f>+I26+I29</f>
        <v>366727</v>
      </c>
      <c r="J25" s="38">
        <f>+J26+J29</f>
        <v>366470</v>
      </c>
      <c r="K25" s="38">
        <f>+K26+K29</f>
        <v>386609</v>
      </c>
      <c r="L25" s="38">
        <f>+L26+L29</f>
        <v>388481</v>
      </c>
    </row>
    <row r="26" spans="1:12" x14ac:dyDescent="0.2">
      <c r="A26" s="55" t="s">
        <v>62</v>
      </c>
      <c r="B26" s="38">
        <f t="shared" ref="B26:H26" si="6">+B27+B28</f>
        <v>312089</v>
      </c>
      <c r="C26" s="38">
        <f t="shared" si="6"/>
        <v>315367</v>
      </c>
      <c r="D26" s="38">
        <f t="shared" si="6"/>
        <v>318078</v>
      </c>
      <c r="E26" s="38">
        <f t="shared" si="6"/>
        <v>320373</v>
      </c>
      <c r="F26" s="38">
        <f t="shared" si="6"/>
        <v>321783</v>
      </c>
      <c r="G26" s="38">
        <f t="shared" si="6"/>
        <v>323313</v>
      </c>
      <c r="H26" s="38">
        <f t="shared" si="6"/>
        <v>321611</v>
      </c>
      <c r="I26" s="38">
        <f>+I27+I28</f>
        <v>319094</v>
      </c>
      <c r="J26" s="38">
        <f>+J27+J28</f>
        <v>318519</v>
      </c>
      <c r="K26" s="38">
        <f>+K27+K28</f>
        <v>336023</v>
      </c>
      <c r="L26" s="38">
        <f>+L27+L28</f>
        <v>339178</v>
      </c>
    </row>
    <row r="27" spans="1:12" x14ac:dyDescent="0.2">
      <c r="A27" s="56" t="s">
        <v>63</v>
      </c>
      <c r="B27" s="38">
        <v>244997</v>
      </c>
      <c r="C27" s="38">
        <v>246875</v>
      </c>
      <c r="D27" s="38">
        <v>244670</v>
      </c>
      <c r="E27" s="38">
        <v>240652</v>
      </c>
      <c r="F27" s="38">
        <v>235832</v>
      </c>
      <c r="G27" s="38">
        <f>232845+1067</f>
        <v>233912</v>
      </c>
      <c r="H27" s="38">
        <f>230206+1170</f>
        <v>231376</v>
      </c>
      <c r="I27" s="38">
        <f>1049+227414</f>
        <v>228463</v>
      </c>
      <c r="J27" s="38">
        <f>225418+964</f>
        <v>226382</v>
      </c>
      <c r="K27" s="38">
        <v>237967</v>
      </c>
      <c r="L27" s="2">
        <v>238485</v>
      </c>
    </row>
    <row r="28" spans="1:12" x14ac:dyDescent="0.2">
      <c r="A28" s="56" t="s">
        <v>64</v>
      </c>
      <c r="B28" s="38">
        <v>67092</v>
      </c>
      <c r="C28" s="38">
        <v>68492</v>
      </c>
      <c r="D28" s="38">
        <v>73408</v>
      </c>
      <c r="E28" s="38">
        <v>79721</v>
      </c>
      <c r="F28" s="38">
        <v>85951</v>
      </c>
      <c r="G28" s="38">
        <v>89401</v>
      </c>
      <c r="H28" s="38">
        <v>90235</v>
      </c>
      <c r="I28" s="38">
        <v>90631</v>
      </c>
      <c r="J28" s="38">
        <v>92137</v>
      </c>
      <c r="K28" s="38">
        <v>98056</v>
      </c>
      <c r="L28" s="2">
        <v>100693</v>
      </c>
    </row>
    <row r="29" spans="1:12" x14ac:dyDescent="0.2">
      <c r="A29" s="55" t="s">
        <v>65</v>
      </c>
      <c r="B29" s="38">
        <f t="shared" ref="B29:G29" si="7">+B30+B31+B32</f>
        <v>38702</v>
      </c>
      <c r="C29" s="38">
        <f t="shared" si="7"/>
        <v>39046</v>
      </c>
      <c r="D29" s="38">
        <f t="shared" si="7"/>
        <v>41060</v>
      </c>
      <c r="E29" s="38">
        <f t="shared" si="7"/>
        <v>44281</v>
      </c>
      <c r="F29" s="38">
        <f t="shared" si="7"/>
        <v>47790</v>
      </c>
      <c r="G29" s="38">
        <f t="shared" si="7"/>
        <v>48709</v>
      </c>
      <c r="H29" s="38">
        <f>+H30+H31+H32</f>
        <v>48213</v>
      </c>
      <c r="I29" s="38">
        <f>+I30+I31+I32</f>
        <v>47633</v>
      </c>
      <c r="J29" s="38">
        <f>+J30+J31+J32</f>
        <v>47951</v>
      </c>
      <c r="K29" s="38">
        <f>+K30+K31+K32</f>
        <v>50586</v>
      </c>
      <c r="L29" s="38">
        <f>+L30+L31+L32</f>
        <v>49303</v>
      </c>
    </row>
    <row r="30" spans="1:12" x14ac:dyDescent="0.2">
      <c r="A30" s="56" t="s">
        <v>63</v>
      </c>
      <c r="B30" s="38">
        <v>36371</v>
      </c>
      <c r="C30" s="38">
        <v>36007</v>
      </c>
      <c r="D30" s="38">
        <v>35749</v>
      </c>
      <c r="E30" s="38">
        <v>35966</v>
      </c>
      <c r="F30" s="38">
        <v>36411</v>
      </c>
      <c r="G30" s="38">
        <v>36198</v>
      </c>
      <c r="H30" s="38">
        <v>34850</v>
      </c>
      <c r="I30" s="38">
        <v>33414</v>
      </c>
      <c r="J30" s="38">
        <v>32969</v>
      </c>
      <c r="K30" s="38">
        <v>33864</v>
      </c>
      <c r="L30" s="38">
        <v>31162</v>
      </c>
    </row>
    <row r="31" spans="1:12" x14ac:dyDescent="0.2">
      <c r="A31" s="56" t="s">
        <v>64</v>
      </c>
      <c r="B31" s="53">
        <v>1332</v>
      </c>
      <c r="C31" s="53">
        <v>1371</v>
      </c>
      <c r="D31" s="53">
        <v>1282</v>
      </c>
      <c r="E31" s="53">
        <v>1409</v>
      </c>
      <c r="F31" s="53">
        <v>1413</v>
      </c>
      <c r="G31" s="53">
        <v>1564</v>
      </c>
      <c r="H31" s="53">
        <v>1640</v>
      </c>
      <c r="I31" s="53">
        <v>1631</v>
      </c>
      <c r="J31" s="53">
        <v>1597</v>
      </c>
      <c r="K31" s="53">
        <v>1646</v>
      </c>
      <c r="L31" s="53">
        <v>1772</v>
      </c>
    </row>
    <row r="32" spans="1:12" x14ac:dyDescent="0.2">
      <c r="A32" s="52" t="s">
        <v>66</v>
      </c>
      <c r="B32" s="51">
        <v>999</v>
      </c>
      <c r="C32" s="51">
        <v>1668</v>
      </c>
      <c r="D32" s="51">
        <v>4029</v>
      </c>
      <c r="E32" s="51">
        <v>6906</v>
      </c>
      <c r="F32" s="51">
        <v>9966</v>
      </c>
      <c r="G32" s="51">
        <v>10947</v>
      </c>
      <c r="H32" s="51">
        <v>11723</v>
      </c>
      <c r="I32" s="51">
        <v>12588</v>
      </c>
      <c r="J32" s="51">
        <v>13385</v>
      </c>
      <c r="K32" s="51">
        <v>15076</v>
      </c>
      <c r="L32" s="51">
        <v>16369</v>
      </c>
    </row>
    <row r="33" spans="1:12" x14ac:dyDescent="0.2">
      <c r="A33" s="52" t="s">
        <v>67</v>
      </c>
      <c r="B33" s="57">
        <f>10467+3289+86</f>
        <v>13842</v>
      </c>
      <c r="C33" s="57">
        <f>11755+3138+96</f>
        <v>14989</v>
      </c>
      <c r="D33" s="57">
        <f>15060+4931+206</f>
        <v>20197</v>
      </c>
      <c r="E33" s="57">
        <f>16931+5910+197</f>
        <v>23038</v>
      </c>
      <c r="F33" s="57">
        <f>18551+7634+389</f>
        <v>26574</v>
      </c>
      <c r="G33" s="57">
        <v>22877</v>
      </c>
      <c r="H33" s="57">
        <v>25835</v>
      </c>
      <c r="I33" s="57">
        <v>26330</v>
      </c>
      <c r="J33" s="57">
        <v>27585</v>
      </c>
      <c r="K33" s="57">
        <f>18747+10153</f>
        <v>28900</v>
      </c>
      <c r="L33" s="57">
        <v>30251</v>
      </c>
    </row>
    <row r="34" spans="1:12" x14ac:dyDescent="0.2">
      <c r="A34" s="52" t="s">
        <v>68</v>
      </c>
      <c r="B34" s="59">
        <v>5107</v>
      </c>
      <c r="C34" s="59">
        <v>5436</v>
      </c>
      <c r="D34" s="59">
        <v>5037</v>
      </c>
      <c r="E34" s="59">
        <v>2755</v>
      </c>
      <c r="F34" s="59">
        <v>1750</v>
      </c>
      <c r="G34" s="59">
        <v>898</v>
      </c>
      <c r="H34" s="59">
        <v>675</v>
      </c>
      <c r="I34" s="59">
        <v>2052</v>
      </c>
      <c r="J34" s="59">
        <v>2571</v>
      </c>
      <c r="K34" s="59">
        <v>3315</v>
      </c>
      <c r="L34" s="59">
        <v>3471</v>
      </c>
    </row>
    <row r="35" spans="1:12" x14ac:dyDescent="0.2">
      <c r="A35" s="52" t="s">
        <v>69</v>
      </c>
      <c r="B35" s="36">
        <v>23271</v>
      </c>
      <c r="C35" s="36">
        <v>19727</v>
      </c>
      <c r="D35" s="36">
        <v>16382</v>
      </c>
      <c r="E35" s="36">
        <v>15574</v>
      </c>
      <c r="F35" s="36">
        <v>16340</v>
      </c>
      <c r="G35" s="36">
        <v>16332</v>
      </c>
      <c r="H35" s="36">
        <v>16040</v>
      </c>
      <c r="I35" s="36">
        <v>16407</v>
      </c>
      <c r="J35" s="36">
        <v>16143</v>
      </c>
      <c r="K35" s="36">
        <v>16231</v>
      </c>
      <c r="L35" s="36">
        <v>15017</v>
      </c>
    </row>
    <row r="36" spans="1:12" x14ac:dyDescent="0.2">
      <c r="A36" s="52" t="s">
        <v>71</v>
      </c>
      <c r="B36" s="38">
        <v>15785</v>
      </c>
      <c r="C36" s="38">
        <v>16711</v>
      </c>
      <c r="D36" s="62">
        <v>16237</v>
      </c>
      <c r="E36" s="62">
        <v>17586</v>
      </c>
      <c r="F36" s="62">
        <v>18946</v>
      </c>
      <c r="G36" s="62">
        <v>19781</v>
      </c>
      <c r="H36" s="62">
        <v>20922</v>
      </c>
      <c r="I36" s="62">
        <v>23621</v>
      </c>
      <c r="J36" s="62">
        <v>28766</v>
      </c>
      <c r="K36" s="62">
        <v>28551</v>
      </c>
      <c r="L36" s="62">
        <v>26288</v>
      </c>
    </row>
    <row r="37" spans="1:12" x14ac:dyDescent="0.2">
      <c r="A37" s="52" t="s">
        <v>72</v>
      </c>
      <c r="B37" s="57">
        <v>2524</v>
      </c>
      <c r="C37" s="57">
        <v>4341</v>
      </c>
      <c r="D37" s="57">
        <v>5330</v>
      </c>
      <c r="E37" s="57">
        <v>4198</v>
      </c>
      <c r="F37" s="60">
        <v>3978</v>
      </c>
      <c r="G37" s="60">
        <v>4077</v>
      </c>
      <c r="H37" s="60">
        <v>4056</v>
      </c>
      <c r="I37" s="60">
        <v>4808</v>
      </c>
      <c r="J37" s="60">
        <v>4855</v>
      </c>
      <c r="K37" s="60">
        <v>4433</v>
      </c>
      <c r="L37" s="60">
        <v>4163</v>
      </c>
    </row>
    <row r="38" spans="1:12" x14ac:dyDescent="0.2">
      <c r="A38" s="52" t="s">
        <v>73</v>
      </c>
      <c r="B38" s="38">
        <v>6964</v>
      </c>
      <c r="C38" s="38">
        <v>7774</v>
      </c>
      <c r="D38" s="62">
        <v>8873</v>
      </c>
      <c r="E38" s="62">
        <v>10830</v>
      </c>
      <c r="F38" s="62">
        <v>11971</v>
      </c>
      <c r="G38" s="62">
        <v>12626</v>
      </c>
      <c r="H38" s="62">
        <v>13879</v>
      </c>
      <c r="I38" s="62">
        <v>15391</v>
      </c>
      <c r="J38" s="62">
        <v>17638</v>
      </c>
      <c r="K38" s="62">
        <v>22428</v>
      </c>
      <c r="L38" s="62">
        <v>23042</v>
      </c>
    </row>
    <row r="39" spans="1:12" x14ac:dyDescent="0.2">
      <c r="A39" s="52" t="s">
        <v>74</v>
      </c>
      <c r="B39" s="38">
        <v>2159</v>
      </c>
      <c r="C39" s="38">
        <v>3001</v>
      </c>
      <c r="D39" s="38">
        <v>3143</v>
      </c>
      <c r="E39" s="38">
        <v>3292</v>
      </c>
      <c r="F39" s="38">
        <v>3123</v>
      </c>
      <c r="G39" s="38">
        <v>3022</v>
      </c>
      <c r="H39" s="38">
        <v>2846</v>
      </c>
      <c r="I39" s="38">
        <v>3285</v>
      </c>
      <c r="J39" s="38">
        <v>3640</v>
      </c>
      <c r="K39" s="38">
        <v>4834</v>
      </c>
      <c r="L39" s="38">
        <v>4877</v>
      </c>
    </row>
    <row r="40" spans="1:12" x14ac:dyDescent="0.2">
      <c r="A40" s="63" t="s">
        <v>75</v>
      </c>
      <c r="B40" s="60">
        <v>7288</v>
      </c>
      <c r="C40" s="60">
        <v>7893</v>
      </c>
      <c r="D40" s="60">
        <v>7915</v>
      </c>
      <c r="E40" s="60">
        <v>8108</v>
      </c>
      <c r="F40" s="60">
        <v>8364</v>
      </c>
      <c r="G40" s="60">
        <v>8566</v>
      </c>
      <c r="H40" s="60">
        <v>8778</v>
      </c>
      <c r="I40" s="60">
        <v>8892</v>
      </c>
      <c r="J40" s="60">
        <v>9000</v>
      </c>
      <c r="K40" s="60">
        <v>9015</v>
      </c>
      <c r="L40" s="60">
        <v>8738</v>
      </c>
    </row>
    <row r="41" spans="1:12" x14ac:dyDescent="0.2">
      <c r="A41" s="2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1:12" x14ac:dyDescent="0.2">
      <c r="A42" s="64" t="s">
        <v>76</v>
      </c>
      <c r="B42" s="65">
        <f t="shared" ref="B42:G42" si="8">+B43+B44+B45</f>
        <v>25925</v>
      </c>
      <c r="C42" s="65">
        <f t="shared" si="8"/>
        <v>27968</v>
      </c>
      <c r="D42" s="65">
        <f t="shared" si="8"/>
        <v>25231</v>
      </c>
      <c r="E42" s="65">
        <f t="shared" si="8"/>
        <v>25589</v>
      </c>
      <c r="F42" s="65">
        <f t="shared" si="8"/>
        <v>25963</v>
      </c>
      <c r="G42" s="65">
        <f t="shared" si="8"/>
        <v>26548</v>
      </c>
      <c r="H42" s="65">
        <f>+H43+H44+H45</f>
        <v>28587</v>
      </c>
      <c r="I42" s="65">
        <f>+I43+I44+I45</f>
        <v>30657</v>
      </c>
      <c r="J42" s="65">
        <f>+J43+J44+J45</f>
        <v>35988</v>
      </c>
      <c r="K42" s="65">
        <f>+K43+K44+K45</f>
        <v>36978</v>
      </c>
      <c r="L42" s="65">
        <f>+L43+L44+L45</f>
        <v>37552</v>
      </c>
    </row>
    <row r="43" spans="1:12" x14ac:dyDescent="0.2">
      <c r="A43" s="52" t="s">
        <v>77</v>
      </c>
      <c r="B43" s="53">
        <v>19495</v>
      </c>
      <c r="C43" s="53">
        <v>20856</v>
      </c>
      <c r="D43" s="53">
        <v>17893</v>
      </c>
      <c r="E43" s="53">
        <v>17330</v>
      </c>
      <c r="F43" s="53">
        <v>17545</v>
      </c>
      <c r="G43" s="53">
        <v>16531</v>
      </c>
      <c r="H43" s="53">
        <v>17084</v>
      </c>
      <c r="I43" s="53">
        <v>15932</v>
      </c>
      <c r="J43" s="53">
        <v>17131</v>
      </c>
      <c r="K43" s="53">
        <v>17253</v>
      </c>
      <c r="L43" s="53">
        <v>16869</v>
      </c>
    </row>
    <row r="44" spans="1:12" x14ac:dyDescent="0.2">
      <c r="A44" s="63" t="s">
        <v>78</v>
      </c>
      <c r="B44" s="66">
        <v>5122</v>
      </c>
      <c r="C44" s="66">
        <v>5765</v>
      </c>
      <c r="D44" s="66">
        <v>6018</v>
      </c>
      <c r="E44" s="66">
        <v>6883</v>
      </c>
      <c r="F44" s="66">
        <v>7030</v>
      </c>
      <c r="G44" s="66">
        <v>8674</v>
      </c>
      <c r="H44" s="66">
        <v>10211</v>
      </c>
      <c r="I44" s="66">
        <v>13475</v>
      </c>
      <c r="J44" s="66">
        <v>17574</v>
      </c>
      <c r="K44" s="66">
        <v>18386</v>
      </c>
      <c r="L44" s="66">
        <v>19381</v>
      </c>
    </row>
    <row r="45" spans="1:12" ht="13.5" thickBot="1" x14ac:dyDescent="0.25">
      <c r="A45" s="67" t="s">
        <v>79</v>
      </c>
      <c r="B45" s="68">
        <v>1308</v>
      </c>
      <c r="C45" s="68">
        <v>1347</v>
      </c>
      <c r="D45" s="68">
        <v>1320</v>
      </c>
      <c r="E45" s="68">
        <v>1376</v>
      </c>
      <c r="F45" s="68">
        <v>1388</v>
      </c>
      <c r="G45" s="68">
        <v>1343</v>
      </c>
      <c r="H45" s="68">
        <v>1292</v>
      </c>
      <c r="I45" s="68">
        <v>1250</v>
      </c>
      <c r="J45" s="68">
        <v>1283</v>
      </c>
      <c r="K45" s="68">
        <v>1339</v>
      </c>
      <c r="L45" s="68">
        <v>1302</v>
      </c>
    </row>
    <row r="46" spans="1:12" x14ac:dyDescent="0.2">
      <c r="A46" s="69" t="s">
        <v>543</v>
      </c>
    </row>
    <row r="47" spans="1:12" x14ac:dyDescent="0.2">
      <c r="A47" s="70"/>
    </row>
    <row r="48" spans="1:12" x14ac:dyDescent="0.2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</row>
  </sheetData>
  <mergeCells count="1">
    <mergeCell ref="M1:N2"/>
  </mergeCells>
  <hyperlinks>
    <hyperlink ref="M1" r:id="rId1" location="INDICE!A1"/>
    <hyperlink ref="M1:N2" location="INDICE!A3" display="INDICE"/>
  </hyperlinks>
  <printOptions horizontalCentered="1"/>
  <pageMargins left="0.39370078740157483" right="0.35433070866141736" top="0.74803149606299213" bottom="0.74803149606299213" header="0.31496062992125984" footer="0.31496062992125984"/>
  <pageSetup scale="69" orientation="portrait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Normal="100" zoomScaleSheetLayoutView="100" workbookViewId="0">
      <selection sqref="A1:V1"/>
    </sheetView>
  </sheetViews>
  <sheetFormatPr baseColWidth="10" defaultColWidth="11" defaultRowHeight="12" x14ac:dyDescent="0.2"/>
  <cols>
    <col min="1" max="1" width="18.5" style="29" customWidth="1"/>
    <col min="2" max="2" width="6.25" style="29" customWidth="1"/>
    <col min="3" max="3" width="5.375" style="29" customWidth="1"/>
    <col min="4" max="4" width="5.5" style="29" customWidth="1"/>
    <col min="5" max="5" width="1.5" style="29" customWidth="1"/>
    <col min="6" max="6" width="6.375" style="29" bestFit="1" customWidth="1"/>
    <col min="7" max="7" width="5" style="29" bestFit="1" customWidth="1"/>
    <col min="8" max="8" width="1.375" style="29" customWidth="1"/>
    <col min="9" max="9" width="6" style="29" bestFit="1" customWidth="1"/>
    <col min="10" max="10" width="4.5" style="29" customWidth="1"/>
    <col min="11" max="11" width="1.5" style="29" customWidth="1"/>
    <col min="12" max="12" width="5" style="29" bestFit="1" customWidth="1"/>
    <col min="13" max="13" width="4.625" style="29" customWidth="1"/>
    <col min="14" max="14" width="1.5" style="29" customWidth="1"/>
    <col min="15" max="15" width="5.5" style="29" bestFit="1" customWidth="1"/>
    <col min="16" max="16" width="4.5" style="29" customWidth="1"/>
    <col min="17" max="17" width="1.5" style="29" customWidth="1"/>
    <col min="18" max="18" width="5" style="29" bestFit="1" customWidth="1"/>
    <col min="19" max="19" width="4.625" style="29" customWidth="1"/>
    <col min="20" max="20" width="1.5" style="29" customWidth="1"/>
    <col min="21" max="21" width="6" style="29" bestFit="1" customWidth="1"/>
    <col min="22" max="22" width="5.5" style="29" bestFit="1" customWidth="1"/>
    <col min="23" max="23" width="5.75" style="90" customWidth="1"/>
    <col min="24" max="16384" width="11" style="90"/>
  </cols>
  <sheetData>
    <row r="1" spans="1:26" ht="15" x14ac:dyDescent="0.2">
      <c r="A1" s="769" t="s">
        <v>1000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5" x14ac:dyDescent="0.2">
      <c r="A2" s="769" t="s">
        <v>229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200"/>
      <c r="X2" s="747"/>
      <c r="Y2" s="747"/>
      <c r="Z2"/>
    </row>
    <row r="3" spans="1:26" ht="14.25" x14ac:dyDescent="0.2">
      <c r="A3" s="758" t="s">
        <v>306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92"/>
      <c r="X3" s="92"/>
      <c r="Y3" s="92"/>
    </row>
    <row r="4" spans="1:26" ht="14.25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x14ac:dyDescent="0.2">
      <c r="A5" s="769" t="s">
        <v>160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5" thickBot="1" x14ac:dyDescent="0.25">
      <c r="A6" s="755" t="s">
        <v>1063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  <c r="T6" s="755"/>
      <c r="U6" s="755"/>
      <c r="V6" s="755"/>
    </row>
    <row r="7" spans="1:26" s="91" customFormat="1" ht="12.75" x14ac:dyDescent="0.2">
      <c r="A7" s="274" t="s">
        <v>161</v>
      </c>
      <c r="B7" s="208" t="s">
        <v>5</v>
      </c>
      <c r="C7" s="208"/>
      <c r="D7" s="208"/>
      <c r="E7" s="1"/>
      <c r="F7" s="275" t="s">
        <v>14</v>
      </c>
      <c r="G7" s="275"/>
      <c r="H7" s="1"/>
      <c r="I7" s="275" t="s">
        <v>15</v>
      </c>
      <c r="J7" s="275"/>
      <c r="K7" s="1"/>
      <c r="L7" s="275" t="s">
        <v>16</v>
      </c>
      <c r="M7" s="275"/>
      <c r="N7" s="1"/>
      <c r="O7" s="275" t="s">
        <v>18</v>
      </c>
      <c r="P7" s="275"/>
      <c r="Q7" s="1"/>
      <c r="R7" s="275" t="s">
        <v>19</v>
      </c>
      <c r="S7" s="275"/>
      <c r="T7" s="1"/>
      <c r="U7" s="275" t="s">
        <v>20</v>
      </c>
      <c r="V7" s="275"/>
    </row>
    <row r="8" spans="1:26" s="91" customFormat="1" ht="13.5" thickBot="1" x14ac:dyDescent="0.25">
      <c r="A8" s="286" t="s">
        <v>163</v>
      </c>
      <c r="B8" s="235" t="s">
        <v>87</v>
      </c>
      <c r="C8" s="235" t="s">
        <v>88</v>
      </c>
      <c r="D8" s="235" t="s">
        <v>89</v>
      </c>
      <c r="E8" s="235"/>
      <c r="F8" s="235" t="s">
        <v>87</v>
      </c>
      <c r="G8" s="235" t="s">
        <v>88</v>
      </c>
      <c r="H8" s="235"/>
      <c r="I8" s="235" t="s">
        <v>87</v>
      </c>
      <c r="J8" s="235" t="s">
        <v>88</v>
      </c>
      <c r="K8" s="235"/>
      <c r="L8" s="235" t="s">
        <v>87</v>
      </c>
      <c r="M8" s="235" t="s">
        <v>88</v>
      </c>
      <c r="N8" s="235"/>
      <c r="O8" s="235" t="s">
        <v>87</v>
      </c>
      <c r="P8" s="235" t="s">
        <v>88</v>
      </c>
      <c r="Q8" s="235"/>
      <c r="R8" s="235" t="s">
        <v>87</v>
      </c>
      <c r="S8" s="235" t="s">
        <v>88</v>
      </c>
      <c r="T8" s="235"/>
      <c r="U8" s="235" t="s">
        <v>87</v>
      </c>
      <c r="V8" s="235" t="s">
        <v>88</v>
      </c>
    </row>
    <row r="10" spans="1:26" ht="15" x14ac:dyDescent="0.25">
      <c r="A10" s="237" t="s">
        <v>5</v>
      </c>
      <c r="B10" s="51">
        <v>100693</v>
      </c>
      <c r="C10" s="51">
        <v>50417</v>
      </c>
      <c r="D10" s="51">
        <v>50276</v>
      </c>
      <c r="E10" s="51"/>
      <c r="F10" s="51">
        <v>19226</v>
      </c>
      <c r="G10" s="51">
        <v>9945</v>
      </c>
      <c r="H10" s="51"/>
      <c r="I10" s="51">
        <v>17177</v>
      </c>
      <c r="J10" s="51">
        <v>8794</v>
      </c>
      <c r="K10" s="51"/>
      <c r="L10" s="51">
        <v>16293</v>
      </c>
      <c r="M10" s="51">
        <v>8186</v>
      </c>
      <c r="N10" s="51"/>
      <c r="O10" s="51">
        <v>19163</v>
      </c>
      <c r="P10" s="51">
        <v>9550</v>
      </c>
      <c r="Q10" s="51"/>
      <c r="R10" s="51">
        <v>15137</v>
      </c>
      <c r="S10" s="51">
        <v>7352</v>
      </c>
      <c r="T10" s="51"/>
      <c r="U10" s="51">
        <v>13697</v>
      </c>
      <c r="V10" s="51">
        <v>6590</v>
      </c>
    </row>
    <row r="11" spans="1:26" ht="12.75" x14ac:dyDescent="0.2">
      <c r="A11" s="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6" ht="12.75" x14ac:dyDescent="0.2">
      <c r="A12" s="1" t="s">
        <v>164</v>
      </c>
      <c r="B12" s="51">
        <v>97386</v>
      </c>
      <c r="C12" s="51">
        <v>48387</v>
      </c>
      <c r="D12" s="51">
        <v>48999</v>
      </c>
      <c r="E12" s="51"/>
      <c r="F12" s="51">
        <v>18748</v>
      </c>
      <c r="G12" s="51">
        <v>9625</v>
      </c>
      <c r="H12" s="51"/>
      <c r="I12" s="51">
        <v>16695</v>
      </c>
      <c r="J12" s="51">
        <v>8458</v>
      </c>
      <c r="K12" s="51"/>
      <c r="L12" s="51">
        <v>15846</v>
      </c>
      <c r="M12" s="51">
        <v>7925</v>
      </c>
      <c r="N12" s="51"/>
      <c r="O12" s="51">
        <v>18416</v>
      </c>
      <c r="P12" s="51">
        <v>9083</v>
      </c>
      <c r="Q12" s="51"/>
      <c r="R12" s="51">
        <v>14527</v>
      </c>
      <c r="S12" s="51">
        <v>7008</v>
      </c>
      <c r="T12" s="51"/>
      <c r="U12" s="51">
        <v>13154</v>
      </c>
      <c r="V12" s="51">
        <v>6288</v>
      </c>
    </row>
    <row r="13" spans="1:26" ht="12.75" x14ac:dyDescent="0.2">
      <c r="A13" s="1" t="s">
        <v>165</v>
      </c>
      <c r="B13" s="51">
        <v>808</v>
      </c>
      <c r="C13" s="51">
        <v>460</v>
      </c>
      <c r="D13" s="51">
        <v>348</v>
      </c>
      <c r="E13" s="51"/>
      <c r="F13" s="51">
        <v>145</v>
      </c>
      <c r="G13" s="51">
        <v>76</v>
      </c>
      <c r="H13" s="51"/>
      <c r="I13" s="51">
        <v>143</v>
      </c>
      <c r="J13" s="51">
        <v>85</v>
      </c>
      <c r="K13" s="51"/>
      <c r="L13" s="51">
        <v>146</v>
      </c>
      <c r="M13" s="51">
        <v>75</v>
      </c>
      <c r="N13" s="51"/>
      <c r="O13" s="51">
        <v>135</v>
      </c>
      <c r="P13" s="51">
        <v>82</v>
      </c>
      <c r="Q13" s="51"/>
      <c r="R13" s="51">
        <v>140</v>
      </c>
      <c r="S13" s="51">
        <v>85</v>
      </c>
      <c r="T13" s="51"/>
      <c r="U13" s="51">
        <v>99</v>
      </c>
      <c r="V13" s="51">
        <v>57</v>
      </c>
    </row>
    <row r="14" spans="1:26" ht="12.75" x14ac:dyDescent="0.2">
      <c r="A14" s="1" t="s">
        <v>547</v>
      </c>
      <c r="B14" s="51">
        <v>2499</v>
      </c>
      <c r="C14" s="51">
        <v>1570</v>
      </c>
      <c r="D14" s="51">
        <v>929</v>
      </c>
      <c r="E14" s="51"/>
      <c r="F14" s="51">
        <v>333</v>
      </c>
      <c r="G14" s="51">
        <v>244</v>
      </c>
      <c r="H14" s="51"/>
      <c r="I14" s="51">
        <v>339</v>
      </c>
      <c r="J14" s="51">
        <v>251</v>
      </c>
      <c r="K14" s="51"/>
      <c r="L14" s="51">
        <v>301</v>
      </c>
      <c r="M14" s="51">
        <v>186</v>
      </c>
      <c r="N14" s="51"/>
      <c r="O14" s="51">
        <v>612</v>
      </c>
      <c r="P14" s="51">
        <v>385</v>
      </c>
      <c r="Q14" s="51"/>
      <c r="R14" s="51">
        <v>470</v>
      </c>
      <c r="S14" s="51">
        <v>259</v>
      </c>
      <c r="T14" s="51"/>
      <c r="U14" s="51">
        <v>444</v>
      </c>
      <c r="V14" s="51">
        <v>245</v>
      </c>
    </row>
    <row r="15" spans="1:26" ht="12.75" x14ac:dyDescent="0.2">
      <c r="A15" s="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6" ht="13.5" x14ac:dyDescent="0.25">
      <c r="A16" s="238" t="s">
        <v>166</v>
      </c>
      <c r="B16" s="61">
        <v>67611</v>
      </c>
      <c r="C16" s="61">
        <v>33428</v>
      </c>
      <c r="D16" s="61">
        <v>34183</v>
      </c>
      <c r="E16" s="61"/>
      <c r="F16" s="61">
        <v>11859</v>
      </c>
      <c r="G16" s="61">
        <v>6101</v>
      </c>
      <c r="H16" s="51"/>
      <c r="I16" s="61">
        <v>10700</v>
      </c>
      <c r="J16" s="61">
        <v>5497</v>
      </c>
      <c r="K16" s="51"/>
      <c r="L16" s="61">
        <v>10343</v>
      </c>
      <c r="M16" s="61">
        <v>5116</v>
      </c>
      <c r="N16" s="51"/>
      <c r="O16" s="61">
        <v>13603</v>
      </c>
      <c r="P16" s="61">
        <v>6714</v>
      </c>
      <c r="Q16" s="51"/>
      <c r="R16" s="61">
        <v>11102</v>
      </c>
      <c r="S16" s="61">
        <v>5284</v>
      </c>
      <c r="T16" s="51"/>
      <c r="U16" s="61">
        <v>10004</v>
      </c>
      <c r="V16" s="61">
        <v>4716</v>
      </c>
    </row>
    <row r="17" spans="1:22" ht="12.75" x14ac:dyDescent="0.2">
      <c r="A17" s="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12.75" x14ac:dyDescent="0.2">
      <c r="A18" s="1" t="s">
        <v>164</v>
      </c>
      <c r="B18" s="239">
        <v>64304</v>
      </c>
      <c r="C18" s="239">
        <v>31398</v>
      </c>
      <c r="D18" s="239">
        <v>32906</v>
      </c>
      <c r="E18" s="239"/>
      <c r="F18" s="239">
        <v>11381</v>
      </c>
      <c r="G18" s="239">
        <v>5781</v>
      </c>
      <c r="H18" s="239"/>
      <c r="I18" s="239">
        <v>10218</v>
      </c>
      <c r="J18" s="239">
        <v>5161</v>
      </c>
      <c r="K18" s="239"/>
      <c r="L18" s="239">
        <v>9896</v>
      </c>
      <c r="M18" s="239">
        <v>4855</v>
      </c>
      <c r="N18" s="239"/>
      <c r="O18" s="239">
        <v>12856</v>
      </c>
      <c r="P18" s="239">
        <v>6247</v>
      </c>
      <c r="Q18" s="239"/>
      <c r="R18" s="239">
        <v>10492</v>
      </c>
      <c r="S18" s="239">
        <v>4940</v>
      </c>
      <c r="T18" s="239"/>
      <c r="U18" s="239">
        <v>9461</v>
      </c>
      <c r="V18" s="239">
        <v>4414</v>
      </c>
    </row>
    <row r="19" spans="1:22" ht="12.75" x14ac:dyDescent="0.2">
      <c r="A19" s="1" t="s">
        <v>165</v>
      </c>
      <c r="B19" s="239">
        <v>808</v>
      </c>
      <c r="C19" s="239">
        <v>460</v>
      </c>
      <c r="D19" s="239">
        <v>348</v>
      </c>
      <c r="E19" s="239"/>
      <c r="F19" s="239">
        <v>145</v>
      </c>
      <c r="G19" s="239">
        <v>76</v>
      </c>
      <c r="H19" s="239"/>
      <c r="I19" s="239">
        <v>143</v>
      </c>
      <c r="J19" s="239">
        <v>85</v>
      </c>
      <c r="K19" s="239"/>
      <c r="L19" s="239">
        <v>146</v>
      </c>
      <c r="M19" s="239">
        <v>75</v>
      </c>
      <c r="N19" s="239"/>
      <c r="O19" s="239">
        <v>135</v>
      </c>
      <c r="P19" s="239">
        <v>82</v>
      </c>
      <c r="Q19" s="239"/>
      <c r="R19" s="239">
        <v>140</v>
      </c>
      <c r="S19" s="239">
        <v>85</v>
      </c>
      <c r="T19" s="239"/>
      <c r="U19" s="239">
        <v>99</v>
      </c>
      <c r="V19" s="239">
        <v>57</v>
      </c>
    </row>
    <row r="20" spans="1:22" ht="12.75" x14ac:dyDescent="0.2">
      <c r="A20" s="1" t="s">
        <v>547</v>
      </c>
      <c r="B20" s="239">
        <v>2499</v>
      </c>
      <c r="C20" s="239">
        <v>1570</v>
      </c>
      <c r="D20" s="239">
        <v>929</v>
      </c>
      <c r="E20" s="239"/>
      <c r="F20" s="239">
        <v>333</v>
      </c>
      <c r="G20" s="239">
        <v>244</v>
      </c>
      <c r="H20" s="239"/>
      <c r="I20" s="239">
        <v>339</v>
      </c>
      <c r="J20" s="239">
        <v>251</v>
      </c>
      <c r="K20" s="239"/>
      <c r="L20" s="239">
        <v>301</v>
      </c>
      <c r="M20" s="239">
        <v>186</v>
      </c>
      <c r="N20" s="239"/>
      <c r="O20" s="239">
        <v>612</v>
      </c>
      <c r="P20" s="239">
        <v>385</v>
      </c>
      <c r="Q20" s="239"/>
      <c r="R20" s="239">
        <v>470</v>
      </c>
      <c r="S20" s="239">
        <v>259</v>
      </c>
      <c r="T20" s="239"/>
      <c r="U20" s="239">
        <v>444</v>
      </c>
      <c r="V20" s="239">
        <v>245</v>
      </c>
    </row>
    <row r="21" spans="1:22" ht="12.75" x14ac:dyDescent="0.2">
      <c r="A21" s="1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</row>
    <row r="22" spans="1:22" ht="13.5" x14ac:dyDescent="0.25">
      <c r="A22" s="240" t="s">
        <v>167</v>
      </c>
      <c r="B22" s="61">
        <v>33082</v>
      </c>
      <c r="C22" s="61">
        <v>16989</v>
      </c>
      <c r="D22" s="61">
        <v>16093</v>
      </c>
      <c r="E22" s="61"/>
      <c r="F22" s="61">
        <v>7367</v>
      </c>
      <c r="G22" s="61">
        <v>3844</v>
      </c>
      <c r="H22" s="51"/>
      <c r="I22" s="61">
        <v>6477</v>
      </c>
      <c r="J22" s="61">
        <v>3297</v>
      </c>
      <c r="K22" s="51"/>
      <c r="L22" s="61">
        <v>5950</v>
      </c>
      <c r="M22" s="61">
        <v>3070</v>
      </c>
      <c r="N22" s="51"/>
      <c r="O22" s="61">
        <v>5560</v>
      </c>
      <c r="P22" s="61">
        <v>2836</v>
      </c>
      <c r="Q22" s="51"/>
      <c r="R22" s="61">
        <v>4035</v>
      </c>
      <c r="S22" s="61">
        <v>2068</v>
      </c>
      <c r="T22" s="51"/>
      <c r="U22" s="61">
        <v>3693</v>
      </c>
      <c r="V22" s="61">
        <v>1874</v>
      </c>
    </row>
    <row r="23" spans="1:22" ht="12.75" x14ac:dyDescent="0.2">
      <c r="A23" s="1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</row>
    <row r="24" spans="1:22" ht="12.75" x14ac:dyDescent="0.2">
      <c r="A24" s="1" t="s">
        <v>164</v>
      </c>
      <c r="B24" s="38">
        <v>33082</v>
      </c>
      <c r="C24" s="38">
        <v>16989</v>
      </c>
      <c r="D24" s="38">
        <v>16093</v>
      </c>
      <c r="E24" s="38"/>
      <c r="F24" s="38">
        <v>7367</v>
      </c>
      <c r="G24" s="38">
        <v>3844</v>
      </c>
      <c r="H24" s="38"/>
      <c r="I24" s="38">
        <v>6477</v>
      </c>
      <c r="J24" s="38">
        <v>3297</v>
      </c>
      <c r="K24" s="38"/>
      <c r="L24" s="38">
        <v>5950</v>
      </c>
      <c r="M24" s="38">
        <v>3070</v>
      </c>
      <c r="N24" s="38"/>
      <c r="O24" s="38">
        <v>5560</v>
      </c>
      <c r="P24" s="38">
        <v>2836</v>
      </c>
      <c r="Q24" s="38"/>
      <c r="R24" s="38">
        <v>4035</v>
      </c>
      <c r="S24" s="38">
        <v>2068</v>
      </c>
      <c r="T24" s="38"/>
      <c r="U24" s="38">
        <v>3693</v>
      </c>
      <c r="V24" s="38">
        <v>1874</v>
      </c>
    </row>
    <row r="25" spans="1:22" ht="12.75" x14ac:dyDescent="0.2">
      <c r="A25" s="236" t="s">
        <v>165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2" ht="13.5" thickBot="1" x14ac:dyDescent="0.25">
      <c r="A26" s="241" t="s">
        <v>547</v>
      </c>
      <c r="B26" s="287">
        <v>0</v>
      </c>
      <c r="C26" s="287">
        <v>0</v>
      </c>
      <c r="D26" s="287">
        <v>0</v>
      </c>
      <c r="E26" s="287"/>
      <c r="F26" s="243">
        <v>0</v>
      </c>
      <c r="G26" s="243">
        <v>0</v>
      </c>
      <c r="H26" s="243"/>
      <c r="I26" s="243">
        <v>0</v>
      </c>
      <c r="J26" s="243">
        <v>0</v>
      </c>
      <c r="K26" s="243"/>
      <c r="L26" s="243">
        <v>0</v>
      </c>
      <c r="M26" s="243">
        <v>0</v>
      </c>
      <c r="N26" s="243"/>
      <c r="O26" s="243">
        <v>0</v>
      </c>
      <c r="P26" s="243">
        <v>0</v>
      </c>
      <c r="Q26" s="243"/>
      <c r="R26" s="243">
        <v>0</v>
      </c>
      <c r="S26" s="243">
        <v>0</v>
      </c>
      <c r="T26" s="243"/>
      <c r="U26" s="243">
        <v>0</v>
      </c>
      <c r="V26" s="243">
        <v>0</v>
      </c>
    </row>
  </sheetData>
  <mergeCells count="7">
    <mergeCell ref="A6:V6"/>
    <mergeCell ref="X1:Y2"/>
    <mergeCell ref="A1:V1"/>
    <mergeCell ref="A2:V2"/>
    <mergeCell ref="A3:V3"/>
    <mergeCell ref="A4:V4"/>
    <mergeCell ref="A5:V5"/>
  </mergeCells>
  <hyperlinks>
    <hyperlink ref="X1" r:id="rId1" location="INDICE!A1"/>
    <hyperlink ref="X1:Y2" location="INDICE!A3" display="INDICE"/>
  </hyperlinks>
  <printOptions horizontalCentered="1"/>
  <pageMargins left="0.39370078740157483" right="0.39370078740157483" top="0.9055118110236221" bottom="0.98425196850393704" header="0" footer="0"/>
  <pageSetup paperSize="9" scale="79" orientation="portrait" horizontalDpi="300" verticalDpi="300" r:id="rId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workbookViewId="0"/>
  </sheetViews>
  <sheetFormatPr baseColWidth="10" defaultColWidth="11" defaultRowHeight="12.75" x14ac:dyDescent="0.2"/>
  <cols>
    <col min="1" max="1" width="9.125" style="2" customWidth="1"/>
    <col min="2" max="2" width="6.5" style="2" bestFit="1" customWidth="1"/>
    <col min="3" max="4" width="5.625" style="2" bestFit="1" customWidth="1"/>
    <col min="5" max="5" width="1.875" style="2" customWidth="1"/>
    <col min="6" max="6" width="5.625" style="2" bestFit="1" customWidth="1"/>
    <col min="7" max="8" width="4.75" style="2" bestFit="1" customWidth="1"/>
    <col min="9" max="9" width="1" style="2" customWidth="1"/>
    <col min="10" max="10" width="5.625" style="2" bestFit="1" customWidth="1"/>
    <col min="11" max="12" width="4.75" style="2" bestFit="1" customWidth="1"/>
    <col min="13" max="13" width="1.25" style="2" customWidth="1"/>
    <col min="14" max="14" width="5.625" style="2" bestFit="1" customWidth="1"/>
    <col min="15" max="16" width="4.75" style="2" bestFit="1" customWidth="1"/>
    <col min="17" max="17" width="1.75" style="2" customWidth="1"/>
    <col min="18" max="18" width="5.625" style="2" bestFit="1" customWidth="1"/>
    <col min="19" max="20" width="4.75" style="2" bestFit="1" customWidth="1"/>
    <col min="21" max="21" width="1.875" style="2" customWidth="1"/>
    <col min="22" max="22" width="5.625" style="2" bestFit="1" customWidth="1"/>
    <col min="23" max="24" width="4.75" style="2" bestFit="1" customWidth="1"/>
    <col min="25" max="25" width="1.75" style="2" customWidth="1"/>
    <col min="26" max="26" width="5.625" style="2" bestFit="1" customWidth="1"/>
    <col min="27" max="28" width="4.75" style="2" bestFit="1" customWidth="1"/>
    <col min="29" max="29" width="3.5" style="90" customWidth="1"/>
    <col min="30" max="32" width="11" style="90"/>
    <col min="33" max="16384" width="11" style="2"/>
  </cols>
  <sheetData>
    <row r="1" spans="1:32" ht="15" x14ac:dyDescent="0.2">
      <c r="AC1" s="200"/>
      <c r="AD1" s="747" t="s">
        <v>650</v>
      </c>
      <c r="AE1" s="747"/>
      <c r="AF1" s="200"/>
    </row>
    <row r="2" spans="1:32" ht="15" x14ac:dyDescent="0.2">
      <c r="A2" s="480" t="s">
        <v>1001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200"/>
      <c r="AD2" s="747"/>
      <c r="AE2" s="747"/>
      <c r="AF2" s="2"/>
    </row>
    <row r="3" spans="1:32" ht="14.25" x14ac:dyDescent="0.2">
      <c r="A3" s="480" t="s">
        <v>993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92"/>
      <c r="AD3" s="92"/>
      <c r="AE3" s="92"/>
    </row>
    <row r="4" spans="1:32" ht="14.25" x14ac:dyDescent="0.2">
      <c r="A4" s="480" t="s">
        <v>1002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</row>
    <row r="5" spans="1:32" ht="14.25" x14ac:dyDescent="0.2">
      <c r="A5" s="624" t="s">
        <v>189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</row>
    <row r="6" spans="1:32" ht="14.25" x14ac:dyDescent="0.2">
      <c r="A6" s="624" t="s">
        <v>528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624"/>
      <c r="W6" s="624"/>
      <c r="X6" s="624"/>
      <c r="Y6" s="624"/>
      <c r="Z6" s="624"/>
      <c r="AA6" s="624"/>
      <c r="AB6" s="624"/>
    </row>
    <row r="7" spans="1:32" ht="14.25" x14ac:dyDescent="0.2">
      <c r="A7" s="624" t="s">
        <v>995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91"/>
      <c r="AD7" s="91"/>
      <c r="AE7" s="91"/>
      <c r="AF7" s="91"/>
    </row>
    <row r="8" spans="1:32" ht="15" thickBot="1" x14ac:dyDescent="0.25">
      <c r="A8" s="483" t="s">
        <v>1076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91"/>
      <c r="AD8" s="91"/>
      <c r="AE8" s="91"/>
      <c r="AF8" s="91"/>
    </row>
    <row r="9" spans="1:32" x14ac:dyDescent="0.2">
      <c r="A9" s="312"/>
      <c r="B9" s="625" t="s">
        <v>5</v>
      </c>
      <c r="C9" s="625"/>
      <c r="D9" s="625"/>
      <c r="E9" s="626"/>
      <c r="F9" s="625" t="s">
        <v>14</v>
      </c>
      <c r="G9" s="625"/>
      <c r="H9" s="625"/>
      <c r="I9" s="576"/>
      <c r="J9" s="625" t="s">
        <v>15</v>
      </c>
      <c r="K9" s="625"/>
      <c r="L9" s="625"/>
      <c r="M9" s="576"/>
      <c r="N9" s="625" t="s">
        <v>16</v>
      </c>
      <c r="O9" s="625"/>
      <c r="P9" s="625"/>
      <c r="Q9" s="576"/>
      <c r="R9" s="625" t="s">
        <v>18</v>
      </c>
      <c r="S9" s="625"/>
      <c r="T9" s="625"/>
      <c r="U9" s="576"/>
      <c r="V9" s="625" t="s">
        <v>19</v>
      </c>
      <c r="W9" s="625"/>
      <c r="X9" s="625"/>
      <c r="Y9" s="576"/>
      <c r="Z9" s="625" t="s">
        <v>20</v>
      </c>
      <c r="AA9" s="625"/>
      <c r="AB9" s="625"/>
    </row>
    <row r="10" spans="1:32" ht="13.5" thickBot="1" x14ac:dyDescent="0.25">
      <c r="A10" s="290" t="s">
        <v>858</v>
      </c>
      <c r="B10" s="290" t="s">
        <v>87</v>
      </c>
      <c r="C10" s="290" t="s">
        <v>88</v>
      </c>
      <c r="D10" s="290" t="s">
        <v>89</v>
      </c>
      <c r="E10" s="290"/>
      <c r="F10" s="290" t="s">
        <v>87</v>
      </c>
      <c r="G10" s="290" t="s">
        <v>88</v>
      </c>
      <c r="H10" s="290" t="s">
        <v>89</v>
      </c>
      <c r="I10" s="290"/>
      <c r="J10" s="290" t="s">
        <v>87</v>
      </c>
      <c r="K10" s="290" t="s">
        <v>88</v>
      </c>
      <c r="L10" s="290" t="s">
        <v>89</v>
      </c>
      <c r="M10" s="290"/>
      <c r="N10" s="290" t="s">
        <v>87</v>
      </c>
      <c r="O10" s="290" t="s">
        <v>88</v>
      </c>
      <c r="P10" s="290" t="s">
        <v>89</v>
      </c>
      <c r="Q10" s="290"/>
      <c r="R10" s="290" t="s">
        <v>87</v>
      </c>
      <c r="S10" s="290" t="s">
        <v>88</v>
      </c>
      <c r="T10" s="290" t="s">
        <v>89</v>
      </c>
      <c r="U10" s="290"/>
      <c r="V10" s="290" t="s">
        <v>87</v>
      </c>
      <c r="W10" s="290" t="s">
        <v>88</v>
      </c>
      <c r="X10" s="290" t="s">
        <v>89</v>
      </c>
      <c r="Y10" s="290"/>
      <c r="Z10" s="290" t="s">
        <v>87</v>
      </c>
      <c r="AA10" s="290" t="s">
        <v>88</v>
      </c>
      <c r="AB10" s="290" t="s">
        <v>89</v>
      </c>
    </row>
    <row r="11" spans="1:32" ht="15" x14ac:dyDescent="0.25">
      <c r="A11" s="627" t="s">
        <v>5</v>
      </c>
      <c r="B11" s="633">
        <v>100693</v>
      </c>
      <c r="C11" s="633">
        <v>50417</v>
      </c>
      <c r="D11" s="633">
        <v>50276</v>
      </c>
      <c r="E11" s="633"/>
      <c r="F11" s="633">
        <v>19226</v>
      </c>
      <c r="G11" s="633">
        <v>9945</v>
      </c>
      <c r="H11" s="633">
        <v>9281</v>
      </c>
      <c r="I11" s="633"/>
      <c r="J11" s="633">
        <v>17177</v>
      </c>
      <c r="K11" s="633">
        <v>8794</v>
      </c>
      <c r="L11" s="633">
        <v>8383</v>
      </c>
      <c r="M11" s="633"/>
      <c r="N11" s="633">
        <v>16293</v>
      </c>
      <c r="O11" s="633">
        <v>8186</v>
      </c>
      <c r="P11" s="633">
        <v>8107</v>
      </c>
      <c r="Q11" s="633"/>
      <c r="R11" s="633">
        <v>19163</v>
      </c>
      <c r="S11" s="633">
        <v>9550</v>
      </c>
      <c r="T11" s="633">
        <v>9613</v>
      </c>
      <c r="U11" s="633"/>
      <c r="V11" s="633">
        <v>15137</v>
      </c>
      <c r="W11" s="633">
        <v>7352</v>
      </c>
      <c r="X11" s="633">
        <v>7785</v>
      </c>
      <c r="Y11" s="633"/>
      <c r="Z11" s="633">
        <v>13697</v>
      </c>
      <c r="AA11" s="633">
        <v>6590</v>
      </c>
      <c r="AB11" s="633">
        <v>7107</v>
      </c>
    </row>
    <row r="12" spans="1:32" x14ac:dyDescent="0.2">
      <c r="A12" s="288"/>
      <c r="B12" s="633"/>
      <c r="C12" s="633"/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</row>
    <row r="13" spans="1:32" x14ac:dyDescent="0.2">
      <c r="A13" s="288">
        <v>11</v>
      </c>
      <c r="B13" s="633">
        <v>55.449949708158869</v>
      </c>
      <c r="C13" s="633">
        <v>19.691008012911443</v>
      </c>
      <c r="D13" s="633">
        <v>35.758941695247429</v>
      </c>
      <c r="E13" s="633"/>
      <c r="F13" s="633">
        <v>55.449949708158869</v>
      </c>
      <c r="G13" s="633">
        <v>19.691008012911443</v>
      </c>
      <c r="H13" s="633">
        <v>35.758941695247429</v>
      </c>
      <c r="I13" s="633"/>
      <c r="J13" s="633">
        <v>0</v>
      </c>
      <c r="K13" s="633">
        <v>0</v>
      </c>
      <c r="L13" s="633">
        <v>0</v>
      </c>
      <c r="M13" s="633"/>
      <c r="N13" s="633">
        <v>0</v>
      </c>
      <c r="O13" s="633">
        <v>0</v>
      </c>
      <c r="P13" s="633">
        <v>0</v>
      </c>
      <c r="Q13" s="633"/>
      <c r="R13" s="633">
        <v>0</v>
      </c>
      <c r="S13" s="633">
        <v>0</v>
      </c>
      <c r="T13" s="633">
        <v>0</v>
      </c>
      <c r="U13" s="633"/>
      <c r="V13" s="633">
        <v>0</v>
      </c>
      <c r="W13" s="633">
        <v>0</v>
      </c>
      <c r="X13" s="633">
        <v>0</v>
      </c>
      <c r="Y13" s="633"/>
      <c r="Z13" s="633">
        <v>0</v>
      </c>
      <c r="AA13" s="633">
        <v>0</v>
      </c>
      <c r="AB13" s="633">
        <v>0</v>
      </c>
    </row>
    <row r="14" spans="1:32" x14ac:dyDescent="0.2">
      <c r="A14" s="288">
        <v>12</v>
      </c>
      <c r="B14" s="633">
        <v>11139.50317755238</v>
      </c>
      <c r="C14" s="633">
        <v>5553.5951510176992</v>
      </c>
      <c r="D14" s="633">
        <v>5585.9080265346802</v>
      </c>
      <c r="E14" s="634"/>
      <c r="F14" s="633">
        <v>11091.276231954018</v>
      </c>
      <c r="G14" s="633">
        <v>5532.3747627963867</v>
      </c>
      <c r="H14" s="633">
        <v>5558.9014691576313</v>
      </c>
      <c r="I14" s="634"/>
      <c r="J14" s="633">
        <v>48.226945598361738</v>
      </c>
      <c r="K14" s="633">
        <v>21.220388221312557</v>
      </c>
      <c r="L14" s="633">
        <v>27.00655737704918</v>
      </c>
      <c r="M14" s="634"/>
      <c r="N14" s="633">
        <v>0</v>
      </c>
      <c r="O14" s="633">
        <v>0</v>
      </c>
      <c r="P14" s="633">
        <v>0</v>
      </c>
      <c r="Q14" s="634"/>
      <c r="R14" s="633">
        <v>0</v>
      </c>
      <c r="S14" s="633">
        <v>0</v>
      </c>
      <c r="T14" s="633">
        <v>0</v>
      </c>
      <c r="U14" s="634"/>
      <c r="V14" s="633">
        <v>0</v>
      </c>
      <c r="W14" s="633">
        <v>0</v>
      </c>
      <c r="X14" s="633">
        <v>0</v>
      </c>
      <c r="Y14" s="634"/>
      <c r="Z14" s="633">
        <v>0</v>
      </c>
      <c r="AA14" s="633">
        <v>0</v>
      </c>
      <c r="AB14" s="633">
        <v>0</v>
      </c>
    </row>
    <row r="15" spans="1:32" x14ac:dyDescent="0.2">
      <c r="A15" s="288">
        <v>13</v>
      </c>
      <c r="B15" s="633">
        <v>16130.673636783149</v>
      </c>
      <c r="C15" s="633">
        <v>8013.9030140157729</v>
      </c>
      <c r="D15" s="633">
        <v>8116.7706227673752</v>
      </c>
      <c r="E15" s="634"/>
      <c r="F15" s="633">
        <v>6221.3001933467158</v>
      </c>
      <c r="G15" s="633">
        <v>3211.0280956253664</v>
      </c>
      <c r="H15" s="633">
        <v>3010.2720977213498</v>
      </c>
      <c r="I15" s="634"/>
      <c r="J15" s="633">
        <v>9871.482536150801</v>
      </c>
      <c r="K15" s="633">
        <v>4785.0909071702099</v>
      </c>
      <c r="L15" s="633">
        <v>5086.3916289805911</v>
      </c>
      <c r="M15" s="634"/>
      <c r="N15" s="633">
        <v>37.890907285631414</v>
      </c>
      <c r="O15" s="633">
        <v>17.784011220196355</v>
      </c>
      <c r="P15" s="633">
        <v>20.106896065435059</v>
      </c>
      <c r="Q15" s="634"/>
      <c r="R15" s="633">
        <v>0</v>
      </c>
      <c r="S15" s="633">
        <v>0</v>
      </c>
      <c r="T15" s="633">
        <v>0</v>
      </c>
      <c r="U15" s="634"/>
      <c r="V15" s="633">
        <v>0</v>
      </c>
      <c r="W15" s="633">
        <v>0</v>
      </c>
      <c r="X15" s="633">
        <v>0</v>
      </c>
      <c r="Y15" s="634"/>
      <c r="Z15" s="633">
        <v>0</v>
      </c>
      <c r="AA15" s="633">
        <v>0</v>
      </c>
      <c r="AB15" s="633">
        <v>0</v>
      </c>
    </row>
    <row r="16" spans="1:32" x14ac:dyDescent="0.2">
      <c r="A16" s="288">
        <v>14</v>
      </c>
      <c r="B16" s="633">
        <v>16583.715225208798</v>
      </c>
      <c r="C16" s="633">
        <v>8394.5973420540522</v>
      </c>
      <c r="D16" s="633">
        <v>8189.1178831547495</v>
      </c>
      <c r="E16" s="634"/>
      <c r="F16" s="633">
        <v>1470.5480206316165</v>
      </c>
      <c r="G16" s="633">
        <v>925.22415977909327</v>
      </c>
      <c r="H16" s="633">
        <v>545.32386085252335</v>
      </c>
      <c r="I16" s="634"/>
      <c r="J16" s="633">
        <v>5454.2856536325744</v>
      </c>
      <c r="K16" s="633">
        <v>2809.2104793344779</v>
      </c>
      <c r="L16" s="633">
        <v>2645.075174298097</v>
      </c>
      <c r="M16" s="634"/>
      <c r="N16" s="633">
        <v>9612.6240129406306</v>
      </c>
      <c r="O16" s="633">
        <v>4640.6503506311365</v>
      </c>
      <c r="P16" s="633">
        <v>4971.9736623094941</v>
      </c>
      <c r="Q16" s="634"/>
      <c r="R16" s="633">
        <v>46.257538003980279</v>
      </c>
      <c r="S16" s="633">
        <v>19.512352309344791</v>
      </c>
      <c r="T16" s="633">
        <v>26.745185694635488</v>
      </c>
      <c r="U16" s="634"/>
      <c r="V16" s="633">
        <v>0</v>
      </c>
      <c r="W16" s="633">
        <v>0</v>
      </c>
      <c r="X16" s="633">
        <v>0</v>
      </c>
      <c r="Y16" s="634"/>
      <c r="Z16" s="633">
        <v>0</v>
      </c>
      <c r="AA16" s="633">
        <v>0</v>
      </c>
      <c r="AB16" s="633">
        <v>0</v>
      </c>
    </row>
    <row r="17" spans="1:28" x14ac:dyDescent="0.2">
      <c r="A17" s="288">
        <v>15</v>
      </c>
      <c r="B17" s="633">
        <v>17506.214632039326</v>
      </c>
      <c r="C17" s="633">
        <v>8681.1148561676127</v>
      </c>
      <c r="D17" s="633">
        <v>8825.0997758717149</v>
      </c>
      <c r="E17" s="634"/>
      <c r="F17" s="633">
        <v>329.57230654318056</v>
      </c>
      <c r="G17" s="633">
        <v>220.0605476014853</v>
      </c>
      <c r="H17" s="633">
        <v>109.51175894169525</v>
      </c>
      <c r="I17" s="634"/>
      <c r="J17" s="633">
        <v>1331.8072649778944</v>
      </c>
      <c r="K17" s="633">
        <v>833.31122672652839</v>
      </c>
      <c r="L17" s="633">
        <v>498.49603825136609</v>
      </c>
      <c r="M17" s="634"/>
      <c r="N17" s="633">
        <v>5044.9264082222026</v>
      </c>
      <c r="O17" s="633">
        <v>2537.6820476858343</v>
      </c>
      <c r="P17" s="633">
        <v>2507.2443605363678</v>
      </c>
      <c r="Q17" s="634"/>
      <c r="R17" s="633">
        <v>10761.248301720601</v>
      </c>
      <c r="S17" s="633">
        <v>5073.980263157895</v>
      </c>
      <c r="T17" s="633">
        <v>5687.2680385627064</v>
      </c>
      <c r="U17" s="634"/>
      <c r="V17" s="633">
        <v>38.660350575449243</v>
      </c>
      <c r="W17" s="633">
        <v>16.080770995869667</v>
      </c>
      <c r="X17" s="633">
        <v>22.57957957957958</v>
      </c>
      <c r="Y17" s="634"/>
      <c r="Z17" s="633">
        <v>0</v>
      </c>
      <c r="AA17" s="633">
        <v>0</v>
      </c>
      <c r="AB17" s="633">
        <v>0</v>
      </c>
    </row>
    <row r="18" spans="1:28" x14ac:dyDescent="0.2">
      <c r="A18" s="288">
        <v>16</v>
      </c>
      <c r="B18" s="633">
        <v>16330.422181842327</v>
      </c>
      <c r="C18" s="633">
        <v>8032.0324034251171</v>
      </c>
      <c r="D18" s="633">
        <v>8298.3897784172077</v>
      </c>
      <c r="E18" s="634"/>
      <c r="F18" s="633">
        <v>41.060616108328858</v>
      </c>
      <c r="G18" s="633">
        <v>29.885946828564041</v>
      </c>
      <c r="H18" s="633">
        <v>11.174669279764821</v>
      </c>
      <c r="I18" s="634"/>
      <c r="J18" s="633">
        <v>367.62878470320572</v>
      </c>
      <c r="K18" s="633">
        <v>273.10583388353359</v>
      </c>
      <c r="L18" s="633">
        <v>94.522950819672133</v>
      </c>
      <c r="M18" s="634"/>
      <c r="N18" s="633">
        <v>1208.4394978483483</v>
      </c>
      <c r="O18" s="633">
        <v>724.75694249649371</v>
      </c>
      <c r="P18" s="633">
        <v>483.68255535185449</v>
      </c>
      <c r="Q18" s="634"/>
      <c r="R18" s="633">
        <v>6002.8860939130591</v>
      </c>
      <c r="S18" s="633">
        <v>3055.9183300513187</v>
      </c>
      <c r="T18" s="633">
        <v>2946.9677638617404</v>
      </c>
      <c r="U18" s="634"/>
      <c r="V18" s="633">
        <v>8681.3477472567502</v>
      </c>
      <c r="W18" s="633">
        <v>3934.3440808684672</v>
      </c>
      <c r="X18" s="633">
        <v>4747.003666388282</v>
      </c>
      <c r="Y18" s="634"/>
      <c r="Z18" s="633">
        <v>29.059442012635863</v>
      </c>
      <c r="AA18" s="633">
        <v>14.021269296740995</v>
      </c>
      <c r="AB18" s="633">
        <v>15.038172715894868</v>
      </c>
    </row>
    <row r="19" spans="1:28" x14ac:dyDescent="0.2">
      <c r="A19" s="288">
        <v>17</v>
      </c>
      <c r="B19" s="633">
        <v>14424.027127589294</v>
      </c>
      <c r="C19" s="633">
        <v>7160.3292042963649</v>
      </c>
      <c r="D19" s="633">
        <v>7263.6979232929289</v>
      </c>
      <c r="E19" s="634"/>
      <c r="F19" s="633">
        <v>5.6077864987719099</v>
      </c>
      <c r="G19" s="633">
        <v>4.4903195707954282</v>
      </c>
      <c r="H19" s="633">
        <v>1.1174669279764822</v>
      </c>
      <c r="I19" s="634"/>
      <c r="J19" s="633">
        <v>84.506455617057739</v>
      </c>
      <c r="K19" s="633">
        <v>63.126264360227125</v>
      </c>
      <c r="L19" s="633">
        <v>21.380191256830603</v>
      </c>
      <c r="M19" s="634"/>
      <c r="N19" s="633">
        <v>314.85820120837451</v>
      </c>
      <c r="O19" s="633">
        <v>212.08962131837308</v>
      </c>
      <c r="P19" s="633">
        <v>102.7685798900014</v>
      </c>
      <c r="Q19" s="634"/>
      <c r="R19" s="633">
        <v>1725.4540836846816</v>
      </c>
      <c r="S19" s="633">
        <v>1013.2027986633249</v>
      </c>
      <c r="T19" s="633">
        <v>712.25128502135658</v>
      </c>
      <c r="U19" s="634"/>
      <c r="V19" s="633">
        <v>4769.0808065967112</v>
      </c>
      <c r="W19" s="633">
        <v>2417.7601968914864</v>
      </c>
      <c r="X19" s="633">
        <v>2351.3206097052248</v>
      </c>
      <c r="Y19" s="634"/>
      <c r="Z19" s="633">
        <v>7524.5197939836971</v>
      </c>
      <c r="AA19" s="633">
        <v>3449.660003492158</v>
      </c>
      <c r="AB19" s="633">
        <v>4074.8597904915387</v>
      </c>
    </row>
    <row r="20" spans="1:28" x14ac:dyDescent="0.2">
      <c r="A20" s="288">
        <v>18</v>
      </c>
      <c r="B20" s="633">
        <v>6323.7892893955932</v>
      </c>
      <c r="C20" s="633">
        <v>3293.8441348165961</v>
      </c>
      <c r="D20" s="633">
        <v>3029.9451545789971</v>
      </c>
      <c r="E20" s="634"/>
      <c r="F20" s="633">
        <v>1.1225798926988571</v>
      </c>
      <c r="G20" s="633">
        <v>1.1225798926988571</v>
      </c>
      <c r="H20" s="633">
        <v>0</v>
      </c>
      <c r="I20" s="634"/>
      <c r="J20" s="633">
        <v>13.461225258125106</v>
      </c>
      <c r="K20" s="633">
        <v>5.5843126898190949</v>
      </c>
      <c r="L20" s="633">
        <v>7.8769125683060111</v>
      </c>
      <c r="M20" s="634"/>
      <c r="N20" s="633">
        <v>57.555167494975649</v>
      </c>
      <c r="O20" s="633">
        <v>43.033520336605889</v>
      </c>
      <c r="P20" s="633">
        <v>14.521647158369763</v>
      </c>
      <c r="Q20" s="634"/>
      <c r="R20" s="633">
        <v>465.68807041265308</v>
      </c>
      <c r="S20" s="633">
        <v>306.72352010979824</v>
      </c>
      <c r="T20" s="633">
        <v>158.96455030285478</v>
      </c>
      <c r="U20" s="634"/>
      <c r="V20" s="633">
        <v>1194.3361449723532</v>
      </c>
      <c r="W20" s="633">
        <v>702.27489268033162</v>
      </c>
      <c r="X20" s="633">
        <v>492.06125229202149</v>
      </c>
      <c r="Y20" s="634"/>
      <c r="Z20" s="633">
        <v>4591.6261013647872</v>
      </c>
      <c r="AA20" s="633">
        <v>2235.1053091073427</v>
      </c>
      <c r="AB20" s="633">
        <v>2356.520792257445</v>
      </c>
    </row>
    <row r="21" spans="1:28" x14ac:dyDescent="0.2">
      <c r="A21" s="288">
        <v>19</v>
      </c>
      <c r="B21" s="633">
        <v>1525.7483648994637</v>
      </c>
      <c r="C21" s="633">
        <v>882.47752252191731</v>
      </c>
      <c r="D21" s="633">
        <v>643.27084237754661</v>
      </c>
      <c r="E21" s="634"/>
      <c r="F21" s="633">
        <v>0</v>
      </c>
      <c r="G21" s="633">
        <v>0</v>
      </c>
      <c r="H21" s="633">
        <v>0</v>
      </c>
      <c r="I21" s="634"/>
      <c r="J21" s="633">
        <v>1.1168625379638186</v>
      </c>
      <c r="K21" s="633">
        <v>1.1168625379638186</v>
      </c>
      <c r="L21" s="633">
        <v>0</v>
      </c>
      <c r="M21" s="634"/>
      <c r="N21" s="633">
        <v>7.7971521492882658</v>
      </c>
      <c r="O21" s="633">
        <v>4.4460028050490887</v>
      </c>
      <c r="P21" s="633">
        <v>3.3511493442391767</v>
      </c>
      <c r="Q21" s="634"/>
      <c r="R21" s="633">
        <v>108.81795398424337</v>
      </c>
      <c r="S21" s="633">
        <v>63.318422544456375</v>
      </c>
      <c r="T21" s="633">
        <v>45.499531439786992</v>
      </c>
      <c r="U21" s="634"/>
      <c r="V21" s="633">
        <v>295.48672814765075</v>
      </c>
      <c r="W21" s="633">
        <v>197.64188330280595</v>
      </c>
      <c r="X21" s="633">
        <v>97.844844844844843</v>
      </c>
      <c r="Y21" s="634"/>
      <c r="Z21" s="633">
        <v>1112.5296680803176</v>
      </c>
      <c r="AA21" s="633">
        <v>615.9543513316421</v>
      </c>
      <c r="AB21" s="633">
        <v>496.57531674867556</v>
      </c>
    </row>
    <row r="22" spans="1:28" x14ac:dyDescent="0.2">
      <c r="A22" s="288">
        <v>20</v>
      </c>
      <c r="B22" s="633">
        <v>398.44509100849081</v>
      </c>
      <c r="C22" s="633">
        <v>251.75746593200827</v>
      </c>
      <c r="D22" s="633">
        <v>146.68762507648253</v>
      </c>
      <c r="E22" s="634"/>
      <c r="F22" s="633">
        <v>0</v>
      </c>
      <c r="G22" s="633">
        <v>0</v>
      </c>
      <c r="H22" s="633">
        <v>0</v>
      </c>
      <c r="I22" s="634"/>
      <c r="J22" s="633">
        <v>0</v>
      </c>
      <c r="K22" s="633">
        <v>0</v>
      </c>
      <c r="L22" s="633">
        <v>0</v>
      </c>
      <c r="M22" s="634"/>
      <c r="N22" s="633">
        <v>1.1170497814130589</v>
      </c>
      <c r="O22" s="633">
        <v>0</v>
      </c>
      <c r="P22" s="633">
        <v>1.1170497814130589</v>
      </c>
      <c r="Q22" s="634"/>
      <c r="R22" s="633">
        <v>21.538270005267968</v>
      </c>
      <c r="S22" s="633">
        <v>10.840195727413773</v>
      </c>
      <c r="T22" s="633">
        <v>10.698074277854195</v>
      </c>
      <c r="U22" s="634"/>
      <c r="V22" s="633">
        <v>80.761187949201442</v>
      </c>
      <c r="W22" s="633">
        <v>53.88073606874957</v>
      </c>
      <c r="X22" s="633">
        <v>26.880451880451879</v>
      </c>
      <c r="Y22" s="634"/>
      <c r="Z22" s="633">
        <v>295.02858327260833</v>
      </c>
      <c r="AA22" s="633">
        <v>187.03653413584493</v>
      </c>
      <c r="AB22" s="633">
        <v>107.99204913676341</v>
      </c>
    </row>
    <row r="23" spans="1:28" x14ac:dyDescent="0.2">
      <c r="A23" s="288">
        <v>21</v>
      </c>
      <c r="B23" s="633">
        <v>104.13601590267619</v>
      </c>
      <c r="C23" s="633">
        <v>61.087811459568314</v>
      </c>
      <c r="D23" s="633">
        <v>43.048204443107871</v>
      </c>
      <c r="E23" s="634"/>
      <c r="F23" s="633">
        <v>0</v>
      </c>
      <c r="G23" s="633">
        <v>0</v>
      </c>
      <c r="H23" s="633">
        <v>0</v>
      </c>
      <c r="I23" s="634"/>
      <c r="J23" s="633">
        <v>0</v>
      </c>
      <c r="K23" s="633">
        <v>0</v>
      </c>
      <c r="L23" s="633">
        <v>0</v>
      </c>
      <c r="M23" s="634"/>
      <c r="N23" s="633">
        <v>0</v>
      </c>
      <c r="O23" s="633">
        <v>0</v>
      </c>
      <c r="P23" s="633">
        <v>0</v>
      </c>
      <c r="Q23" s="634"/>
      <c r="R23" s="633">
        <v>3.237846573268174</v>
      </c>
      <c r="S23" s="633">
        <v>2.1680391454827546</v>
      </c>
      <c r="T23" s="633">
        <v>1.0698074277854195</v>
      </c>
      <c r="U23" s="634"/>
      <c r="V23" s="633">
        <v>21.463194722946902</v>
      </c>
      <c r="W23" s="633">
        <v>13.936668196420376</v>
      </c>
      <c r="X23" s="633">
        <v>7.5265265265265269</v>
      </c>
      <c r="Y23" s="634"/>
      <c r="Z23" s="633">
        <v>79.434974606461111</v>
      </c>
      <c r="AA23" s="633">
        <v>44.983104117665185</v>
      </c>
      <c r="AB23" s="633">
        <v>34.451870488795926</v>
      </c>
    </row>
    <row r="24" spans="1:28" x14ac:dyDescent="0.2">
      <c r="A24" s="288">
        <v>22</v>
      </c>
      <c r="B24" s="633">
        <v>48.089844089459788</v>
      </c>
      <c r="C24" s="633">
        <v>25.554516329262302</v>
      </c>
      <c r="D24" s="633">
        <v>22.535327760197486</v>
      </c>
      <c r="E24" s="634"/>
      <c r="F24" s="633">
        <v>0</v>
      </c>
      <c r="G24" s="633">
        <v>0</v>
      </c>
      <c r="H24" s="633">
        <v>0</v>
      </c>
      <c r="I24" s="634"/>
      <c r="J24" s="633">
        <v>0</v>
      </c>
      <c r="K24" s="633">
        <v>0</v>
      </c>
      <c r="L24" s="633">
        <v>0</v>
      </c>
      <c r="M24" s="634"/>
      <c r="N24" s="633">
        <v>1.1115007012622722</v>
      </c>
      <c r="O24" s="633">
        <v>1.1115007012622722</v>
      </c>
      <c r="P24" s="633">
        <v>0</v>
      </c>
      <c r="Q24" s="634"/>
      <c r="R24" s="633">
        <v>9.6566911399806923</v>
      </c>
      <c r="S24" s="633">
        <v>2.1680391454827546</v>
      </c>
      <c r="T24" s="633">
        <v>7.4886519944979373</v>
      </c>
      <c r="U24" s="634"/>
      <c r="V24" s="633">
        <v>12.889950200643181</v>
      </c>
      <c r="W24" s="633">
        <v>4.2882055988985774</v>
      </c>
      <c r="X24" s="633">
        <v>8.6017446017446026</v>
      </c>
      <c r="Y24" s="634"/>
      <c r="Z24" s="633">
        <v>24.431702047573641</v>
      </c>
      <c r="AA24" s="633">
        <v>17.986770883618696</v>
      </c>
      <c r="AB24" s="633">
        <v>6.4449311639549434</v>
      </c>
    </row>
    <row r="25" spans="1:28" x14ac:dyDescent="0.2">
      <c r="A25" s="288">
        <v>23</v>
      </c>
      <c r="B25" s="633">
        <v>11.4913140841004</v>
      </c>
      <c r="C25" s="633">
        <v>8.26672273967176</v>
      </c>
      <c r="D25" s="633">
        <v>3.2245913444286414</v>
      </c>
      <c r="E25" s="634"/>
      <c r="F25" s="633">
        <v>0</v>
      </c>
      <c r="G25" s="633">
        <v>0</v>
      </c>
      <c r="H25" s="633">
        <v>0</v>
      </c>
      <c r="I25" s="634"/>
      <c r="J25" s="633">
        <v>0</v>
      </c>
      <c r="K25" s="633">
        <v>0</v>
      </c>
      <c r="L25" s="633">
        <v>0</v>
      </c>
      <c r="M25" s="634"/>
      <c r="N25" s="633">
        <v>0</v>
      </c>
      <c r="O25" s="633">
        <v>0</v>
      </c>
      <c r="P25" s="633">
        <v>0</v>
      </c>
      <c r="Q25" s="634"/>
      <c r="R25" s="633">
        <v>0</v>
      </c>
      <c r="S25" s="633">
        <v>0</v>
      </c>
      <c r="T25" s="633">
        <v>0</v>
      </c>
      <c r="U25" s="634"/>
      <c r="V25" s="633">
        <v>4.2945389498854389</v>
      </c>
      <c r="W25" s="633">
        <v>2.1441027994492887</v>
      </c>
      <c r="X25" s="633">
        <v>2.1504361504361507</v>
      </c>
      <c r="Y25" s="634"/>
      <c r="Z25" s="633">
        <v>7.1967751342149615</v>
      </c>
      <c r="AA25" s="633">
        <v>6.1226199402224708</v>
      </c>
      <c r="AB25" s="633">
        <v>1.0741551939924907</v>
      </c>
    </row>
    <row r="26" spans="1:28" x14ac:dyDescent="0.2">
      <c r="A26" s="288">
        <v>24</v>
      </c>
      <c r="B26" s="633">
        <v>13.282069142534866</v>
      </c>
      <c r="C26" s="633">
        <v>5.77283743953189</v>
      </c>
      <c r="D26" s="633">
        <v>7.5092317030029747</v>
      </c>
      <c r="E26" s="634"/>
      <c r="F26" s="633">
        <v>0</v>
      </c>
      <c r="G26" s="633">
        <v>0</v>
      </c>
      <c r="H26" s="633">
        <v>0</v>
      </c>
      <c r="I26" s="634"/>
      <c r="J26" s="633">
        <v>0</v>
      </c>
      <c r="K26" s="633">
        <v>0</v>
      </c>
      <c r="L26" s="633">
        <v>0</v>
      </c>
      <c r="M26" s="634"/>
      <c r="N26" s="633">
        <v>0</v>
      </c>
      <c r="O26" s="633">
        <v>0</v>
      </c>
      <c r="P26" s="633">
        <v>0</v>
      </c>
      <c r="Q26" s="634"/>
      <c r="R26" s="633">
        <v>4.293441856097636</v>
      </c>
      <c r="S26" s="633">
        <v>1.0840195727413773</v>
      </c>
      <c r="T26" s="633">
        <v>3.2094222833562585</v>
      </c>
      <c r="U26" s="634"/>
      <c r="V26" s="633">
        <v>4.2977056253788701</v>
      </c>
      <c r="W26" s="633">
        <v>1.0720513997246444</v>
      </c>
      <c r="X26" s="633">
        <v>3.2256542256542255</v>
      </c>
      <c r="Y26" s="634"/>
      <c r="Z26" s="633">
        <v>4.6909216610583595</v>
      </c>
      <c r="AA26" s="633">
        <v>3.6167664670658684</v>
      </c>
      <c r="AB26" s="633">
        <v>1.0741551939924907</v>
      </c>
    </row>
    <row r="27" spans="1:28" x14ac:dyDescent="0.2">
      <c r="A27" s="288" t="s">
        <v>221</v>
      </c>
      <c r="B27" s="633">
        <v>40.454997210679132</v>
      </c>
      <c r="C27" s="633">
        <v>14.065895367478351</v>
      </c>
      <c r="D27" s="633">
        <v>26.389101843200777</v>
      </c>
      <c r="E27" s="634"/>
      <c r="F27" s="633">
        <v>0</v>
      </c>
      <c r="G27" s="633">
        <v>0</v>
      </c>
      <c r="H27" s="633">
        <v>0</v>
      </c>
      <c r="I27" s="634"/>
      <c r="J27" s="633">
        <v>1.1168625379638186</v>
      </c>
      <c r="K27" s="633">
        <v>1.1168625379638186</v>
      </c>
      <c r="L27" s="633">
        <v>0</v>
      </c>
      <c r="M27" s="634"/>
      <c r="N27" s="633">
        <v>1.1170497814130589</v>
      </c>
      <c r="O27" s="633">
        <v>0</v>
      </c>
      <c r="P27" s="633">
        <v>1.1170497814130589</v>
      </c>
      <c r="Q27" s="634"/>
      <c r="R27" s="633">
        <v>5.3490371389270974</v>
      </c>
      <c r="S27" s="633">
        <v>0</v>
      </c>
      <c r="T27" s="633">
        <v>5.3490371389270974</v>
      </c>
      <c r="U27" s="634"/>
      <c r="V27" s="633">
        <v>16.115604426297406</v>
      </c>
      <c r="W27" s="633">
        <v>4.2882055988985774</v>
      </c>
      <c r="X27" s="633">
        <v>11.827398827398827</v>
      </c>
      <c r="Y27" s="634"/>
      <c r="Z27" s="633">
        <v>16.756443326077751</v>
      </c>
      <c r="AA27" s="633">
        <v>8.6608272306159542</v>
      </c>
      <c r="AB27" s="633">
        <v>8.0956160954617928</v>
      </c>
    </row>
    <row r="28" spans="1:28" x14ac:dyDescent="0.2">
      <c r="A28" s="288" t="s">
        <v>222</v>
      </c>
      <c r="B28" s="633">
        <v>21.996459743780473</v>
      </c>
      <c r="C28" s="633">
        <v>9.0742994593613719</v>
      </c>
      <c r="D28" s="633">
        <v>12.922160284419101</v>
      </c>
      <c r="E28" s="634"/>
      <c r="F28" s="633">
        <v>1.1174669279764822</v>
      </c>
      <c r="G28" s="633">
        <v>0</v>
      </c>
      <c r="H28" s="633">
        <v>1.1174669279764822</v>
      </c>
      <c r="I28" s="634"/>
      <c r="J28" s="633">
        <v>1.1168625379638186</v>
      </c>
      <c r="K28" s="633">
        <v>1.1168625379638186</v>
      </c>
      <c r="L28" s="633">
        <v>0</v>
      </c>
      <c r="M28" s="634"/>
      <c r="N28" s="633">
        <v>1.1115007012622722</v>
      </c>
      <c r="O28" s="633">
        <v>1.1115007012622722</v>
      </c>
      <c r="P28" s="633">
        <v>0</v>
      </c>
      <c r="Q28" s="634"/>
      <c r="R28" s="633">
        <v>4.2792297111416779</v>
      </c>
      <c r="S28" s="633">
        <v>0</v>
      </c>
      <c r="T28" s="633">
        <v>4.2792297111416779</v>
      </c>
      <c r="U28" s="634"/>
      <c r="V28" s="633">
        <v>7.5233598510330957</v>
      </c>
      <c r="W28" s="633">
        <v>1.0720513997246444</v>
      </c>
      <c r="X28" s="633">
        <v>6.4513084513084511</v>
      </c>
      <c r="Y28" s="634"/>
      <c r="Z28" s="633">
        <v>6.8480400144031268</v>
      </c>
      <c r="AA28" s="633">
        <v>5.7738848204106361</v>
      </c>
      <c r="AB28" s="633">
        <v>1.0741551939924907</v>
      </c>
    </row>
    <row r="29" spans="1:28" x14ac:dyDescent="0.2">
      <c r="A29" s="288" t="s">
        <v>223</v>
      </c>
      <c r="B29" s="633">
        <v>17.023789085980436</v>
      </c>
      <c r="C29" s="633">
        <v>4.417632694948046</v>
      </c>
      <c r="D29" s="633">
        <v>12.606156391032387</v>
      </c>
      <c r="E29" s="634"/>
      <c r="F29" s="633">
        <v>5.5924476046047857</v>
      </c>
      <c r="G29" s="633">
        <v>1.1225798926988571</v>
      </c>
      <c r="H29" s="633">
        <v>4.4698677119059287</v>
      </c>
      <c r="I29" s="634"/>
      <c r="J29" s="633">
        <v>0</v>
      </c>
      <c r="K29" s="633">
        <v>0</v>
      </c>
      <c r="L29" s="633">
        <v>0</v>
      </c>
      <c r="M29" s="634"/>
      <c r="N29" s="633">
        <v>3.3400511839376033</v>
      </c>
      <c r="O29" s="633">
        <v>2.2230014025245444</v>
      </c>
      <c r="P29" s="633">
        <v>1.1170497814130589</v>
      </c>
      <c r="Q29" s="634"/>
      <c r="R29" s="633">
        <v>1.0698074277854195</v>
      </c>
      <c r="S29" s="633">
        <v>0</v>
      </c>
      <c r="T29" s="633">
        <v>1.0698074277854195</v>
      </c>
      <c r="U29" s="634"/>
      <c r="V29" s="633">
        <v>3.2224875501607952</v>
      </c>
      <c r="W29" s="633">
        <v>1.0720513997246444</v>
      </c>
      <c r="X29" s="633">
        <v>2.1504361504361507</v>
      </c>
      <c r="Y29" s="634"/>
      <c r="Z29" s="633">
        <v>3.7989953194918309</v>
      </c>
      <c r="AA29" s="633">
        <v>0</v>
      </c>
      <c r="AB29" s="633">
        <v>3.7989953194918309</v>
      </c>
    </row>
    <row r="30" spans="1:28" x14ac:dyDescent="0.2">
      <c r="A30" s="288" t="s">
        <v>224</v>
      </c>
      <c r="B30" s="633">
        <v>7.6214006027060304</v>
      </c>
      <c r="C30" s="633">
        <v>2.1506105763970282</v>
      </c>
      <c r="D30" s="633">
        <v>5.4707900263090021</v>
      </c>
      <c r="E30" s="634"/>
      <c r="F30" s="633">
        <v>0</v>
      </c>
      <c r="G30" s="633">
        <v>0</v>
      </c>
      <c r="H30" s="633">
        <v>0</v>
      </c>
      <c r="I30" s="634"/>
      <c r="J30" s="633">
        <v>2.2505464480874315</v>
      </c>
      <c r="K30" s="633">
        <v>0</v>
      </c>
      <c r="L30" s="633">
        <v>2.2505464480874315</v>
      </c>
      <c r="M30" s="634"/>
      <c r="N30" s="633">
        <v>0</v>
      </c>
      <c r="O30" s="633">
        <v>0</v>
      </c>
      <c r="P30" s="633">
        <v>0</v>
      </c>
      <c r="Q30" s="634"/>
      <c r="R30" s="633">
        <v>1.0698074277854195</v>
      </c>
      <c r="S30" s="633">
        <v>0</v>
      </c>
      <c r="T30" s="633">
        <v>1.0698074277854195</v>
      </c>
      <c r="U30" s="634"/>
      <c r="V30" s="633">
        <v>3.2224875501607952</v>
      </c>
      <c r="W30" s="633">
        <v>1.0720513997246444</v>
      </c>
      <c r="X30" s="633">
        <v>2.1504361504361507</v>
      </c>
      <c r="Y30" s="634"/>
      <c r="Z30" s="633">
        <v>1.0785591766723841</v>
      </c>
      <c r="AA30" s="633">
        <v>1.0785591766723841</v>
      </c>
      <c r="AB30" s="633">
        <v>0</v>
      </c>
    </row>
    <row r="31" spans="1:28" x14ac:dyDescent="0.2">
      <c r="A31" s="288" t="s">
        <v>996</v>
      </c>
      <c r="B31" s="633">
        <v>2.1592376479594524</v>
      </c>
      <c r="C31" s="633">
        <v>1.0840195727413773</v>
      </c>
      <c r="D31" s="633">
        <v>1.0752180752180753</v>
      </c>
      <c r="E31" s="634"/>
      <c r="F31" s="633">
        <v>0</v>
      </c>
      <c r="G31" s="633">
        <v>0</v>
      </c>
      <c r="H31" s="633">
        <v>0</v>
      </c>
      <c r="I31" s="634"/>
      <c r="J31" s="633">
        <v>0</v>
      </c>
      <c r="K31" s="633">
        <v>0</v>
      </c>
      <c r="L31" s="633">
        <v>0</v>
      </c>
      <c r="M31" s="634"/>
      <c r="N31" s="633">
        <v>0</v>
      </c>
      <c r="O31" s="633">
        <v>0</v>
      </c>
      <c r="P31" s="633">
        <v>0</v>
      </c>
      <c r="Q31" s="634"/>
      <c r="R31" s="633">
        <v>1.0840195727413773</v>
      </c>
      <c r="S31" s="633">
        <v>1.0840195727413773</v>
      </c>
      <c r="T31" s="633">
        <v>0</v>
      </c>
      <c r="U31" s="634"/>
      <c r="V31" s="633">
        <v>1.0752180752180753</v>
      </c>
      <c r="W31" s="633">
        <v>0</v>
      </c>
      <c r="X31" s="633">
        <v>1.0752180752180753</v>
      </c>
      <c r="Y31" s="634"/>
      <c r="Z31" s="633">
        <v>0</v>
      </c>
      <c r="AA31" s="633">
        <v>0</v>
      </c>
      <c r="AB31" s="633">
        <v>0</v>
      </c>
    </row>
    <row r="32" spans="1:28" ht="13.5" thickBot="1" x14ac:dyDescent="0.25">
      <c r="A32" s="628" t="s">
        <v>226</v>
      </c>
      <c r="B32" s="635">
        <v>8.7561964631379325</v>
      </c>
      <c r="C32" s="635">
        <v>2.1835521009869163</v>
      </c>
      <c r="D32" s="635">
        <v>6.5726443621510162</v>
      </c>
      <c r="E32" s="636"/>
      <c r="F32" s="635">
        <v>3.3524007839294461</v>
      </c>
      <c r="G32" s="635">
        <v>0</v>
      </c>
      <c r="H32" s="635">
        <v>3.3524007839294461</v>
      </c>
      <c r="I32" s="636"/>
      <c r="J32" s="635">
        <v>0</v>
      </c>
      <c r="K32" s="635">
        <v>0</v>
      </c>
      <c r="L32" s="635">
        <v>0</v>
      </c>
      <c r="M32" s="636"/>
      <c r="N32" s="635">
        <v>1.1115007012622722</v>
      </c>
      <c r="O32" s="635">
        <v>1.1115007012622722</v>
      </c>
      <c r="P32" s="635">
        <v>0</v>
      </c>
      <c r="Q32" s="636"/>
      <c r="R32" s="635">
        <v>1.0698074277854195</v>
      </c>
      <c r="S32" s="635">
        <v>0</v>
      </c>
      <c r="T32" s="635">
        <v>1.0698074277854195</v>
      </c>
      <c r="U32" s="636"/>
      <c r="V32" s="635">
        <v>3.2224875501607952</v>
      </c>
      <c r="W32" s="635">
        <v>1.0720513997246444</v>
      </c>
      <c r="X32" s="635">
        <v>2.1504361504361507</v>
      </c>
      <c r="Y32" s="636"/>
      <c r="Z32" s="635">
        <v>0</v>
      </c>
      <c r="AA32" s="635">
        <v>0</v>
      </c>
      <c r="AB32" s="635">
        <v>0</v>
      </c>
    </row>
    <row r="34" spans="1:28" x14ac:dyDescent="0.2">
      <c r="A34" s="365" t="s">
        <v>561</v>
      </c>
      <c r="B34" s="62"/>
      <c r="C34" s="62"/>
      <c r="D34" s="61"/>
      <c r="E34" s="62"/>
      <c r="F34" s="61"/>
    </row>
    <row r="35" spans="1:28" ht="14.25" x14ac:dyDescent="0.2">
      <c r="A35" s="629"/>
      <c r="B35" s="629"/>
      <c r="C35" s="629"/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29"/>
      <c r="Z35" s="629"/>
      <c r="AA35" s="629"/>
      <c r="AB35" s="629"/>
    </row>
    <row r="36" spans="1:28" ht="14.25" x14ac:dyDescent="0.2">
      <c r="A36" s="629"/>
      <c r="B36" s="629"/>
      <c r="C36" s="629"/>
      <c r="D36" s="629"/>
      <c r="E36" s="629"/>
      <c r="F36" s="629"/>
      <c r="G36" s="629"/>
      <c r="H36" s="629"/>
      <c r="I36" s="629"/>
      <c r="J36" s="629"/>
      <c r="K36" s="629"/>
      <c r="L36" s="629"/>
      <c r="M36" s="629"/>
      <c r="N36" s="629"/>
      <c r="O36" s="629"/>
      <c r="P36" s="629"/>
      <c r="Q36" s="629"/>
      <c r="R36" s="629"/>
      <c r="S36" s="629"/>
      <c r="T36" s="629"/>
      <c r="U36" s="629"/>
      <c r="V36" s="629"/>
      <c r="W36" s="629"/>
      <c r="X36" s="629"/>
      <c r="Y36" s="629"/>
      <c r="Z36" s="629"/>
      <c r="AA36" s="629"/>
      <c r="AB36" s="629"/>
    </row>
    <row r="37" spans="1:28" ht="14.25" x14ac:dyDescent="0.2">
      <c r="A37" s="629"/>
      <c r="B37" s="629"/>
      <c r="C37" s="629"/>
      <c r="D37" s="629"/>
      <c r="E37" s="629"/>
      <c r="F37" s="629"/>
      <c r="G37" s="629"/>
      <c r="H37" s="629"/>
      <c r="I37" s="629"/>
      <c r="J37" s="629"/>
      <c r="K37" s="629"/>
      <c r="L37" s="629"/>
      <c r="M37" s="629"/>
      <c r="N37" s="629"/>
      <c r="O37" s="629"/>
      <c r="P37" s="629"/>
      <c r="Q37" s="629"/>
      <c r="R37" s="629"/>
      <c r="S37" s="629"/>
      <c r="T37" s="629"/>
      <c r="U37" s="629"/>
      <c r="V37" s="629"/>
      <c r="W37" s="629"/>
      <c r="X37" s="629"/>
      <c r="Y37" s="629"/>
      <c r="Z37" s="629"/>
      <c r="AA37" s="629"/>
      <c r="AB37" s="629"/>
    </row>
    <row r="38" spans="1:28" ht="14.25" x14ac:dyDescent="0.2">
      <c r="A38" s="629"/>
      <c r="B38" s="629"/>
      <c r="C38" s="629"/>
      <c r="D38" s="629"/>
      <c r="E38" s="629"/>
      <c r="F38" s="629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  <c r="S38" s="629"/>
      <c r="T38" s="629"/>
      <c r="U38" s="629"/>
      <c r="V38" s="629"/>
      <c r="W38" s="629"/>
      <c r="X38" s="629"/>
      <c r="Y38" s="629"/>
      <c r="Z38" s="629"/>
      <c r="AA38" s="629"/>
      <c r="AB38" s="629"/>
    </row>
    <row r="39" spans="1:28" ht="14.25" x14ac:dyDescent="0.2">
      <c r="A39" s="629"/>
      <c r="B39" s="629"/>
      <c r="C39" s="629"/>
      <c r="D39" s="629"/>
      <c r="E39" s="629"/>
      <c r="F39" s="629"/>
      <c r="G39" s="629"/>
      <c r="H39" s="629"/>
      <c r="I39" s="629"/>
      <c r="J39" s="629"/>
      <c r="K39" s="629"/>
      <c r="L39" s="629"/>
      <c r="M39" s="629"/>
      <c r="N39" s="629"/>
      <c r="O39" s="629"/>
      <c r="P39" s="629"/>
      <c r="Q39" s="629"/>
      <c r="R39" s="629"/>
      <c r="S39" s="629"/>
      <c r="T39" s="629"/>
      <c r="U39" s="629"/>
      <c r="V39" s="629"/>
      <c r="W39" s="629"/>
      <c r="X39" s="629"/>
      <c r="Y39" s="629"/>
      <c r="Z39" s="629"/>
      <c r="AA39" s="629"/>
      <c r="AB39" s="629"/>
    </row>
    <row r="40" spans="1:28" ht="14.25" x14ac:dyDescent="0.2">
      <c r="A40" s="629"/>
      <c r="B40" s="629"/>
      <c r="C40" s="629"/>
      <c r="D40" s="629"/>
      <c r="E40" s="629"/>
      <c r="F40" s="629"/>
      <c r="G40" s="629"/>
      <c r="H40" s="629"/>
      <c r="I40" s="629"/>
      <c r="J40" s="629"/>
      <c r="K40" s="629"/>
      <c r="L40" s="629"/>
      <c r="M40" s="629"/>
      <c r="N40" s="629"/>
      <c r="O40" s="629"/>
      <c r="P40" s="629"/>
      <c r="Q40" s="629"/>
      <c r="R40" s="629"/>
      <c r="S40" s="629"/>
      <c r="T40" s="629"/>
      <c r="U40" s="629"/>
      <c r="V40" s="629"/>
      <c r="W40" s="629"/>
      <c r="X40" s="629"/>
      <c r="Y40" s="629"/>
      <c r="Z40" s="629"/>
      <c r="AA40" s="629"/>
      <c r="AB40" s="629"/>
    </row>
    <row r="41" spans="1:28" ht="14.25" x14ac:dyDescent="0.2">
      <c r="A41" s="629"/>
      <c r="B41" s="629"/>
      <c r="C41" s="629"/>
      <c r="D41" s="629"/>
      <c r="E41" s="629"/>
      <c r="F41" s="629"/>
      <c r="G41" s="629"/>
      <c r="H41" s="629"/>
      <c r="I41" s="629"/>
      <c r="J41" s="629"/>
      <c r="K41" s="629"/>
      <c r="L41" s="629"/>
      <c r="M41" s="629"/>
      <c r="N41" s="629"/>
      <c r="O41" s="629"/>
      <c r="P41" s="629"/>
      <c r="Q41" s="629"/>
      <c r="R41" s="629"/>
      <c r="S41" s="629"/>
      <c r="T41" s="629"/>
      <c r="U41" s="629"/>
      <c r="V41" s="629"/>
      <c r="W41" s="629"/>
      <c r="X41" s="629"/>
      <c r="Y41" s="629"/>
      <c r="Z41" s="629"/>
      <c r="AA41" s="629"/>
      <c r="AB41" s="629"/>
    </row>
    <row r="42" spans="1:28" ht="14.25" x14ac:dyDescent="0.2">
      <c r="A42" s="629"/>
      <c r="B42" s="629"/>
      <c r="C42" s="629"/>
      <c r="D42" s="629"/>
      <c r="E42" s="629"/>
      <c r="F42" s="629"/>
      <c r="G42" s="629"/>
      <c r="H42" s="629"/>
      <c r="I42" s="629"/>
      <c r="J42" s="629"/>
      <c r="K42" s="629"/>
      <c r="L42" s="629"/>
      <c r="M42" s="629"/>
      <c r="N42" s="629"/>
      <c r="O42" s="629"/>
      <c r="P42" s="629"/>
      <c r="Q42" s="629"/>
      <c r="R42" s="629"/>
      <c r="S42" s="629"/>
      <c r="T42" s="629"/>
      <c r="U42" s="629"/>
      <c r="V42" s="629"/>
      <c r="W42" s="629"/>
      <c r="X42" s="629"/>
      <c r="Y42" s="629"/>
      <c r="Z42" s="629"/>
      <c r="AA42" s="629"/>
      <c r="AB42" s="629"/>
    </row>
    <row r="43" spans="1:28" ht="14.25" x14ac:dyDescent="0.2">
      <c r="A43" s="629"/>
      <c r="B43" s="629"/>
      <c r="C43" s="629"/>
      <c r="D43" s="629"/>
      <c r="E43" s="629"/>
      <c r="F43" s="629"/>
      <c r="G43" s="629"/>
      <c r="H43" s="629"/>
      <c r="I43" s="629"/>
      <c r="J43" s="629"/>
      <c r="K43" s="629"/>
      <c r="L43" s="629"/>
      <c r="M43" s="629"/>
      <c r="N43" s="629"/>
      <c r="O43" s="629"/>
      <c r="P43" s="629"/>
      <c r="Q43" s="629"/>
      <c r="R43" s="629"/>
      <c r="S43" s="629"/>
      <c r="T43" s="629"/>
      <c r="U43" s="629"/>
      <c r="V43" s="629"/>
      <c r="W43" s="629"/>
      <c r="X43" s="629"/>
      <c r="Y43" s="629"/>
      <c r="Z43" s="629"/>
      <c r="AA43" s="629"/>
      <c r="AB43" s="629"/>
    </row>
    <row r="44" spans="1:28" ht="14.25" x14ac:dyDescent="0.2">
      <c r="A44" s="629"/>
      <c r="B44" s="629"/>
      <c r="C44" s="629"/>
      <c r="D44" s="629"/>
      <c r="E44" s="629"/>
      <c r="F44" s="629"/>
      <c r="G44" s="629"/>
      <c r="H44" s="629"/>
      <c r="I44" s="629"/>
      <c r="J44" s="629"/>
      <c r="K44" s="629"/>
      <c r="L44" s="629"/>
      <c r="M44" s="629"/>
      <c r="N44" s="629"/>
      <c r="O44" s="629"/>
      <c r="P44" s="629"/>
      <c r="Q44" s="629"/>
      <c r="R44" s="629"/>
      <c r="S44" s="629"/>
      <c r="T44" s="629"/>
      <c r="U44" s="629"/>
      <c r="V44" s="629"/>
      <c r="W44" s="629"/>
      <c r="X44" s="629"/>
      <c r="Y44" s="629"/>
      <c r="Z44" s="629"/>
      <c r="AA44" s="629"/>
      <c r="AB44" s="629"/>
    </row>
    <row r="45" spans="1:28" ht="14.25" x14ac:dyDescent="0.2">
      <c r="A45" s="629"/>
      <c r="B45" s="629"/>
      <c r="C45" s="629"/>
      <c r="D45" s="629"/>
      <c r="E45" s="629"/>
      <c r="F45" s="629"/>
      <c r="G45" s="629"/>
      <c r="H45" s="629"/>
      <c r="I45" s="629"/>
      <c r="J45" s="629"/>
      <c r="K45" s="629"/>
      <c r="L45" s="629"/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29"/>
      <c r="X45" s="629"/>
      <c r="Y45" s="629"/>
      <c r="Z45" s="629"/>
      <c r="AA45" s="629"/>
      <c r="AB45" s="629"/>
    </row>
    <row r="46" spans="1:28" ht="14.25" x14ac:dyDescent="0.2">
      <c r="A46" s="629"/>
      <c r="B46" s="629"/>
      <c r="C46" s="629"/>
      <c r="D46" s="629"/>
      <c r="E46" s="629"/>
      <c r="F46" s="629"/>
      <c r="G46" s="629"/>
      <c r="H46" s="629"/>
      <c r="I46" s="629"/>
      <c r="J46" s="629"/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/>
      <c r="X46" s="629"/>
      <c r="Y46" s="629"/>
      <c r="Z46" s="629"/>
      <c r="AA46" s="629"/>
      <c r="AB46" s="629"/>
    </row>
    <row r="47" spans="1:28" ht="14.25" x14ac:dyDescent="0.2">
      <c r="A47" s="629"/>
      <c r="B47" s="629"/>
      <c r="C47" s="629"/>
      <c r="D47" s="629"/>
      <c r="E47" s="629"/>
      <c r="F47" s="629"/>
      <c r="G47" s="629"/>
      <c r="H47" s="629"/>
      <c r="I47" s="629"/>
      <c r="J47" s="629"/>
      <c r="K47" s="629"/>
      <c r="L47" s="629"/>
      <c r="M47" s="629"/>
      <c r="N47" s="629"/>
      <c r="O47" s="629"/>
      <c r="P47" s="629"/>
      <c r="Q47" s="629"/>
      <c r="R47" s="629"/>
      <c r="S47" s="629"/>
      <c r="T47" s="629"/>
      <c r="U47" s="629"/>
      <c r="V47" s="629"/>
      <c r="W47" s="629"/>
      <c r="X47" s="629"/>
      <c r="Y47" s="629"/>
      <c r="Z47" s="629"/>
      <c r="AA47" s="629"/>
      <c r="AB47" s="629"/>
    </row>
    <row r="48" spans="1:28" ht="14.25" x14ac:dyDescent="0.2">
      <c r="A48" s="629"/>
      <c r="B48" s="629"/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629"/>
      <c r="AA48" s="629"/>
      <c r="AB48" s="629"/>
    </row>
    <row r="49" spans="1:28" ht="14.25" x14ac:dyDescent="0.2">
      <c r="A49" s="629"/>
      <c r="B49" s="629"/>
      <c r="C49" s="629"/>
      <c r="D49" s="629"/>
      <c r="E49" s="629"/>
      <c r="F49" s="629"/>
      <c r="G49" s="629"/>
      <c r="H49" s="629"/>
      <c r="I49" s="629"/>
      <c r="J49" s="629"/>
      <c r="K49" s="629"/>
      <c r="L49" s="629"/>
      <c r="M49" s="629"/>
      <c r="N49" s="629"/>
      <c r="O49" s="629"/>
      <c r="P49" s="629"/>
      <c r="Q49" s="629"/>
      <c r="R49" s="629"/>
      <c r="S49" s="629"/>
      <c r="T49" s="629"/>
      <c r="U49" s="629"/>
      <c r="V49" s="629"/>
      <c r="W49" s="629"/>
      <c r="X49" s="629"/>
      <c r="Y49" s="629"/>
      <c r="Z49" s="629"/>
      <c r="AA49" s="629"/>
      <c r="AB49" s="629"/>
    </row>
    <row r="50" spans="1:28" ht="14.25" x14ac:dyDescent="0.2">
      <c r="A50" s="629"/>
      <c r="B50" s="629"/>
      <c r="C50" s="629"/>
      <c r="D50" s="629"/>
      <c r="E50" s="629"/>
      <c r="F50" s="629"/>
      <c r="G50" s="629"/>
      <c r="H50" s="629"/>
      <c r="I50" s="629"/>
      <c r="J50" s="629"/>
      <c r="K50" s="629"/>
      <c r="L50" s="629"/>
      <c r="M50" s="629"/>
      <c r="N50" s="629"/>
      <c r="O50" s="629"/>
      <c r="P50" s="629"/>
      <c r="Q50" s="629"/>
      <c r="R50" s="629"/>
      <c r="S50" s="629"/>
      <c r="T50" s="629"/>
      <c r="U50" s="629"/>
      <c r="V50" s="629"/>
      <c r="W50" s="629"/>
      <c r="X50" s="629"/>
      <c r="Y50" s="629"/>
      <c r="Z50" s="629"/>
      <c r="AA50" s="629"/>
      <c r="AB50" s="629"/>
    </row>
    <row r="51" spans="1:28" ht="14.25" x14ac:dyDescent="0.2">
      <c r="A51" s="629"/>
      <c r="B51" s="629"/>
      <c r="C51" s="629"/>
      <c r="D51" s="629"/>
      <c r="E51" s="629"/>
      <c r="F51" s="629"/>
      <c r="G51" s="629"/>
      <c r="H51" s="629"/>
      <c r="I51" s="629"/>
      <c r="J51" s="629"/>
      <c r="K51" s="629"/>
      <c r="L51" s="629"/>
      <c r="M51" s="629"/>
      <c r="N51" s="629"/>
      <c r="O51" s="629"/>
      <c r="P51" s="629"/>
      <c r="Q51" s="629"/>
      <c r="R51" s="629"/>
      <c r="S51" s="629"/>
      <c r="T51" s="629"/>
      <c r="U51" s="629"/>
      <c r="V51" s="629"/>
      <c r="W51" s="629"/>
      <c r="X51" s="629"/>
      <c r="Y51" s="629"/>
      <c r="Z51" s="629"/>
      <c r="AA51" s="629"/>
      <c r="AB51" s="629"/>
    </row>
    <row r="52" spans="1:28" ht="14.25" x14ac:dyDescent="0.2">
      <c r="A52" s="629"/>
      <c r="B52" s="629"/>
      <c r="C52" s="629"/>
      <c r="D52" s="629"/>
      <c r="E52" s="629"/>
      <c r="F52" s="629"/>
      <c r="G52" s="629"/>
      <c r="H52" s="629"/>
      <c r="I52" s="629"/>
      <c r="J52" s="629"/>
      <c r="K52" s="629"/>
      <c r="L52" s="629"/>
      <c r="M52" s="629"/>
      <c r="N52" s="629"/>
      <c r="O52" s="629"/>
      <c r="P52" s="629"/>
      <c r="Q52" s="629"/>
      <c r="R52" s="629"/>
      <c r="S52" s="629"/>
      <c r="T52" s="629"/>
      <c r="U52" s="629"/>
      <c r="V52" s="629"/>
      <c r="W52" s="629"/>
      <c r="X52" s="629"/>
      <c r="Y52" s="629"/>
      <c r="Z52" s="629"/>
      <c r="AA52" s="629"/>
      <c r="AB52" s="629"/>
    </row>
    <row r="53" spans="1:28" ht="14.25" x14ac:dyDescent="0.2">
      <c r="A53" s="629"/>
      <c r="B53" s="629"/>
      <c r="C53" s="629"/>
      <c r="D53" s="629"/>
      <c r="E53" s="629"/>
      <c r="F53" s="629"/>
      <c r="G53" s="629"/>
      <c r="H53" s="629"/>
      <c r="I53" s="629"/>
      <c r="J53" s="629"/>
      <c r="K53" s="629"/>
      <c r="L53" s="629"/>
      <c r="M53" s="629"/>
      <c r="N53" s="629"/>
      <c r="O53" s="629"/>
      <c r="P53" s="629"/>
      <c r="Q53" s="629"/>
      <c r="R53" s="629"/>
      <c r="S53" s="629"/>
      <c r="T53" s="629"/>
      <c r="U53" s="629"/>
      <c r="V53" s="629"/>
      <c r="W53" s="629"/>
      <c r="X53" s="629"/>
      <c r="Y53" s="629"/>
      <c r="Z53" s="629"/>
      <c r="AA53" s="629"/>
      <c r="AB53" s="629"/>
    </row>
    <row r="54" spans="1:28" ht="14.25" x14ac:dyDescent="0.2">
      <c r="A54" s="629"/>
      <c r="B54" s="629"/>
      <c r="C54" s="629"/>
      <c r="D54" s="629"/>
      <c r="E54" s="629"/>
      <c r="F54" s="629"/>
      <c r="G54" s="629"/>
      <c r="H54" s="629"/>
      <c r="I54" s="629"/>
      <c r="J54" s="629"/>
      <c r="K54" s="629"/>
      <c r="L54" s="629"/>
      <c r="M54" s="629"/>
      <c r="N54" s="629"/>
      <c r="O54" s="629"/>
      <c r="P54" s="629"/>
      <c r="Q54" s="629"/>
      <c r="R54" s="629"/>
      <c r="S54" s="629"/>
      <c r="T54" s="629"/>
      <c r="U54" s="629"/>
      <c r="V54" s="629"/>
      <c r="W54" s="629"/>
      <c r="X54" s="629"/>
      <c r="Y54" s="629"/>
      <c r="Z54" s="629"/>
      <c r="AA54" s="629"/>
      <c r="AB54" s="629"/>
    </row>
    <row r="55" spans="1:28" ht="14.25" x14ac:dyDescent="0.2">
      <c r="A55" s="629"/>
      <c r="B55" s="629"/>
      <c r="C55" s="629"/>
      <c r="D55" s="629"/>
      <c r="E55" s="629"/>
      <c r="F55" s="629"/>
      <c r="G55" s="629"/>
      <c r="H55" s="629"/>
      <c r="I55" s="629"/>
      <c r="J55" s="629"/>
      <c r="K55" s="629"/>
      <c r="L55" s="629"/>
      <c r="M55" s="629"/>
      <c r="N55" s="629"/>
      <c r="O55" s="629"/>
      <c r="P55" s="629"/>
      <c r="Q55" s="629"/>
      <c r="R55" s="629"/>
      <c r="S55" s="629"/>
      <c r="T55" s="629"/>
      <c r="U55" s="629"/>
      <c r="V55" s="629"/>
      <c r="W55" s="629"/>
      <c r="X55" s="629"/>
      <c r="Y55" s="629"/>
      <c r="Z55" s="629"/>
      <c r="AA55" s="629"/>
      <c r="AB55" s="629"/>
    </row>
    <row r="56" spans="1:28" ht="14.25" x14ac:dyDescent="0.2">
      <c r="A56" s="629"/>
      <c r="B56" s="629"/>
      <c r="C56" s="629"/>
      <c r="D56" s="629"/>
      <c r="E56" s="629"/>
      <c r="F56" s="629"/>
      <c r="G56" s="629"/>
      <c r="H56" s="629"/>
      <c r="I56" s="629"/>
      <c r="J56" s="629"/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/>
      <c r="X56" s="629"/>
      <c r="Y56" s="629"/>
      <c r="Z56" s="629"/>
      <c r="AA56" s="629"/>
      <c r="AB56" s="629"/>
    </row>
    <row r="57" spans="1:28" ht="14.25" x14ac:dyDescent="0.2">
      <c r="A57" s="629"/>
      <c r="B57" s="629"/>
      <c r="C57" s="629"/>
      <c r="D57" s="629"/>
      <c r="E57" s="629"/>
      <c r="F57" s="629"/>
      <c r="G57" s="629"/>
      <c r="H57" s="629"/>
      <c r="I57" s="629"/>
      <c r="J57" s="629"/>
      <c r="K57" s="629"/>
      <c r="L57" s="629"/>
      <c r="M57" s="629"/>
      <c r="N57" s="629"/>
      <c r="O57" s="629"/>
      <c r="P57" s="629"/>
      <c r="Q57" s="629"/>
      <c r="R57" s="629"/>
      <c r="S57" s="629"/>
      <c r="T57" s="629"/>
      <c r="U57" s="629"/>
      <c r="V57" s="629"/>
      <c r="W57" s="629"/>
      <c r="X57" s="629"/>
      <c r="Y57" s="629"/>
      <c r="Z57" s="629"/>
      <c r="AA57" s="629"/>
      <c r="AB57" s="629"/>
    </row>
    <row r="58" spans="1:28" ht="14.25" x14ac:dyDescent="0.2">
      <c r="A58" s="629"/>
      <c r="B58" s="629"/>
      <c r="C58" s="629"/>
      <c r="D58" s="629"/>
      <c r="E58" s="629"/>
      <c r="F58" s="629"/>
      <c r="G58" s="629"/>
      <c r="H58" s="629"/>
      <c r="I58" s="629"/>
      <c r="J58" s="629"/>
      <c r="K58" s="629"/>
      <c r="L58" s="629"/>
      <c r="M58" s="629"/>
      <c r="N58" s="629"/>
      <c r="O58" s="629"/>
      <c r="P58" s="629"/>
      <c r="Q58" s="629"/>
      <c r="R58" s="629"/>
      <c r="S58" s="629"/>
      <c r="T58" s="629"/>
      <c r="U58" s="629"/>
      <c r="V58" s="629"/>
      <c r="W58" s="629"/>
      <c r="X58" s="629"/>
      <c r="Y58" s="629"/>
      <c r="Z58" s="629"/>
      <c r="AA58" s="629"/>
      <c r="AB58" s="629"/>
    </row>
  </sheetData>
  <mergeCells count="1">
    <mergeCell ref="AD1:AE2"/>
  </mergeCells>
  <hyperlinks>
    <hyperlink ref="AD1" r:id="rId1" location="INDICE!A1"/>
    <hyperlink ref="AD1:AE2" location="INDICE!A3" display="INDICE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zoomScaleNormal="100" zoomScaleSheetLayoutView="100" workbookViewId="0">
      <selection activeCell="R1" sqref="R1:S2"/>
    </sheetView>
  </sheetViews>
  <sheetFormatPr baseColWidth="10" defaultColWidth="10.125" defaultRowHeight="12" x14ac:dyDescent="0.2"/>
  <cols>
    <col min="1" max="1" width="35.625" style="41" bestFit="1" customWidth="1"/>
    <col min="2" max="4" width="5.5" style="41" customWidth="1"/>
    <col min="5" max="5" width="0.875" style="41" customWidth="1"/>
    <col min="6" max="6" width="5.625" style="54" bestFit="1" customWidth="1"/>
    <col min="7" max="8" width="5.625" style="41" bestFit="1" customWidth="1"/>
    <col min="9" max="9" width="0.75" style="41" customWidth="1"/>
    <col min="10" max="10" width="5.625" style="54" bestFit="1" customWidth="1"/>
    <col min="11" max="11" width="5" style="41" bestFit="1" customWidth="1"/>
    <col min="12" max="12" width="5.625" style="41" bestFit="1" customWidth="1"/>
    <col min="13" max="13" width="0.5" style="41" hidden="1" customWidth="1"/>
    <col min="14" max="14" width="5.625" style="54" bestFit="1" customWidth="1"/>
    <col min="15" max="16" width="4.625" style="41" customWidth="1"/>
    <col min="17" max="17" width="7.625" style="120" customWidth="1"/>
    <col min="18" max="16384" width="10.125" style="121"/>
  </cols>
  <sheetData>
    <row r="1" spans="1:20" ht="15" x14ac:dyDescent="0.2">
      <c r="A1" s="479" t="s">
        <v>999</v>
      </c>
      <c r="B1" s="479"/>
      <c r="C1" s="480"/>
      <c r="D1" s="479"/>
      <c r="E1" s="480"/>
      <c r="F1" s="479"/>
      <c r="G1" s="479"/>
      <c r="H1" s="480"/>
      <c r="I1" s="480"/>
      <c r="J1" s="479"/>
      <c r="K1" s="479"/>
      <c r="L1" s="480"/>
      <c r="M1" s="480"/>
      <c r="N1" s="479"/>
      <c r="O1" s="479"/>
      <c r="P1" s="480"/>
      <c r="Q1" s="200"/>
      <c r="R1" s="747" t="s">
        <v>650</v>
      </c>
      <c r="S1" s="747"/>
      <c r="T1" s="200"/>
    </row>
    <row r="2" spans="1:20" ht="15" x14ac:dyDescent="0.2">
      <c r="A2" s="479" t="s">
        <v>240</v>
      </c>
      <c r="B2" s="479"/>
      <c r="C2" s="480"/>
      <c r="D2" s="479"/>
      <c r="E2" s="480"/>
      <c r="F2" s="479"/>
      <c r="G2" s="479"/>
      <c r="H2" s="480"/>
      <c r="I2" s="480"/>
      <c r="J2" s="479"/>
      <c r="K2" s="479"/>
      <c r="L2" s="480"/>
      <c r="M2" s="480"/>
      <c r="N2" s="479"/>
      <c r="O2" s="479"/>
      <c r="P2" s="480"/>
      <c r="Q2" s="200"/>
      <c r="R2" s="747"/>
      <c r="S2" s="747"/>
      <c r="T2" s="2"/>
    </row>
    <row r="3" spans="1:20" ht="14.25" x14ac:dyDescent="0.2">
      <c r="A3" s="479" t="s">
        <v>241</v>
      </c>
      <c r="B3" s="479"/>
      <c r="C3" s="480"/>
      <c r="D3" s="479"/>
      <c r="E3" s="480"/>
      <c r="F3" s="479"/>
      <c r="G3" s="479"/>
      <c r="H3" s="480"/>
      <c r="I3" s="480"/>
      <c r="J3" s="479"/>
      <c r="K3" s="479"/>
      <c r="L3" s="480"/>
      <c r="M3" s="480"/>
      <c r="N3" s="479"/>
      <c r="O3" s="479"/>
      <c r="P3" s="480"/>
      <c r="Q3" s="92"/>
      <c r="R3" s="92"/>
      <c r="S3" s="92"/>
      <c r="T3" s="90"/>
    </row>
    <row r="4" spans="1:20" ht="14.25" x14ac:dyDescent="0.2">
      <c r="A4" s="479" t="s">
        <v>549</v>
      </c>
      <c r="B4" s="479"/>
      <c r="C4" s="480"/>
      <c r="D4" s="479"/>
      <c r="E4" s="480"/>
      <c r="F4" s="479"/>
      <c r="G4" s="479"/>
      <c r="H4" s="479"/>
      <c r="I4" s="480"/>
      <c r="J4" s="479"/>
      <c r="K4" s="479"/>
      <c r="L4" s="479"/>
      <c r="M4" s="480"/>
      <c r="N4" s="479"/>
      <c r="O4" s="479"/>
      <c r="P4" s="479"/>
    </row>
    <row r="5" spans="1:20" ht="15" thickBot="1" x14ac:dyDescent="0.25">
      <c r="A5" s="481" t="s">
        <v>1099</v>
      </c>
      <c r="B5" s="482"/>
      <c r="C5" s="483"/>
      <c r="D5" s="483"/>
      <c r="E5" s="483"/>
      <c r="F5" s="482"/>
      <c r="G5" s="482"/>
      <c r="H5" s="482"/>
      <c r="I5" s="483"/>
      <c r="J5" s="482"/>
      <c r="K5" s="482"/>
      <c r="L5" s="482"/>
      <c r="M5" s="483"/>
      <c r="N5" s="482"/>
      <c r="O5" s="482"/>
      <c r="P5" s="482"/>
    </row>
    <row r="6" spans="1:20" ht="12.75" x14ac:dyDescent="0.2">
      <c r="A6" s="288" t="s">
        <v>242</v>
      </c>
      <c r="B6" s="770" t="s">
        <v>50</v>
      </c>
      <c r="C6" s="770"/>
      <c r="D6" s="770"/>
      <c r="E6" s="289"/>
      <c r="F6" s="770" t="s">
        <v>18</v>
      </c>
      <c r="G6" s="770"/>
      <c r="H6" s="770"/>
      <c r="I6" s="289"/>
      <c r="J6" s="770" t="s">
        <v>19</v>
      </c>
      <c r="K6" s="770"/>
      <c r="L6" s="770"/>
      <c r="M6" s="289"/>
      <c r="N6" s="770" t="s">
        <v>20</v>
      </c>
      <c r="O6" s="770"/>
      <c r="P6" s="770"/>
    </row>
    <row r="7" spans="1:20" ht="13.5" thickBot="1" x14ac:dyDescent="0.25">
      <c r="A7" s="290" t="s">
        <v>243</v>
      </c>
      <c r="B7" s="290" t="s">
        <v>87</v>
      </c>
      <c r="C7" s="290" t="s">
        <v>88</v>
      </c>
      <c r="D7" s="290" t="s">
        <v>89</v>
      </c>
      <c r="E7" s="290"/>
      <c r="F7" s="290" t="s">
        <v>87</v>
      </c>
      <c r="G7" s="290" t="s">
        <v>88</v>
      </c>
      <c r="H7" s="290" t="s">
        <v>89</v>
      </c>
      <c r="I7" s="290"/>
      <c r="J7" s="290" t="s">
        <v>87</v>
      </c>
      <c r="K7" s="290" t="s">
        <v>88</v>
      </c>
      <c r="L7" s="290" t="s">
        <v>89</v>
      </c>
      <c r="M7" s="290"/>
      <c r="N7" s="290" t="s">
        <v>87</v>
      </c>
      <c r="O7" s="290" t="s">
        <v>88</v>
      </c>
      <c r="P7" s="290" t="s">
        <v>89</v>
      </c>
    </row>
    <row r="8" spans="1:20" ht="12.75" x14ac:dyDescent="0.2">
      <c r="A8" s="321" t="s">
        <v>5</v>
      </c>
      <c r="B8" s="630">
        <v>66171</v>
      </c>
      <c r="C8" s="630">
        <v>30575</v>
      </c>
      <c r="D8" s="630">
        <v>35596</v>
      </c>
      <c r="E8" s="630"/>
      <c r="F8" s="630">
        <v>28473</v>
      </c>
      <c r="G8" s="630">
        <v>13250</v>
      </c>
      <c r="H8" s="630">
        <v>15223</v>
      </c>
      <c r="I8" s="630"/>
      <c r="J8" s="630">
        <v>20405</v>
      </c>
      <c r="K8" s="630">
        <v>9387</v>
      </c>
      <c r="L8" s="630">
        <v>11018</v>
      </c>
      <c r="M8" s="630"/>
      <c r="N8" s="630">
        <v>17293</v>
      </c>
      <c r="O8" s="630">
        <v>7938</v>
      </c>
      <c r="P8" s="630">
        <v>9355</v>
      </c>
      <c r="Q8" s="122"/>
    </row>
    <row r="9" spans="1:20" ht="12.75" x14ac:dyDescent="0.2">
      <c r="A9" s="478"/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123"/>
    </row>
    <row r="10" spans="1:20" ht="12.75" x14ac:dyDescent="0.2">
      <c r="A10" s="321" t="s">
        <v>244</v>
      </c>
      <c r="B10" s="630">
        <v>47588</v>
      </c>
      <c r="C10" s="630">
        <v>19479</v>
      </c>
      <c r="D10" s="630">
        <v>28109</v>
      </c>
      <c r="E10" s="630"/>
      <c r="F10" s="630">
        <v>20506</v>
      </c>
      <c r="G10" s="630">
        <v>8469</v>
      </c>
      <c r="H10" s="630">
        <v>12037</v>
      </c>
      <c r="I10" s="630"/>
      <c r="J10" s="630">
        <v>14791</v>
      </c>
      <c r="K10" s="630">
        <v>6020</v>
      </c>
      <c r="L10" s="630">
        <v>8771</v>
      </c>
      <c r="M10" s="630"/>
      <c r="N10" s="630">
        <v>12291</v>
      </c>
      <c r="O10" s="630">
        <v>4990</v>
      </c>
      <c r="P10" s="630">
        <v>7301</v>
      </c>
    </row>
    <row r="11" spans="1:20" ht="12.75" x14ac:dyDescent="0.2">
      <c r="A11" s="478" t="s">
        <v>245</v>
      </c>
      <c r="B11" s="433">
        <v>364</v>
      </c>
      <c r="C11" s="433">
        <v>161</v>
      </c>
      <c r="D11" s="433">
        <v>203</v>
      </c>
      <c r="E11" s="433"/>
      <c r="F11" s="433">
        <v>182</v>
      </c>
      <c r="G11" s="433">
        <v>90</v>
      </c>
      <c r="H11" s="433">
        <v>92</v>
      </c>
      <c r="I11" s="433"/>
      <c r="J11" s="433">
        <v>84</v>
      </c>
      <c r="K11" s="433">
        <v>34</v>
      </c>
      <c r="L11" s="433">
        <v>50</v>
      </c>
      <c r="M11" s="433"/>
      <c r="N11" s="433">
        <v>98</v>
      </c>
      <c r="O11" s="433">
        <v>37</v>
      </c>
      <c r="P11" s="433">
        <v>61</v>
      </c>
    </row>
    <row r="12" spans="1:20" ht="12.75" x14ac:dyDescent="0.2">
      <c r="A12" s="478" t="s">
        <v>246</v>
      </c>
      <c r="B12" s="433">
        <v>1051</v>
      </c>
      <c r="C12" s="433">
        <v>408</v>
      </c>
      <c r="D12" s="433">
        <v>643</v>
      </c>
      <c r="E12" s="433"/>
      <c r="F12" s="433">
        <v>463</v>
      </c>
      <c r="G12" s="433">
        <v>174</v>
      </c>
      <c r="H12" s="433">
        <v>289</v>
      </c>
      <c r="I12" s="433"/>
      <c r="J12" s="433">
        <v>298</v>
      </c>
      <c r="K12" s="433">
        <v>122</v>
      </c>
      <c r="L12" s="433">
        <v>176</v>
      </c>
      <c r="M12" s="433"/>
      <c r="N12" s="433">
        <v>290</v>
      </c>
      <c r="O12" s="433">
        <v>112</v>
      </c>
      <c r="P12" s="433">
        <v>178</v>
      </c>
    </row>
    <row r="13" spans="1:20" ht="12.75" x14ac:dyDescent="0.2">
      <c r="A13" s="478" t="s">
        <v>247</v>
      </c>
      <c r="B13" s="433">
        <v>896</v>
      </c>
      <c r="C13" s="433">
        <v>328</v>
      </c>
      <c r="D13" s="433">
        <v>568</v>
      </c>
      <c r="E13" s="433"/>
      <c r="F13" s="433">
        <v>322</v>
      </c>
      <c r="G13" s="433">
        <v>124</v>
      </c>
      <c r="H13" s="433">
        <v>198</v>
      </c>
      <c r="I13" s="433"/>
      <c r="J13" s="433">
        <v>295</v>
      </c>
      <c r="K13" s="433">
        <v>114</v>
      </c>
      <c r="L13" s="433">
        <v>181</v>
      </c>
      <c r="M13" s="433"/>
      <c r="N13" s="433">
        <v>279</v>
      </c>
      <c r="O13" s="433">
        <v>90</v>
      </c>
      <c r="P13" s="433">
        <v>189</v>
      </c>
    </row>
    <row r="14" spans="1:20" ht="12.75" x14ac:dyDescent="0.2">
      <c r="A14" s="478" t="s">
        <v>262</v>
      </c>
      <c r="B14" s="433">
        <v>350</v>
      </c>
      <c r="C14" s="433">
        <v>104</v>
      </c>
      <c r="D14" s="433">
        <v>246</v>
      </c>
      <c r="E14" s="433"/>
      <c r="F14" s="433">
        <v>134</v>
      </c>
      <c r="G14" s="433">
        <v>45</v>
      </c>
      <c r="H14" s="433">
        <v>89</v>
      </c>
      <c r="I14" s="433"/>
      <c r="J14" s="433">
        <v>136</v>
      </c>
      <c r="K14" s="433">
        <v>43</v>
      </c>
      <c r="L14" s="433">
        <v>93</v>
      </c>
      <c r="M14" s="433"/>
      <c r="N14" s="433">
        <v>80</v>
      </c>
      <c r="O14" s="433">
        <v>16</v>
      </c>
      <c r="P14" s="433">
        <v>64</v>
      </c>
    </row>
    <row r="15" spans="1:20" ht="12.75" x14ac:dyDescent="0.2">
      <c r="A15" s="478" t="s">
        <v>1100</v>
      </c>
      <c r="B15" s="433">
        <v>18</v>
      </c>
      <c r="C15" s="433">
        <v>11</v>
      </c>
      <c r="D15" s="433">
        <v>7</v>
      </c>
      <c r="E15" s="433"/>
      <c r="F15" s="433">
        <v>18</v>
      </c>
      <c r="G15" s="433">
        <v>11</v>
      </c>
      <c r="H15" s="433">
        <v>7</v>
      </c>
      <c r="I15" s="433"/>
      <c r="J15" s="433">
        <v>0</v>
      </c>
      <c r="K15" s="433">
        <v>0</v>
      </c>
      <c r="L15" s="433">
        <v>0</v>
      </c>
      <c r="M15" s="433"/>
      <c r="N15" s="433">
        <v>0</v>
      </c>
      <c r="O15" s="433">
        <v>0</v>
      </c>
      <c r="P15" s="433">
        <v>0</v>
      </c>
    </row>
    <row r="16" spans="1:20" ht="12.75" x14ac:dyDescent="0.2">
      <c r="A16" s="478" t="s">
        <v>259</v>
      </c>
      <c r="B16" s="433">
        <v>88</v>
      </c>
      <c r="C16" s="433">
        <v>50</v>
      </c>
      <c r="D16" s="433">
        <v>38</v>
      </c>
      <c r="E16" s="433"/>
      <c r="F16" s="433">
        <v>16</v>
      </c>
      <c r="G16" s="433">
        <v>8</v>
      </c>
      <c r="H16" s="433">
        <v>8</v>
      </c>
      <c r="I16" s="433"/>
      <c r="J16" s="433">
        <v>36</v>
      </c>
      <c r="K16" s="433">
        <v>26</v>
      </c>
      <c r="L16" s="433">
        <v>10</v>
      </c>
      <c r="M16" s="433"/>
      <c r="N16" s="433">
        <v>36</v>
      </c>
      <c r="O16" s="433">
        <v>16</v>
      </c>
      <c r="P16" s="433">
        <v>20</v>
      </c>
    </row>
    <row r="17" spans="1:16" ht="12.75" x14ac:dyDescent="0.2">
      <c r="A17" s="478" t="s">
        <v>248</v>
      </c>
      <c r="B17" s="433">
        <v>7977</v>
      </c>
      <c r="C17" s="433">
        <v>3052</v>
      </c>
      <c r="D17" s="433">
        <v>4925</v>
      </c>
      <c r="E17" s="433"/>
      <c r="F17" s="433">
        <v>3760</v>
      </c>
      <c r="G17" s="433">
        <v>1429</v>
      </c>
      <c r="H17" s="433">
        <v>2331</v>
      </c>
      <c r="I17" s="433"/>
      <c r="J17" s="433">
        <v>2282</v>
      </c>
      <c r="K17" s="433">
        <v>896</v>
      </c>
      <c r="L17" s="433">
        <v>1386</v>
      </c>
      <c r="M17" s="433"/>
      <c r="N17" s="433">
        <v>1935</v>
      </c>
      <c r="O17" s="433">
        <v>727</v>
      </c>
      <c r="P17" s="433">
        <v>1208</v>
      </c>
    </row>
    <row r="18" spans="1:16" ht="12.75" x14ac:dyDescent="0.2">
      <c r="A18" s="478" t="s">
        <v>249</v>
      </c>
      <c r="B18" s="433">
        <v>358</v>
      </c>
      <c r="C18" s="433">
        <v>112</v>
      </c>
      <c r="D18" s="433">
        <v>246</v>
      </c>
      <c r="E18" s="433"/>
      <c r="F18" s="433">
        <v>115</v>
      </c>
      <c r="G18" s="433">
        <v>34</v>
      </c>
      <c r="H18" s="433">
        <v>81</v>
      </c>
      <c r="I18" s="433"/>
      <c r="J18" s="433">
        <v>124</v>
      </c>
      <c r="K18" s="433">
        <v>41</v>
      </c>
      <c r="L18" s="433">
        <v>83</v>
      </c>
      <c r="M18" s="433"/>
      <c r="N18" s="433">
        <v>119</v>
      </c>
      <c r="O18" s="433">
        <v>37</v>
      </c>
      <c r="P18" s="433">
        <v>82</v>
      </c>
    </row>
    <row r="19" spans="1:16" ht="12.75" x14ac:dyDescent="0.2">
      <c r="A19" s="478" t="s">
        <v>250</v>
      </c>
      <c r="B19" s="433">
        <v>483</v>
      </c>
      <c r="C19" s="433">
        <v>198</v>
      </c>
      <c r="D19" s="433">
        <v>285</v>
      </c>
      <c r="E19" s="433"/>
      <c r="F19" s="433">
        <v>140</v>
      </c>
      <c r="G19" s="433">
        <v>53</v>
      </c>
      <c r="H19" s="433">
        <v>87</v>
      </c>
      <c r="I19" s="433"/>
      <c r="J19" s="433">
        <v>188</v>
      </c>
      <c r="K19" s="433">
        <v>83</v>
      </c>
      <c r="L19" s="433">
        <v>105</v>
      </c>
      <c r="M19" s="433"/>
      <c r="N19" s="433">
        <v>155</v>
      </c>
      <c r="O19" s="433">
        <v>62</v>
      </c>
      <c r="P19" s="433">
        <v>93</v>
      </c>
    </row>
    <row r="20" spans="1:16" ht="12.75" x14ac:dyDescent="0.2">
      <c r="A20" s="478" t="s">
        <v>251</v>
      </c>
      <c r="B20" s="433">
        <v>3671</v>
      </c>
      <c r="C20" s="433">
        <v>1464</v>
      </c>
      <c r="D20" s="433">
        <v>2207</v>
      </c>
      <c r="E20" s="433"/>
      <c r="F20" s="433">
        <v>1408</v>
      </c>
      <c r="G20" s="433">
        <v>592</v>
      </c>
      <c r="H20" s="433">
        <v>816</v>
      </c>
      <c r="I20" s="433"/>
      <c r="J20" s="433">
        <v>1152</v>
      </c>
      <c r="K20" s="433">
        <v>406</v>
      </c>
      <c r="L20" s="433">
        <v>746</v>
      </c>
      <c r="M20" s="433"/>
      <c r="N20" s="433">
        <v>1111</v>
      </c>
      <c r="O20" s="433">
        <v>466</v>
      </c>
      <c r="P20" s="433">
        <v>645</v>
      </c>
    </row>
    <row r="21" spans="1:16" ht="12.75" x14ac:dyDescent="0.2">
      <c r="A21" s="478" t="s">
        <v>252</v>
      </c>
      <c r="B21" s="433">
        <v>312</v>
      </c>
      <c r="C21" s="433">
        <v>146</v>
      </c>
      <c r="D21" s="433">
        <v>166</v>
      </c>
      <c r="E21" s="433"/>
      <c r="F21" s="433">
        <v>170</v>
      </c>
      <c r="G21" s="433">
        <v>74</v>
      </c>
      <c r="H21" s="433">
        <v>96</v>
      </c>
      <c r="I21" s="433"/>
      <c r="J21" s="433">
        <v>85</v>
      </c>
      <c r="K21" s="433">
        <v>42</v>
      </c>
      <c r="L21" s="433">
        <v>43</v>
      </c>
      <c r="M21" s="433"/>
      <c r="N21" s="433">
        <v>57</v>
      </c>
      <c r="O21" s="433">
        <v>30</v>
      </c>
      <c r="P21" s="433">
        <v>27</v>
      </c>
    </row>
    <row r="22" spans="1:16" ht="12.75" x14ac:dyDescent="0.2">
      <c r="A22" s="478" t="s">
        <v>253</v>
      </c>
      <c r="B22" s="433">
        <v>6616</v>
      </c>
      <c r="C22" s="433">
        <v>2020</v>
      </c>
      <c r="D22" s="433">
        <v>4596</v>
      </c>
      <c r="E22" s="433"/>
      <c r="F22" s="433">
        <v>2684</v>
      </c>
      <c r="G22" s="433">
        <v>870</v>
      </c>
      <c r="H22" s="433">
        <v>1814</v>
      </c>
      <c r="I22" s="433"/>
      <c r="J22" s="433">
        <v>2291</v>
      </c>
      <c r="K22" s="433">
        <v>679</v>
      </c>
      <c r="L22" s="433">
        <v>1612</v>
      </c>
      <c r="M22" s="433"/>
      <c r="N22" s="433">
        <v>1641</v>
      </c>
      <c r="O22" s="433">
        <v>471</v>
      </c>
      <c r="P22" s="433">
        <v>1170</v>
      </c>
    </row>
    <row r="23" spans="1:16" ht="12.75" x14ac:dyDescent="0.2">
      <c r="A23" s="478" t="s">
        <v>254</v>
      </c>
      <c r="B23" s="433">
        <v>179</v>
      </c>
      <c r="C23" s="433">
        <v>67</v>
      </c>
      <c r="D23" s="433">
        <v>112</v>
      </c>
      <c r="E23" s="433"/>
      <c r="F23" s="433">
        <v>50</v>
      </c>
      <c r="G23" s="433">
        <v>25</v>
      </c>
      <c r="H23" s="433">
        <v>25</v>
      </c>
      <c r="I23" s="433"/>
      <c r="J23" s="433">
        <v>57</v>
      </c>
      <c r="K23" s="433">
        <v>17</v>
      </c>
      <c r="L23" s="433">
        <v>40</v>
      </c>
      <c r="M23" s="433"/>
      <c r="N23" s="433">
        <v>72</v>
      </c>
      <c r="O23" s="433">
        <v>25</v>
      </c>
      <c r="P23" s="433">
        <v>47</v>
      </c>
    </row>
    <row r="24" spans="1:16" ht="12.75" x14ac:dyDescent="0.2">
      <c r="A24" s="478" t="s">
        <v>258</v>
      </c>
      <c r="B24" s="433">
        <v>3379</v>
      </c>
      <c r="C24" s="433">
        <v>1981</v>
      </c>
      <c r="D24" s="433">
        <v>1398</v>
      </c>
      <c r="E24" s="433"/>
      <c r="F24" s="433">
        <v>1431</v>
      </c>
      <c r="G24" s="433">
        <v>812</v>
      </c>
      <c r="H24" s="433">
        <v>619</v>
      </c>
      <c r="I24" s="433"/>
      <c r="J24" s="433">
        <v>1022</v>
      </c>
      <c r="K24" s="433">
        <v>629</v>
      </c>
      <c r="L24" s="433">
        <v>393</v>
      </c>
      <c r="M24" s="433"/>
      <c r="N24" s="433">
        <v>926</v>
      </c>
      <c r="O24" s="433">
        <v>540</v>
      </c>
      <c r="P24" s="433">
        <v>386</v>
      </c>
    </row>
    <row r="25" spans="1:16" ht="12.75" x14ac:dyDescent="0.2">
      <c r="A25" s="478" t="s">
        <v>255</v>
      </c>
      <c r="B25" s="433">
        <v>1699</v>
      </c>
      <c r="C25" s="433">
        <v>1184</v>
      </c>
      <c r="D25" s="433">
        <v>515</v>
      </c>
      <c r="E25" s="433"/>
      <c r="F25" s="433">
        <v>801</v>
      </c>
      <c r="G25" s="433">
        <v>555</v>
      </c>
      <c r="H25" s="433">
        <v>246</v>
      </c>
      <c r="I25" s="433"/>
      <c r="J25" s="433">
        <v>568</v>
      </c>
      <c r="K25" s="433">
        <v>394</v>
      </c>
      <c r="L25" s="433">
        <v>174</v>
      </c>
      <c r="M25" s="433"/>
      <c r="N25" s="433">
        <v>330</v>
      </c>
      <c r="O25" s="433">
        <v>235</v>
      </c>
      <c r="P25" s="433">
        <v>95</v>
      </c>
    </row>
    <row r="26" spans="1:16" ht="12.75" x14ac:dyDescent="0.2">
      <c r="A26" s="478" t="s">
        <v>256</v>
      </c>
      <c r="B26" s="433">
        <v>5255</v>
      </c>
      <c r="C26" s="433">
        <v>3487</v>
      </c>
      <c r="D26" s="433">
        <v>1768</v>
      </c>
      <c r="E26" s="433"/>
      <c r="F26" s="433">
        <v>2328</v>
      </c>
      <c r="G26" s="433">
        <v>1493</v>
      </c>
      <c r="H26" s="433">
        <v>835</v>
      </c>
      <c r="I26" s="433"/>
      <c r="J26" s="433">
        <v>1863</v>
      </c>
      <c r="K26" s="433">
        <v>1263</v>
      </c>
      <c r="L26" s="433">
        <v>600</v>
      </c>
      <c r="M26" s="433"/>
      <c r="N26" s="433">
        <v>1064</v>
      </c>
      <c r="O26" s="433">
        <v>731</v>
      </c>
      <c r="P26" s="433">
        <v>333</v>
      </c>
    </row>
    <row r="27" spans="1:16" ht="12.75" x14ac:dyDescent="0.2">
      <c r="A27" s="478" t="s">
        <v>257</v>
      </c>
      <c r="B27" s="433">
        <v>436</v>
      </c>
      <c r="C27" s="433">
        <v>284</v>
      </c>
      <c r="D27" s="433">
        <v>152</v>
      </c>
      <c r="E27" s="433"/>
      <c r="F27" s="433">
        <v>0</v>
      </c>
      <c r="G27" s="433">
        <v>0</v>
      </c>
      <c r="H27" s="433">
        <v>0</v>
      </c>
      <c r="I27" s="433"/>
      <c r="J27" s="433">
        <v>20</v>
      </c>
      <c r="K27" s="433">
        <v>11</v>
      </c>
      <c r="L27" s="433">
        <v>9</v>
      </c>
      <c r="M27" s="433"/>
      <c r="N27" s="433">
        <v>416</v>
      </c>
      <c r="O27" s="433">
        <v>273</v>
      </c>
      <c r="P27" s="433">
        <v>143</v>
      </c>
    </row>
    <row r="28" spans="1:16" ht="12.75" x14ac:dyDescent="0.2">
      <c r="A28" s="478" t="s">
        <v>1101</v>
      </c>
      <c r="B28" s="433">
        <v>154</v>
      </c>
      <c r="C28" s="433">
        <v>90</v>
      </c>
      <c r="D28" s="433">
        <v>64</v>
      </c>
      <c r="E28" s="433"/>
      <c r="F28" s="433">
        <v>49</v>
      </c>
      <c r="G28" s="433">
        <v>22</v>
      </c>
      <c r="H28" s="433">
        <v>27</v>
      </c>
      <c r="I28" s="433"/>
      <c r="J28" s="433">
        <v>9</v>
      </c>
      <c r="K28" s="433">
        <v>6</v>
      </c>
      <c r="L28" s="433">
        <v>3</v>
      </c>
      <c r="M28" s="433"/>
      <c r="N28" s="433">
        <v>96</v>
      </c>
      <c r="O28" s="433">
        <v>62</v>
      </c>
      <c r="P28" s="433">
        <v>34</v>
      </c>
    </row>
    <row r="29" spans="1:16" ht="12.75" x14ac:dyDescent="0.2">
      <c r="A29" s="478" t="s">
        <v>260</v>
      </c>
      <c r="B29" s="433">
        <v>1133</v>
      </c>
      <c r="C29" s="433">
        <v>362</v>
      </c>
      <c r="D29" s="433">
        <v>771</v>
      </c>
      <c r="E29" s="433"/>
      <c r="F29" s="433">
        <v>476</v>
      </c>
      <c r="G29" s="433">
        <v>159</v>
      </c>
      <c r="H29" s="433">
        <v>317</v>
      </c>
      <c r="I29" s="433"/>
      <c r="J29" s="433">
        <v>343</v>
      </c>
      <c r="K29" s="433">
        <v>104</v>
      </c>
      <c r="L29" s="433">
        <v>239</v>
      </c>
      <c r="M29" s="433"/>
      <c r="N29" s="433">
        <v>314</v>
      </c>
      <c r="O29" s="433">
        <v>99</v>
      </c>
      <c r="P29" s="433">
        <v>215</v>
      </c>
    </row>
    <row r="30" spans="1:16" ht="12.75" x14ac:dyDescent="0.2">
      <c r="A30" s="478" t="s">
        <v>261</v>
      </c>
      <c r="B30" s="433">
        <v>6637</v>
      </c>
      <c r="C30" s="433">
        <v>999</v>
      </c>
      <c r="D30" s="433">
        <v>5638</v>
      </c>
      <c r="E30" s="433"/>
      <c r="F30" s="433">
        <v>2950</v>
      </c>
      <c r="G30" s="433">
        <v>490</v>
      </c>
      <c r="H30" s="433">
        <v>2460</v>
      </c>
      <c r="I30" s="433"/>
      <c r="J30" s="433">
        <v>1991</v>
      </c>
      <c r="K30" s="433">
        <v>257</v>
      </c>
      <c r="L30" s="433">
        <v>1734</v>
      </c>
      <c r="M30" s="433"/>
      <c r="N30" s="433">
        <v>1696</v>
      </c>
      <c r="O30" s="433">
        <v>252</v>
      </c>
      <c r="P30" s="433">
        <v>1444</v>
      </c>
    </row>
    <row r="31" spans="1:16" ht="12.75" x14ac:dyDescent="0.2">
      <c r="A31" s="478" t="s">
        <v>263</v>
      </c>
      <c r="B31" s="433">
        <v>699</v>
      </c>
      <c r="C31" s="433">
        <v>352</v>
      </c>
      <c r="D31" s="433">
        <v>347</v>
      </c>
      <c r="E31" s="433"/>
      <c r="F31" s="433">
        <v>255</v>
      </c>
      <c r="G31" s="433">
        <v>132</v>
      </c>
      <c r="H31" s="433">
        <v>123</v>
      </c>
      <c r="I31" s="433"/>
      <c r="J31" s="433">
        <v>248</v>
      </c>
      <c r="K31" s="433">
        <v>125</v>
      </c>
      <c r="L31" s="433">
        <v>123</v>
      </c>
      <c r="M31" s="433"/>
      <c r="N31" s="433">
        <v>196</v>
      </c>
      <c r="O31" s="433">
        <v>95</v>
      </c>
      <c r="P31" s="433">
        <v>101</v>
      </c>
    </row>
    <row r="32" spans="1:16" ht="12.75" x14ac:dyDescent="0.2">
      <c r="A32" s="478" t="s">
        <v>265</v>
      </c>
      <c r="B32" s="433">
        <v>2445</v>
      </c>
      <c r="C32" s="433">
        <v>1106</v>
      </c>
      <c r="D32" s="433">
        <v>1339</v>
      </c>
      <c r="E32" s="433"/>
      <c r="F32" s="433">
        <v>1096</v>
      </c>
      <c r="G32" s="433">
        <v>516</v>
      </c>
      <c r="H32" s="433">
        <v>580</v>
      </c>
      <c r="I32" s="433"/>
      <c r="J32" s="433">
        <v>774</v>
      </c>
      <c r="K32" s="433">
        <v>331</v>
      </c>
      <c r="L32" s="433">
        <v>443</v>
      </c>
      <c r="M32" s="433"/>
      <c r="N32" s="433">
        <v>575</v>
      </c>
      <c r="O32" s="433">
        <v>259</v>
      </c>
      <c r="P32" s="433">
        <v>316</v>
      </c>
    </row>
    <row r="33" spans="1:16" ht="12.75" x14ac:dyDescent="0.2">
      <c r="A33" s="478" t="s">
        <v>266</v>
      </c>
      <c r="B33" s="433">
        <v>2092</v>
      </c>
      <c r="C33" s="433">
        <v>935</v>
      </c>
      <c r="D33" s="433">
        <v>1157</v>
      </c>
      <c r="E33" s="433"/>
      <c r="F33" s="433">
        <v>1012</v>
      </c>
      <c r="G33" s="433">
        <v>460</v>
      </c>
      <c r="H33" s="433">
        <v>552</v>
      </c>
      <c r="I33" s="433"/>
      <c r="J33" s="433">
        <v>605</v>
      </c>
      <c r="K33" s="433">
        <v>257</v>
      </c>
      <c r="L33" s="433">
        <v>348</v>
      </c>
      <c r="M33" s="433"/>
      <c r="N33" s="433">
        <v>475</v>
      </c>
      <c r="O33" s="433">
        <v>218</v>
      </c>
      <c r="P33" s="433">
        <v>257</v>
      </c>
    </row>
    <row r="34" spans="1:16" ht="12.75" x14ac:dyDescent="0.2">
      <c r="A34" s="478" t="s">
        <v>264</v>
      </c>
      <c r="B34" s="433">
        <v>1296</v>
      </c>
      <c r="C34" s="433">
        <v>578</v>
      </c>
      <c r="D34" s="433">
        <v>718</v>
      </c>
      <c r="E34" s="433"/>
      <c r="F34" s="433">
        <v>646</v>
      </c>
      <c r="G34" s="433">
        <v>301</v>
      </c>
      <c r="H34" s="433">
        <v>345</v>
      </c>
      <c r="I34" s="433"/>
      <c r="J34" s="433">
        <v>320</v>
      </c>
      <c r="K34" s="433">
        <v>140</v>
      </c>
      <c r="L34" s="433">
        <v>180</v>
      </c>
      <c r="M34" s="433"/>
      <c r="N34" s="433">
        <v>330</v>
      </c>
      <c r="O34" s="433">
        <v>137</v>
      </c>
      <c r="P34" s="433">
        <v>193</v>
      </c>
    </row>
    <row r="35" spans="1:16" ht="12.75" x14ac:dyDescent="0.2">
      <c r="A35" s="478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</row>
    <row r="36" spans="1:16" ht="12.75" x14ac:dyDescent="0.2">
      <c r="A36" s="321" t="s">
        <v>267</v>
      </c>
      <c r="B36" s="630">
        <v>14595</v>
      </c>
      <c r="C36" s="630">
        <v>8792</v>
      </c>
      <c r="D36" s="630">
        <v>5803</v>
      </c>
      <c r="E36" s="630"/>
      <c r="F36" s="630">
        <v>6170</v>
      </c>
      <c r="G36" s="630">
        <v>3750</v>
      </c>
      <c r="H36" s="630">
        <v>2420</v>
      </c>
      <c r="I36" s="630"/>
      <c r="J36" s="630">
        <v>4403</v>
      </c>
      <c r="K36" s="630">
        <v>2650</v>
      </c>
      <c r="L36" s="630">
        <v>1753</v>
      </c>
      <c r="M36" s="630"/>
      <c r="N36" s="630">
        <v>4022</v>
      </c>
      <c r="O36" s="630">
        <v>2392</v>
      </c>
      <c r="P36" s="630">
        <v>1630</v>
      </c>
    </row>
    <row r="37" spans="1:16" ht="12.75" x14ac:dyDescent="0.2">
      <c r="A37" s="478" t="s">
        <v>268</v>
      </c>
      <c r="B37" s="433">
        <v>1952</v>
      </c>
      <c r="C37" s="433">
        <v>796</v>
      </c>
      <c r="D37" s="433">
        <v>1156</v>
      </c>
      <c r="E37" s="433"/>
      <c r="F37" s="433">
        <v>756</v>
      </c>
      <c r="G37" s="433">
        <v>332</v>
      </c>
      <c r="H37" s="433">
        <v>424</v>
      </c>
      <c r="I37" s="433"/>
      <c r="J37" s="433">
        <v>635</v>
      </c>
      <c r="K37" s="433">
        <v>266</v>
      </c>
      <c r="L37" s="433">
        <v>369</v>
      </c>
      <c r="M37" s="433"/>
      <c r="N37" s="433">
        <v>561</v>
      </c>
      <c r="O37" s="433">
        <v>198</v>
      </c>
      <c r="P37" s="433">
        <v>363</v>
      </c>
    </row>
    <row r="38" spans="1:16" ht="12.75" x14ac:dyDescent="0.2">
      <c r="A38" s="478" t="s">
        <v>269</v>
      </c>
      <c r="B38" s="433">
        <v>1003</v>
      </c>
      <c r="C38" s="433">
        <v>884</v>
      </c>
      <c r="D38" s="433">
        <v>119</v>
      </c>
      <c r="E38" s="433"/>
      <c r="F38" s="433">
        <v>449</v>
      </c>
      <c r="G38" s="433">
        <v>386</v>
      </c>
      <c r="H38" s="433">
        <v>63</v>
      </c>
      <c r="I38" s="433"/>
      <c r="J38" s="433">
        <v>320</v>
      </c>
      <c r="K38" s="433">
        <v>286</v>
      </c>
      <c r="L38" s="433">
        <v>34</v>
      </c>
      <c r="M38" s="433"/>
      <c r="N38" s="433">
        <v>234</v>
      </c>
      <c r="O38" s="433">
        <v>212</v>
      </c>
      <c r="P38" s="433">
        <v>22</v>
      </c>
    </row>
    <row r="39" spans="1:16" ht="12.75" x14ac:dyDescent="0.2">
      <c r="A39" s="478" t="s">
        <v>270</v>
      </c>
      <c r="B39" s="433">
        <v>16</v>
      </c>
      <c r="C39" s="433">
        <v>9</v>
      </c>
      <c r="D39" s="433">
        <v>7</v>
      </c>
      <c r="E39" s="433"/>
      <c r="F39" s="433">
        <v>0</v>
      </c>
      <c r="G39" s="433">
        <v>0</v>
      </c>
      <c r="H39" s="433">
        <v>0</v>
      </c>
      <c r="I39" s="433"/>
      <c r="J39" s="433">
        <v>0</v>
      </c>
      <c r="K39" s="433">
        <v>0</v>
      </c>
      <c r="L39" s="433">
        <v>0</v>
      </c>
      <c r="M39" s="433"/>
      <c r="N39" s="433">
        <v>16</v>
      </c>
      <c r="O39" s="433">
        <v>9</v>
      </c>
      <c r="P39" s="433">
        <v>7</v>
      </c>
    </row>
    <row r="40" spans="1:16" ht="12.75" x14ac:dyDescent="0.2">
      <c r="A40" s="478" t="s">
        <v>271</v>
      </c>
      <c r="B40" s="433">
        <v>196</v>
      </c>
      <c r="C40" s="433">
        <v>105</v>
      </c>
      <c r="D40" s="433">
        <v>91</v>
      </c>
      <c r="E40" s="433"/>
      <c r="F40" s="433">
        <v>70</v>
      </c>
      <c r="G40" s="433">
        <v>30</v>
      </c>
      <c r="H40" s="433">
        <v>40</v>
      </c>
      <c r="I40" s="433"/>
      <c r="J40" s="433">
        <v>62</v>
      </c>
      <c r="K40" s="433">
        <v>43</v>
      </c>
      <c r="L40" s="433">
        <v>19</v>
      </c>
      <c r="M40" s="433"/>
      <c r="N40" s="433">
        <v>64</v>
      </c>
      <c r="O40" s="433">
        <v>32</v>
      </c>
      <c r="P40" s="433">
        <v>32</v>
      </c>
    </row>
    <row r="41" spans="1:16" ht="12.75" x14ac:dyDescent="0.2">
      <c r="A41" s="478" t="s">
        <v>272</v>
      </c>
      <c r="B41" s="433">
        <v>1030</v>
      </c>
      <c r="C41" s="433">
        <v>466</v>
      </c>
      <c r="D41" s="433">
        <v>564</v>
      </c>
      <c r="E41" s="433"/>
      <c r="F41" s="433">
        <v>425</v>
      </c>
      <c r="G41" s="433">
        <v>186</v>
      </c>
      <c r="H41" s="433">
        <v>239</v>
      </c>
      <c r="I41" s="433"/>
      <c r="J41" s="433">
        <v>275</v>
      </c>
      <c r="K41" s="433">
        <v>112</v>
      </c>
      <c r="L41" s="433">
        <v>163</v>
      </c>
      <c r="M41" s="433"/>
      <c r="N41" s="433">
        <v>330</v>
      </c>
      <c r="O41" s="433">
        <v>168</v>
      </c>
      <c r="P41" s="433">
        <v>162</v>
      </c>
    </row>
    <row r="42" spans="1:16" ht="12.75" x14ac:dyDescent="0.2">
      <c r="A42" s="478" t="s">
        <v>273</v>
      </c>
      <c r="B42" s="433">
        <v>306</v>
      </c>
      <c r="C42" s="433">
        <v>141</v>
      </c>
      <c r="D42" s="433">
        <v>165</v>
      </c>
      <c r="E42" s="433"/>
      <c r="F42" s="433">
        <v>134</v>
      </c>
      <c r="G42" s="433">
        <v>67</v>
      </c>
      <c r="H42" s="433">
        <v>67</v>
      </c>
      <c r="I42" s="433"/>
      <c r="J42" s="433">
        <v>82</v>
      </c>
      <c r="K42" s="433">
        <v>41</v>
      </c>
      <c r="L42" s="433">
        <v>41</v>
      </c>
      <c r="M42" s="433"/>
      <c r="N42" s="433">
        <v>90</v>
      </c>
      <c r="O42" s="433">
        <v>33</v>
      </c>
      <c r="P42" s="433">
        <v>57</v>
      </c>
    </row>
    <row r="43" spans="1:16" ht="12.75" x14ac:dyDescent="0.2">
      <c r="A43" s="478" t="s">
        <v>274</v>
      </c>
      <c r="B43" s="433">
        <v>398</v>
      </c>
      <c r="C43" s="433">
        <v>144</v>
      </c>
      <c r="D43" s="433">
        <v>254</v>
      </c>
      <c r="E43" s="433"/>
      <c r="F43" s="433">
        <v>142</v>
      </c>
      <c r="G43" s="433">
        <v>56</v>
      </c>
      <c r="H43" s="433">
        <v>86</v>
      </c>
      <c r="I43" s="433"/>
      <c r="J43" s="433">
        <v>122</v>
      </c>
      <c r="K43" s="433">
        <v>47</v>
      </c>
      <c r="L43" s="433">
        <v>75</v>
      </c>
      <c r="M43" s="433"/>
      <c r="N43" s="433">
        <v>134</v>
      </c>
      <c r="O43" s="433">
        <v>41</v>
      </c>
      <c r="P43" s="433">
        <v>93</v>
      </c>
    </row>
    <row r="44" spans="1:16" ht="12.75" x14ac:dyDescent="0.2">
      <c r="A44" s="478" t="s">
        <v>275</v>
      </c>
      <c r="B44" s="433">
        <v>1209</v>
      </c>
      <c r="C44" s="433">
        <v>466</v>
      </c>
      <c r="D44" s="433">
        <v>743</v>
      </c>
      <c r="E44" s="433"/>
      <c r="F44" s="433">
        <v>487</v>
      </c>
      <c r="G44" s="433">
        <v>194</v>
      </c>
      <c r="H44" s="433">
        <v>293</v>
      </c>
      <c r="I44" s="433"/>
      <c r="J44" s="433">
        <v>436</v>
      </c>
      <c r="K44" s="433">
        <v>164</v>
      </c>
      <c r="L44" s="433">
        <v>272</v>
      </c>
      <c r="M44" s="433"/>
      <c r="N44" s="433">
        <v>286</v>
      </c>
      <c r="O44" s="433">
        <v>108</v>
      </c>
      <c r="P44" s="433">
        <v>178</v>
      </c>
    </row>
    <row r="45" spans="1:16" ht="12.75" x14ac:dyDescent="0.2">
      <c r="A45" s="478" t="s">
        <v>276</v>
      </c>
      <c r="B45" s="433">
        <v>456</v>
      </c>
      <c r="C45" s="433">
        <v>46</v>
      </c>
      <c r="D45" s="433">
        <v>410</v>
      </c>
      <c r="E45" s="433"/>
      <c r="F45" s="433">
        <v>228</v>
      </c>
      <c r="G45" s="433">
        <v>27</v>
      </c>
      <c r="H45" s="433">
        <v>201</v>
      </c>
      <c r="I45" s="433"/>
      <c r="J45" s="433">
        <v>122</v>
      </c>
      <c r="K45" s="433">
        <v>11</v>
      </c>
      <c r="L45" s="433">
        <v>111</v>
      </c>
      <c r="M45" s="433"/>
      <c r="N45" s="433">
        <v>106</v>
      </c>
      <c r="O45" s="433">
        <v>8</v>
      </c>
      <c r="P45" s="433">
        <v>98</v>
      </c>
    </row>
    <row r="46" spans="1:16" ht="12.75" x14ac:dyDescent="0.2">
      <c r="A46" s="478" t="s">
        <v>277</v>
      </c>
      <c r="B46" s="433">
        <v>858</v>
      </c>
      <c r="C46" s="433">
        <v>692</v>
      </c>
      <c r="D46" s="433">
        <v>166</v>
      </c>
      <c r="E46" s="433"/>
      <c r="F46" s="433">
        <v>400</v>
      </c>
      <c r="G46" s="433">
        <v>331</v>
      </c>
      <c r="H46" s="433">
        <v>69</v>
      </c>
      <c r="I46" s="433"/>
      <c r="J46" s="433">
        <v>251</v>
      </c>
      <c r="K46" s="433">
        <v>206</v>
      </c>
      <c r="L46" s="433">
        <v>45</v>
      </c>
      <c r="M46" s="433"/>
      <c r="N46" s="433">
        <v>207</v>
      </c>
      <c r="O46" s="433">
        <v>155</v>
      </c>
      <c r="P46" s="433">
        <v>52</v>
      </c>
    </row>
    <row r="47" spans="1:16" ht="12.75" x14ac:dyDescent="0.2">
      <c r="A47" s="478" t="s">
        <v>278</v>
      </c>
      <c r="B47" s="433">
        <v>278</v>
      </c>
      <c r="C47" s="433">
        <v>226</v>
      </c>
      <c r="D47" s="433">
        <v>52</v>
      </c>
      <c r="E47" s="433"/>
      <c r="F47" s="433">
        <v>78</v>
      </c>
      <c r="G47" s="433">
        <v>68</v>
      </c>
      <c r="H47" s="433">
        <v>10</v>
      </c>
      <c r="I47" s="433"/>
      <c r="J47" s="433">
        <v>72</v>
      </c>
      <c r="K47" s="433">
        <v>51</v>
      </c>
      <c r="L47" s="433">
        <v>21</v>
      </c>
      <c r="M47" s="433"/>
      <c r="N47" s="433">
        <v>128</v>
      </c>
      <c r="O47" s="433">
        <v>107</v>
      </c>
      <c r="P47" s="433">
        <v>21</v>
      </c>
    </row>
    <row r="48" spans="1:16" ht="12.75" x14ac:dyDescent="0.2">
      <c r="A48" s="478" t="s">
        <v>279</v>
      </c>
      <c r="B48" s="433">
        <v>577</v>
      </c>
      <c r="C48" s="433">
        <v>408</v>
      </c>
      <c r="D48" s="433">
        <v>169</v>
      </c>
      <c r="E48" s="433"/>
      <c r="F48" s="433">
        <v>245</v>
      </c>
      <c r="G48" s="433">
        <v>164</v>
      </c>
      <c r="H48" s="433">
        <v>81</v>
      </c>
      <c r="I48" s="433"/>
      <c r="J48" s="433">
        <v>173</v>
      </c>
      <c r="K48" s="433">
        <v>126</v>
      </c>
      <c r="L48" s="433">
        <v>47</v>
      </c>
      <c r="M48" s="433"/>
      <c r="N48" s="433">
        <v>159</v>
      </c>
      <c r="O48" s="433">
        <v>118</v>
      </c>
      <c r="P48" s="433">
        <v>41</v>
      </c>
    </row>
    <row r="49" spans="1:16" ht="12.75" x14ac:dyDescent="0.2">
      <c r="A49" s="478" t="s">
        <v>280</v>
      </c>
      <c r="B49" s="433">
        <v>2105</v>
      </c>
      <c r="C49" s="433">
        <v>1610</v>
      </c>
      <c r="D49" s="433">
        <v>495</v>
      </c>
      <c r="E49" s="433"/>
      <c r="F49" s="433">
        <v>906</v>
      </c>
      <c r="G49" s="433">
        <v>697</v>
      </c>
      <c r="H49" s="433">
        <v>209</v>
      </c>
      <c r="I49" s="433"/>
      <c r="J49" s="433">
        <v>644</v>
      </c>
      <c r="K49" s="433">
        <v>485</v>
      </c>
      <c r="L49" s="433">
        <v>159</v>
      </c>
      <c r="M49" s="433"/>
      <c r="N49" s="433">
        <v>555</v>
      </c>
      <c r="O49" s="433">
        <v>428</v>
      </c>
      <c r="P49" s="433">
        <v>127</v>
      </c>
    </row>
    <row r="50" spans="1:16" ht="12.75" x14ac:dyDescent="0.2">
      <c r="A50" s="478" t="s">
        <v>281</v>
      </c>
      <c r="B50" s="433">
        <v>1233</v>
      </c>
      <c r="C50" s="433">
        <v>964</v>
      </c>
      <c r="D50" s="433">
        <v>269</v>
      </c>
      <c r="E50" s="433"/>
      <c r="F50" s="433">
        <v>503</v>
      </c>
      <c r="G50" s="433">
        <v>383</v>
      </c>
      <c r="H50" s="433">
        <v>120</v>
      </c>
      <c r="I50" s="433"/>
      <c r="J50" s="433">
        <v>354</v>
      </c>
      <c r="K50" s="433">
        <v>275</v>
      </c>
      <c r="L50" s="433">
        <v>79</v>
      </c>
      <c r="M50" s="433"/>
      <c r="N50" s="433">
        <v>376</v>
      </c>
      <c r="O50" s="433">
        <v>306</v>
      </c>
      <c r="P50" s="433">
        <v>70</v>
      </c>
    </row>
    <row r="51" spans="1:16" ht="12.75" x14ac:dyDescent="0.2">
      <c r="A51" s="478" t="s">
        <v>282</v>
      </c>
      <c r="B51" s="433">
        <v>247</v>
      </c>
      <c r="C51" s="433">
        <v>194</v>
      </c>
      <c r="D51" s="433">
        <v>53</v>
      </c>
      <c r="E51" s="433"/>
      <c r="F51" s="433">
        <v>109</v>
      </c>
      <c r="G51" s="433">
        <v>88</v>
      </c>
      <c r="H51" s="433">
        <v>21</v>
      </c>
      <c r="I51" s="433"/>
      <c r="J51" s="433">
        <v>83</v>
      </c>
      <c r="K51" s="433">
        <v>66</v>
      </c>
      <c r="L51" s="433">
        <v>17</v>
      </c>
      <c r="M51" s="433"/>
      <c r="N51" s="433">
        <v>55</v>
      </c>
      <c r="O51" s="433">
        <v>40</v>
      </c>
      <c r="P51" s="433">
        <v>15</v>
      </c>
    </row>
    <row r="52" spans="1:16" ht="12.75" x14ac:dyDescent="0.2">
      <c r="A52" s="478" t="s">
        <v>284</v>
      </c>
      <c r="B52" s="433">
        <v>758</v>
      </c>
      <c r="C52" s="433">
        <v>545</v>
      </c>
      <c r="D52" s="433">
        <v>213</v>
      </c>
      <c r="E52" s="433"/>
      <c r="F52" s="433">
        <v>253</v>
      </c>
      <c r="G52" s="433">
        <v>177</v>
      </c>
      <c r="H52" s="433">
        <v>76</v>
      </c>
      <c r="I52" s="433"/>
      <c r="J52" s="433">
        <v>255</v>
      </c>
      <c r="K52" s="433">
        <v>187</v>
      </c>
      <c r="L52" s="433">
        <v>68</v>
      </c>
      <c r="M52" s="433"/>
      <c r="N52" s="433">
        <v>250</v>
      </c>
      <c r="O52" s="433">
        <v>181</v>
      </c>
      <c r="P52" s="433">
        <v>69</v>
      </c>
    </row>
    <row r="53" spans="1:16" ht="12.75" x14ac:dyDescent="0.2">
      <c r="A53" s="478" t="s">
        <v>283</v>
      </c>
      <c r="B53" s="433">
        <v>129</v>
      </c>
      <c r="C53" s="433">
        <v>113</v>
      </c>
      <c r="D53" s="433">
        <v>16</v>
      </c>
      <c r="E53" s="433"/>
      <c r="F53" s="433">
        <v>35</v>
      </c>
      <c r="G53" s="433">
        <v>30</v>
      </c>
      <c r="H53" s="433">
        <v>5</v>
      </c>
      <c r="I53" s="433"/>
      <c r="J53" s="433">
        <v>56</v>
      </c>
      <c r="K53" s="433">
        <v>50</v>
      </c>
      <c r="L53" s="433">
        <v>6</v>
      </c>
      <c r="M53" s="433"/>
      <c r="N53" s="433">
        <v>38</v>
      </c>
      <c r="O53" s="433">
        <v>33</v>
      </c>
      <c r="P53" s="433">
        <v>5</v>
      </c>
    </row>
    <row r="54" spans="1:16" ht="12.75" x14ac:dyDescent="0.2">
      <c r="A54" s="478" t="s">
        <v>285</v>
      </c>
      <c r="B54" s="433">
        <v>1338</v>
      </c>
      <c r="C54" s="433">
        <v>550</v>
      </c>
      <c r="D54" s="433">
        <v>788</v>
      </c>
      <c r="E54" s="433"/>
      <c r="F54" s="433">
        <v>642</v>
      </c>
      <c r="G54" s="433">
        <v>278</v>
      </c>
      <c r="H54" s="433">
        <v>364</v>
      </c>
      <c r="I54" s="433"/>
      <c r="J54" s="433">
        <v>360</v>
      </c>
      <c r="K54" s="433">
        <v>142</v>
      </c>
      <c r="L54" s="433">
        <v>218</v>
      </c>
      <c r="M54" s="433"/>
      <c r="N54" s="433">
        <v>336</v>
      </c>
      <c r="O54" s="433">
        <v>130</v>
      </c>
      <c r="P54" s="433">
        <v>206</v>
      </c>
    </row>
    <row r="55" spans="1:16" ht="12.75" x14ac:dyDescent="0.2">
      <c r="A55" s="478" t="s">
        <v>286</v>
      </c>
      <c r="B55" s="433">
        <v>506</v>
      </c>
      <c r="C55" s="433">
        <v>433</v>
      </c>
      <c r="D55" s="433">
        <v>73</v>
      </c>
      <c r="E55" s="433"/>
      <c r="F55" s="433">
        <v>308</v>
      </c>
      <c r="G55" s="433">
        <v>256</v>
      </c>
      <c r="H55" s="433">
        <v>52</v>
      </c>
      <c r="I55" s="433"/>
      <c r="J55" s="433">
        <v>101</v>
      </c>
      <c r="K55" s="433">
        <v>92</v>
      </c>
      <c r="L55" s="433">
        <v>9</v>
      </c>
      <c r="M55" s="433"/>
      <c r="N55" s="433">
        <v>97</v>
      </c>
      <c r="O55" s="433">
        <v>85</v>
      </c>
      <c r="P55" s="433">
        <v>12</v>
      </c>
    </row>
    <row r="56" spans="1:16" ht="12.75" x14ac:dyDescent="0.2">
      <c r="A56" s="478"/>
      <c r="B56" s="433"/>
      <c r="C56" s="433"/>
      <c r="D56" s="433"/>
      <c r="E56" s="433"/>
      <c r="F56" s="433"/>
      <c r="G56" s="433"/>
      <c r="H56" s="433"/>
      <c r="I56" s="433"/>
      <c r="J56" s="433"/>
      <c r="K56" s="433"/>
      <c r="L56" s="433"/>
      <c r="M56" s="433"/>
      <c r="N56" s="433"/>
      <c r="O56" s="433"/>
      <c r="P56" s="433"/>
    </row>
    <row r="57" spans="1:16" ht="12.75" x14ac:dyDescent="0.2">
      <c r="A57" s="687" t="s">
        <v>287</v>
      </c>
      <c r="B57" s="688">
        <v>3988</v>
      </c>
      <c r="C57" s="688">
        <v>2304</v>
      </c>
      <c r="D57" s="688">
        <v>1684</v>
      </c>
      <c r="E57" s="688"/>
      <c r="F57" s="688">
        <v>1797</v>
      </c>
      <c r="G57" s="688">
        <v>1031</v>
      </c>
      <c r="H57" s="688">
        <v>766</v>
      </c>
      <c r="I57" s="688"/>
      <c r="J57" s="688">
        <v>1211</v>
      </c>
      <c r="K57" s="688">
        <v>717</v>
      </c>
      <c r="L57" s="688">
        <v>494</v>
      </c>
      <c r="M57" s="688"/>
      <c r="N57" s="688">
        <v>980</v>
      </c>
      <c r="O57" s="688">
        <v>556</v>
      </c>
      <c r="P57" s="688">
        <v>424</v>
      </c>
    </row>
    <row r="58" spans="1:16" ht="12.75" x14ac:dyDescent="0.2">
      <c r="A58" s="689" t="s">
        <v>288</v>
      </c>
      <c r="B58" s="437">
        <v>39</v>
      </c>
      <c r="C58" s="437">
        <v>28</v>
      </c>
      <c r="D58" s="437">
        <v>11</v>
      </c>
      <c r="E58" s="437"/>
      <c r="F58" s="437">
        <v>31</v>
      </c>
      <c r="G58" s="437">
        <v>20</v>
      </c>
      <c r="H58" s="437">
        <v>11</v>
      </c>
      <c r="I58" s="437"/>
      <c r="J58" s="437">
        <v>8</v>
      </c>
      <c r="K58" s="437">
        <v>8</v>
      </c>
      <c r="L58" s="437">
        <v>0</v>
      </c>
      <c r="M58" s="437"/>
      <c r="N58" s="437">
        <v>0</v>
      </c>
      <c r="O58" s="437">
        <v>0</v>
      </c>
      <c r="P58" s="437">
        <v>0</v>
      </c>
    </row>
    <row r="59" spans="1:16" ht="12.75" x14ac:dyDescent="0.2">
      <c r="A59" s="689" t="s">
        <v>289</v>
      </c>
      <c r="B59" s="437">
        <v>991</v>
      </c>
      <c r="C59" s="437">
        <v>562</v>
      </c>
      <c r="D59" s="437">
        <v>429</v>
      </c>
      <c r="E59" s="437"/>
      <c r="F59" s="437">
        <v>425</v>
      </c>
      <c r="G59" s="437">
        <v>237</v>
      </c>
      <c r="H59" s="437">
        <v>188</v>
      </c>
      <c r="I59" s="437"/>
      <c r="J59" s="437">
        <v>284</v>
      </c>
      <c r="K59" s="437">
        <v>165</v>
      </c>
      <c r="L59" s="437">
        <v>119</v>
      </c>
      <c r="M59" s="437"/>
      <c r="N59" s="437">
        <v>282</v>
      </c>
      <c r="O59" s="437">
        <v>160</v>
      </c>
      <c r="P59" s="437">
        <v>122</v>
      </c>
    </row>
    <row r="60" spans="1:16" ht="12.75" x14ac:dyDescent="0.2">
      <c r="A60" s="426" t="s">
        <v>290</v>
      </c>
      <c r="B60" s="426">
        <v>530</v>
      </c>
      <c r="C60" s="426">
        <v>250</v>
      </c>
      <c r="D60" s="426">
        <v>280</v>
      </c>
      <c r="E60" s="426"/>
      <c r="F60" s="426">
        <v>295</v>
      </c>
      <c r="G60" s="426">
        <v>133</v>
      </c>
      <c r="H60" s="426">
        <v>162</v>
      </c>
      <c r="I60" s="426"/>
      <c r="J60" s="426">
        <v>139</v>
      </c>
      <c r="K60" s="426">
        <v>71</v>
      </c>
      <c r="L60" s="426">
        <v>68</v>
      </c>
      <c r="M60" s="426"/>
      <c r="N60" s="426">
        <v>96</v>
      </c>
      <c r="O60" s="426">
        <v>46</v>
      </c>
      <c r="P60" s="426">
        <v>50</v>
      </c>
    </row>
    <row r="61" spans="1:16" ht="12.75" x14ac:dyDescent="0.2">
      <c r="A61" s="426" t="s">
        <v>291</v>
      </c>
      <c r="B61" s="426">
        <v>554</v>
      </c>
      <c r="C61" s="426">
        <v>301</v>
      </c>
      <c r="D61" s="426">
        <v>253</v>
      </c>
      <c r="E61" s="426"/>
      <c r="F61" s="426">
        <v>191</v>
      </c>
      <c r="G61" s="426">
        <v>104</v>
      </c>
      <c r="H61" s="426">
        <v>87</v>
      </c>
      <c r="I61" s="426"/>
      <c r="J61" s="426">
        <v>192</v>
      </c>
      <c r="K61" s="426">
        <v>108</v>
      </c>
      <c r="L61" s="426">
        <v>84</v>
      </c>
      <c r="M61" s="426"/>
      <c r="N61" s="426">
        <v>171</v>
      </c>
      <c r="O61" s="426">
        <v>89</v>
      </c>
      <c r="P61" s="426">
        <v>82</v>
      </c>
    </row>
    <row r="62" spans="1:16" ht="12.75" x14ac:dyDescent="0.2">
      <c r="A62" s="426" t="s">
        <v>292</v>
      </c>
      <c r="B62" s="426">
        <v>468</v>
      </c>
      <c r="C62" s="426">
        <v>306</v>
      </c>
      <c r="D62" s="426">
        <v>162</v>
      </c>
      <c r="E62" s="426"/>
      <c r="F62" s="426">
        <v>275</v>
      </c>
      <c r="G62" s="426">
        <v>179</v>
      </c>
      <c r="H62" s="426">
        <v>96</v>
      </c>
      <c r="I62" s="426"/>
      <c r="J62" s="426">
        <v>113</v>
      </c>
      <c r="K62" s="426">
        <v>79</v>
      </c>
      <c r="L62" s="426">
        <v>34</v>
      </c>
      <c r="M62" s="426"/>
      <c r="N62" s="426">
        <v>80</v>
      </c>
      <c r="O62" s="426">
        <v>48</v>
      </c>
      <c r="P62" s="426">
        <v>32</v>
      </c>
    </row>
    <row r="63" spans="1:16" ht="12.75" x14ac:dyDescent="0.2">
      <c r="A63" s="426" t="s">
        <v>293</v>
      </c>
      <c r="B63" s="426">
        <v>1308</v>
      </c>
      <c r="C63" s="426">
        <v>786</v>
      </c>
      <c r="D63" s="426">
        <v>522</v>
      </c>
      <c r="E63" s="426"/>
      <c r="F63" s="426">
        <v>549</v>
      </c>
      <c r="G63" s="426">
        <v>335</v>
      </c>
      <c r="H63" s="426">
        <v>214</v>
      </c>
      <c r="I63" s="426"/>
      <c r="J63" s="426">
        <v>442</v>
      </c>
      <c r="K63" s="426">
        <v>261</v>
      </c>
      <c r="L63" s="426">
        <v>181</v>
      </c>
      <c r="M63" s="426"/>
      <c r="N63" s="426">
        <v>317</v>
      </c>
      <c r="O63" s="426">
        <v>190</v>
      </c>
      <c r="P63" s="426">
        <v>127</v>
      </c>
    </row>
    <row r="64" spans="1:16" ht="13.5" thickBot="1" x14ac:dyDescent="0.25">
      <c r="A64" s="690" t="s">
        <v>294</v>
      </c>
      <c r="B64" s="690">
        <v>98</v>
      </c>
      <c r="C64" s="690">
        <v>71</v>
      </c>
      <c r="D64" s="690">
        <v>27</v>
      </c>
      <c r="E64" s="690"/>
      <c r="F64" s="690">
        <v>31</v>
      </c>
      <c r="G64" s="690">
        <v>23</v>
      </c>
      <c r="H64" s="690">
        <v>8</v>
      </c>
      <c r="I64" s="690"/>
      <c r="J64" s="690">
        <v>33</v>
      </c>
      <c r="K64" s="690">
        <v>25</v>
      </c>
      <c r="L64" s="690">
        <v>8</v>
      </c>
      <c r="M64" s="690"/>
      <c r="N64" s="690">
        <v>34</v>
      </c>
      <c r="O64" s="690">
        <v>23</v>
      </c>
      <c r="P64" s="690">
        <v>11</v>
      </c>
    </row>
    <row r="65" spans="6:14" x14ac:dyDescent="0.2">
      <c r="F65" s="41"/>
      <c r="J65" s="41"/>
      <c r="N65" s="41"/>
    </row>
    <row r="66" spans="6:14" x14ac:dyDescent="0.2">
      <c r="F66" s="41"/>
      <c r="J66" s="41"/>
      <c r="N66" s="41"/>
    </row>
    <row r="67" spans="6:14" x14ac:dyDescent="0.2">
      <c r="F67" s="41"/>
      <c r="J67" s="41"/>
      <c r="N67" s="41"/>
    </row>
    <row r="68" spans="6:14" x14ac:dyDescent="0.2">
      <c r="F68" s="41"/>
      <c r="J68" s="41"/>
      <c r="N68" s="41"/>
    </row>
    <row r="69" spans="6:14" x14ac:dyDescent="0.2">
      <c r="F69" s="41"/>
      <c r="J69" s="41"/>
      <c r="N69" s="41"/>
    </row>
    <row r="70" spans="6:14" x14ac:dyDescent="0.2">
      <c r="F70" s="41"/>
      <c r="J70" s="41"/>
      <c r="N70" s="41"/>
    </row>
    <row r="71" spans="6:14" x14ac:dyDescent="0.2">
      <c r="F71" s="41"/>
      <c r="J71" s="41"/>
      <c r="N71" s="41"/>
    </row>
  </sheetData>
  <mergeCells count="5">
    <mergeCell ref="B6:D6"/>
    <mergeCell ref="F6:H6"/>
    <mergeCell ref="J6:L6"/>
    <mergeCell ref="N6:P6"/>
    <mergeCell ref="R1:S2"/>
  </mergeCells>
  <conditionalFormatting sqref="A34">
    <cfRule type="cellIs" dxfId="15" priority="1" operator="equal">
      <formula>0</formula>
    </cfRule>
  </conditionalFormatting>
  <hyperlinks>
    <hyperlink ref="R1" r:id="rId1" location="INDICE!A1"/>
    <hyperlink ref="R1:S2" location="INDICE!A3" display="INDICE"/>
  </hyperlinks>
  <printOptions horizontalCentered="1"/>
  <pageMargins left="0.51181102362204722" right="0.51181102362204722" top="0.55118110236220474" bottom="0.51181102362204722" header="0.31496062992125984" footer="0.31496062992125984"/>
  <pageSetup scale="74" orientation="portrait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X1" sqref="X1:Y2"/>
    </sheetView>
  </sheetViews>
  <sheetFormatPr baseColWidth="10" defaultColWidth="11" defaultRowHeight="14.25" customHeight="1" x14ac:dyDescent="0.2"/>
  <cols>
    <col min="1" max="1" width="13.75" style="1" customWidth="1"/>
    <col min="2" max="4" width="5.875" style="29" bestFit="1" customWidth="1"/>
    <col min="5" max="5" width="0.75" style="29" customWidth="1"/>
    <col min="6" max="6" width="5.375" style="29" bestFit="1" customWidth="1"/>
    <col min="7" max="7" width="5.125" style="29" bestFit="1" customWidth="1"/>
    <col min="8" max="8" width="0.875" style="29" customWidth="1"/>
    <col min="9" max="9" width="5.375" style="29" bestFit="1" customWidth="1"/>
    <col min="10" max="10" width="5.125" style="29" bestFit="1" customWidth="1"/>
    <col min="11" max="11" width="1.5" style="29" customWidth="1"/>
    <col min="12" max="13" width="5.125" style="29" bestFit="1" customWidth="1"/>
    <col min="14" max="14" width="1.5" style="29" customWidth="1"/>
    <col min="15" max="16" width="5.125" style="29" bestFit="1" customWidth="1"/>
    <col min="17" max="17" width="1.5" style="29" customWidth="1"/>
    <col min="18" max="19" width="5.125" style="29" bestFit="1" customWidth="1"/>
    <col min="20" max="20" width="1.5" style="29" customWidth="1"/>
    <col min="21" max="22" width="5.125" style="29" bestFit="1" customWidth="1"/>
    <col min="23" max="23" width="5.125" style="90" customWidth="1"/>
    <col min="24" max="16384" width="11" style="90"/>
  </cols>
  <sheetData>
    <row r="1" spans="1:26" ht="14.25" customHeight="1" x14ac:dyDescent="0.2">
      <c r="A1" s="769" t="s">
        <v>305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4.25" customHeight="1" x14ac:dyDescent="0.2">
      <c r="A2" s="758" t="s">
        <v>234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200"/>
      <c r="X2" s="747"/>
      <c r="Y2" s="747"/>
      <c r="Z2"/>
    </row>
    <row r="3" spans="1:26" ht="14.25" customHeight="1" x14ac:dyDescent="0.2">
      <c r="A3" s="758" t="s">
        <v>295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92"/>
      <c r="X3" s="92"/>
      <c r="Y3" s="92"/>
    </row>
    <row r="4" spans="1:26" ht="14.25" customHeight="1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customHeight="1" x14ac:dyDescent="0.2">
      <c r="A5" s="758" t="s">
        <v>191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  <c r="V5" s="758"/>
    </row>
    <row r="6" spans="1:26" ht="14.25" customHeight="1" x14ac:dyDescent="0.2">
      <c r="A6" s="769" t="s">
        <v>48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</row>
    <row r="7" spans="1:26" ht="14.25" customHeight="1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</row>
    <row r="8" spans="1:26" s="91" customFormat="1" ht="14.25" customHeight="1" x14ac:dyDescent="0.2">
      <c r="A8" s="274" t="s">
        <v>117</v>
      </c>
      <c r="B8" s="208" t="s">
        <v>50</v>
      </c>
      <c r="C8" s="208"/>
      <c r="D8" s="208"/>
      <c r="E8" s="1"/>
      <c r="F8" s="275" t="s">
        <v>14</v>
      </c>
      <c r="G8" s="275"/>
      <c r="H8" s="1"/>
      <c r="I8" s="275" t="s">
        <v>15</v>
      </c>
      <c r="J8" s="275"/>
      <c r="K8" s="1"/>
      <c r="L8" s="275" t="s">
        <v>16</v>
      </c>
      <c r="M8" s="275"/>
      <c r="N8" s="1"/>
      <c r="O8" s="275" t="s">
        <v>18</v>
      </c>
      <c r="P8" s="275"/>
      <c r="Q8" s="1"/>
      <c r="R8" s="275" t="s">
        <v>19</v>
      </c>
      <c r="S8" s="275"/>
      <c r="T8" s="1"/>
      <c r="U8" s="275" t="s">
        <v>20</v>
      </c>
      <c r="V8" s="275"/>
    </row>
    <row r="9" spans="1:26" s="91" customFormat="1" ht="14.25" customHeight="1" thickBot="1" x14ac:dyDescent="0.25">
      <c r="A9" s="276" t="s">
        <v>123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/>
      <c r="I9" s="235" t="s">
        <v>87</v>
      </c>
      <c r="J9" s="235" t="s">
        <v>88</v>
      </c>
      <c r="K9" s="235"/>
      <c r="L9" s="235" t="s">
        <v>87</v>
      </c>
      <c r="M9" s="235" t="s">
        <v>88</v>
      </c>
      <c r="N9" s="235"/>
      <c r="O9" s="235" t="s">
        <v>87</v>
      </c>
      <c r="P9" s="235" t="s">
        <v>88</v>
      </c>
      <c r="Q9" s="235"/>
      <c r="R9" s="235" t="s">
        <v>87</v>
      </c>
      <c r="S9" s="235" t="s">
        <v>88</v>
      </c>
      <c r="T9" s="235"/>
      <c r="U9" s="235" t="s">
        <v>87</v>
      </c>
      <c r="V9" s="235" t="s">
        <v>88</v>
      </c>
    </row>
    <row r="10" spans="1:26" ht="14.25" customHeight="1" x14ac:dyDescent="0.2">
      <c r="A10" s="236"/>
      <c r="B10" s="253"/>
      <c r="C10" s="253"/>
      <c r="D10" s="253"/>
      <c r="E10" s="252"/>
      <c r="F10" s="253"/>
      <c r="G10" s="253"/>
      <c r="H10" s="252"/>
      <c r="I10" s="253"/>
      <c r="J10" s="253"/>
      <c r="K10" s="252"/>
      <c r="L10" s="253"/>
      <c r="M10" s="253"/>
      <c r="N10" s="252"/>
      <c r="O10" s="253"/>
      <c r="P10" s="253"/>
      <c r="Q10" s="252"/>
      <c r="R10" s="253"/>
      <c r="S10" s="253"/>
      <c r="T10" s="252"/>
      <c r="U10" s="253"/>
      <c r="V10" s="253"/>
    </row>
    <row r="11" spans="1:26" ht="14.25" customHeight="1" x14ac:dyDescent="0.25">
      <c r="A11" s="228" t="s">
        <v>126</v>
      </c>
      <c r="B11" s="38">
        <v>100693</v>
      </c>
      <c r="C11" s="38">
        <v>50417</v>
      </c>
      <c r="D11" s="38">
        <v>50276</v>
      </c>
      <c r="E11" s="38"/>
      <c r="F11" s="38">
        <v>19226</v>
      </c>
      <c r="G11" s="38">
        <v>9945</v>
      </c>
      <c r="H11" s="38"/>
      <c r="I11" s="38">
        <v>17177</v>
      </c>
      <c r="J11" s="38">
        <v>8794</v>
      </c>
      <c r="K11" s="38"/>
      <c r="L11" s="38">
        <v>16293</v>
      </c>
      <c r="M11" s="38">
        <v>8186</v>
      </c>
      <c r="N11" s="38"/>
      <c r="O11" s="38">
        <v>19163</v>
      </c>
      <c r="P11" s="38">
        <v>9550</v>
      </c>
      <c r="Q11" s="38"/>
      <c r="R11" s="38">
        <v>15137</v>
      </c>
      <c r="S11" s="38">
        <v>7352</v>
      </c>
      <c r="T11" s="38"/>
      <c r="U11" s="38">
        <v>13697</v>
      </c>
      <c r="V11" s="38">
        <v>6590</v>
      </c>
    </row>
    <row r="12" spans="1:26" ht="14.25" customHeight="1" x14ac:dyDescent="0.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6" ht="14.25" customHeight="1" x14ac:dyDescent="0.2">
      <c r="A13" s="1" t="s">
        <v>127</v>
      </c>
      <c r="B13" s="239">
        <v>5257</v>
      </c>
      <c r="C13" s="239">
        <v>2634</v>
      </c>
      <c r="D13" s="239">
        <v>2623</v>
      </c>
      <c r="E13" s="239"/>
      <c r="F13" s="239">
        <v>803</v>
      </c>
      <c r="G13" s="239">
        <v>413</v>
      </c>
      <c r="H13" s="239"/>
      <c r="I13" s="239">
        <v>827</v>
      </c>
      <c r="J13" s="239">
        <v>429</v>
      </c>
      <c r="K13" s="239"/>
      <c r="L13" s="239">
        <v>788</v>
      </c>
      <c r="M13" s="239">
        <v>390</v>
      </c>
      <c r="N13" s="239"/>
      <c r="O13" s="239">
        <v>1074</v>
      </c>
      <c r="P13" s="239">
        <v>553</v>
      </c>
      <c r="Q13" s="239"/>
      <c r="R13" s="239">
        <v>909</v>
      </c>
      <c r="S13" s="239">
        <v>435</v>
      </c>
      <c r="T13" s="239"/>
      <c r="U13" s="239">
        <v>856</v>
      </c>
      <c r="V13" s="239">
        <v>414</v>
      </c>
      <c r="W13" s="96"/>
      <c r="X13" s="114"/>
    </row>
    <row r="14" spans="1:26" ht="14.25" customHeight="1" x14ac:dyDescent="0.2">
      <c r="A14" s="1" t="s">
        <v>128</v>
      </c>
      <c r="B14" s="239">
        <v>3026</v>
      </c>
      <c r="C14" s="239">
        <v>1460</v>
      </c>
      <c r="D14" s="239">
        <v>1566</v>
      </c>
      <c r="E14" s="239"/>
      <c r="F14" s="239">
        <v>399</v>
      </c>
      <c r="G14" s="239">
        <v>182</v>
      </c>
      <c r="H14" s="239"/>
      <c r="I14" s="239">
        <v>328</v>
      </c>
      <c r="J14" s="239">
        <v>171</v>
      </c>
      <c r="K14" s="239"/>
      <c r="L14" s="239">
        <v>317</v>
      </c>
      <c r="M14" s="239">
        <v>165</v>
      </c>
      <c r="N14" s="239"/>
      <c r="O14" s="239">
        <v>725</v>
      </c>
      <c r="P14" s="239">
        <v>339</v>
      </c>
      <c r="Q14" s="239"/>
      <c r="R14" s="239">
        <v>654</v>
      </c>
      <c r="S14" s="239">
        <v>301</v>
      </c>
      <c r="T14" s="239"/>
      <c r="U14" s="239">
        <v>603</v>
      </c>
      <c r="V14" s="239">
        <v>302</v>
      </c>
      <c r="W14" s="96"/>
      <c r="X14" s="114"/>
    </row>
    <row r="15" spans="1:26" ht="14.25" customHeight="1" x14ac:dyDescent="0.2">
      <c r="A15" s="1" t="s">
        <v>129</v>
      </c>
      <c r="B15" s="239">
        <v>1983</v>
      </c>
      <c r="C15" s="239">
        <v>762</v>
      </c>
      <c r="D15" s="239">
        <v>1221</v>
      </c>
      <c r="E15" s="239"/>
      <c r="F15" s="239">
        <v>53</v>
      </c>
      <c r="G15" s="239">
        <v>27</v>
      </c>
      <c r="H15" s="239"/>
      <c r="I15" s="239">
        <v>79</v>
      </c>
      <c r="J15" s="239">
        <v>35</v>
      </c>
      <c r="K15" s="239"/>
      <c r="L15" s="239">
        <v>59</v>
      </c>
      <c r="M15" s="239">
        <v>29</v>
      </c>
      <c r="N15" s="239"/>
      <c r="O15" s="239">
        <v>621</v>
      </c>
      <c r="P15" s="239">
        <v>243</v>
      </c>
      <c r="Q15" s="239"/>
      <c r="R15" s="239">
        <v>568</v>
      </c>
      <c r="S15" s="239">
        <v>229</v>
      </c>
      <c r="T15" s="239"/>
      <c r="U15" s="239">
        <v>603</v>
      </c>
      <c r="V15" s="239">
        <v>199</v>
      </c>
      <c r="W15" s="96"/>
      <c r="X15" s="114"/>
    </row>
    <row r="16" spans="1:26" ht="14.25" customHeight="1" x14ac:dyDescent="0.2">
      <c r="A16" s="1" t="s">
        <v>130</v>
      </c>
      <c r="B16" s="239">
        <v>10262</v>
      </c>
      <c r="C16" s="239">
        <v>4934</v>
      </c>
      <c r="D16" s="239">
        <v>5328</v>
      </c>
      <c r="E16" s="239"/>
      <c r="F16" s="239">
        <v>1630</v>
      </c>
      <c r="G16" s="239">
        <v>806</v>
      </c>
      <c r="H16" s="239"/>
      <c r="I16" s="239">
        <v>1547</v>
      </c>
      <c r="J16" s="239">
        <v>796</v>
      </c>
      <c r="K16" s="239"/>
      <c r="L16" s="239">
        <v>1503</v>
      </c>
      <c r="M16" s="239">
        <v>711</v>
      </c>
      <c r="N16" s="239"/>
      <c r="O16" s="239">
        <v>2242</v>
      </c>
      <c r="P16" s="239">
        <v>1088</v>
      </c>
      <c r="Q16" s="239"/>
      <c r="R16" s="239">
        <v>1729</v>
      </c>
      <c r="S16" s="239">
        <v>790</v>
      </c>
      <c r="T16" s="239"/>
      <c r="U16" s="239">
        <v>1611</v>
      </c>
      <c r="V16" s="239">
        <v>743</v>
      </c>
      <c r="W16" s="96"/>
      <c r="X16" s="114"/>
    </row>
    <row r="17" spans="1:24" ht="14.25" customHeight="1" x14ac:dyDescent="0.2">
      <c r="A17" s="1" t="s">
        <v>131</v>
      </c>
      <c r="B17" s="239">
        <v>2331</v>
      </c>
      <c r="C17" s="239">
        <v>1251</v>
      </c>
      <c r="D17" s="239">
        <v>1080</v>
      </c>
      <c r="E17" s="239"/>
      <c r="F17" s="239">
        <v>415</v>
      </c>
      <c r="G17" s="239">
        <v>225</v>
      </c>
      <c r="H17" s="239"/>
      <c r="I17" s="239">
        <v>372</v>
      </c>
      <c r="J17" s="239">
        <v>203</v>
      </c>
      <c r="K17" s="239"/>
      <c r="L17" s="239">
        <v>376</v>
      </c>
      <c r="M17" s="239">
        <v>199</v>
      </c>
      <c r="N17" s="239"/>
      <c r="O17" s="239">
        <v>439</v>
      </c>
      <c r="P17" s="239">
        <v>237</v>
      </c>
      <c r="Q17" s="239"/>
      <c r="R17" s="239">
        <v>383</v>
      </c>
      <c r="S17" s="239">
        <v>208</v>
      </c>
      <c r="T17" s="239"/>
      <c r="U17" s="239">
        <v>346</v>
      </c>
      <c r="V17" s="239">
        <v>179</v>
      </c>
      <c r="W17" s="96"/>
      <c r="X17" s="114"/>
    </row>
    <row r="18" spans="1:24" ht="14.25" customHeight="1" x14ac:dyDescent="0.2">
      <c r="A18" s="1" t="s">
        <v>132</v>
      </c>
      <c r="B18" s="239">
        <v>3578</v>
      </c>
      <c r="C18" s="239">
        <v>1805</v>
      </c>
      <c r="D18" s="239">
        <v>1773</v>
      </c>
      <c r="E18" s="239"/>
      <c r="F18" s="239">
        <v>781</v>
      </c>
      <c r="G18" s="239">
        <v>394</v>
      </c>
      <c r="H18" s="239"/>
      <c r="I18" s="239">
        <v>621</v>
      </c>
      <c r="J18" s="239">
        <v>324</v>
      </c>
      <c r="K18" s="239"/>
      <c r="L18" s="239">
        <v>646</v>
      </c>
      <c r="M18" s="239">
        <v>320</v>
      </c>
      <c r="N18" s="239"/>
      <c r="O18" s="239">
        <v>642</v>
      </c>
      <c r="P18" s="239">
        <v>308</v>
      </c>
      <c r="Q18" s="239"/>
      <c r="R18" s="239">
        <v>456</v>
      </c>
      <c r="S18" s="239">
        <v>251</v>
      </c>
      <c r="T18" s="239"/>
      <c r="U18" s="239">
        <v>432</v>
      </c>
      <c r="V18" s="239">
        <v>208</v>
      </c>
      <c r="W18" s="96"/>
      <c r="X18" s="114"/>
    </row>
    <row r="19" spans="1:24" ht="14.25" customHeight="1" x14ac:dyDescent="0.2">
      <c r="A19" s="1" t="s">
        <v>133</v>
      </c>
      <c r="B19" s="239">
        <v>1161</v>
      </c>
      <c r="C19" s="239">
        <v>596</v>
      </c>
      <c r="D19" s="239">
        <v>565</v>
      </c>
      <c r="E19" s="239"/>
      <c r="F19" s="239">
        <v>215</v>
      </c>
      <c r="G19" s="239">
        <v>118</v>
      </c>
      <c r="H19" s="239"/>
      <c r="I19" s="239">
        <v>219</v>
      </c>
      <c r="J19" s="239">
        <v>115</v>
      </c>
      <c r="K19" s="239"/>
      <c r="L19" s="239">
        <v>183</v>
      </c>
      <c r="M19" s="239">
        <v>86</v>
      </c>
      <c r="N19" s="239"/>
      <c r="O19" s="239">
        <v>212</v>
      </c>
      <c r="P19" s="239">
        <v>105</v>
      </c>
      <c r="Q19" s="239"/>
      <c r="R19" s="239">
        <v>162</v>
      </c>
      <c r="S19" s="239">
        <v>76</v>
      </c>
      <c r="T19" s="239"/>
      <c r="U19" s="239">
        <v>170</v>
      </c>
      <c r="V19" s="239">
        <v>96</v>
      </c>
      <c r="W19" s="96"/>
      <c r="X19" s="114"/>
    </row>
    <row r="20" spans="1:24" ht="14.25" customHeight="1" x14ac:dyDescent="0.2">
      <c r="A20" s="1" t="s">
        <v>134</v>
      </c>
      <c r="B20" s="239">
        <v>8518</v>
      </c>
      <c r="C20" s="239">
        <v>4301</v>
      </c>
      <c r="D20" s="239">
        <v>4217</v>
      </c>
      <c r="E20" s="239"/>
      <c r="F20" s="239">
        <v>1517</v>
      </c>
      <c r="G20" s="239">
        <v>798</v>
      </c>
      <c r="H20" s="239"/>
      <c r="I20" s="239">
        <v>1469</v>
      </c>
      <c r="J20" s="239">
        <v>739</v>
      </c>
      <c r="K20" s="239"/>
      <c r="L20" s="239">
        <v>1335</v>
      </c>
      <c r="M20" s="239">
        <v>663</v>
      </c>
      <c r="N20" s="239"/>
      <c r="O20" s="239">
        <v>1621</v>
      </c>
      <c r="P20" s="239">
        <v>826</v>
      </c>
      <c r="Q20" s="239"/>
      <c r="R20" s="239">
        <v>1435</v>
      </c>
      <c r="S20" s="239">
        <v>707</v>
      </c>
      <c r="T20" s="239"/>
      <c r="U20" s="239">
        <v>1141</v>
      </c>
      <c r="V20" s="239">
        <v>568</v>
      </c>
      <c r="W20" s="96"/>
      <c r="X20" s="114"/>
    </row>
    <row r="21" spans="1:24" ht="14.25" customHeight="1" x14ac:dyDescent="0.2">
      <c r="A21" s="1" t="s">
        <v>135</v>
      </c>
      <c r="B21" s="239">
        <v>3801</v>
      </c>
      <c r="C21" s="239">
        <v>1962</v>
      </c>
      <c r="D21" s="239">
        <v>1839</v>
      </c>
      <c r="E21" s="239"/>
      <c r="F21" s="239">
        <v>817</v>
      </c>
      <c r="G21" s="239">
        <v>423</v>
      </c>
      <c r="H21" s="239"/>
      <c r="I21" s="239">
        <v>719</v>
      </c>
      <c r="J21" s="239">
        <v>382</v>
      </c>
      <c r="K21" s="239"/>
      <c r="L21" s="239">
        <v>680</v>
      </c>
      <c r="M21" s="239">
        <v>360</v>
      </c>
      <c r="N21" s="239"/>
      <c r="O21" s="239">
        <v>670</v>
      </c>
      <c r="P21" s="239">
        <v>344</v>
      </c>
      <c r="Q21" s="239"/>
      <c r="R21" s="239">
        <v>468</v>
      </c>
      <c r="S21" s="239">
        <v>233</v>
      </c>
      <c r="T21" s="239"/>
      <c r="U21" s="239">
        <v>447</v>
      </c>
      <c r="V21" s="239">
        <v>220</v>
      </c>
      <c r="W21" s="96"/>
      <c r="X21" s="114"/>
    </row>
    <row r="22" spans="1:24" ht="14.25" customHeight="1" x14ac:dyDescent="0.2">
      <c r="A22" s="1" t="s">
        <v>136</v>
      </c>
      <c r="B22" s="239">
        <v>8253</v>
      </c>
      <c r="C22" s="239">
        <v>4075</v>
      </c>
      <c r="D22" s="239">
        <v>4178</v>
      </c>
      <c r="E22" s="239"/>
      <c r="F22" s="239">
        <v>1843</v>
      </c>
      <c r="G22" s="239">
        <v>958</v>
      </c>
      <c r="H22" s="239"/>
      <c r="I22" s="239">
        <v>1640</v>
      </c>
      <c r="J22" s="239">
        <v>813</v>
      </c>
      <c r="K22" s="239"/>
      <c r="L22" s="239">
        <v>1464</v>
      </c>
      <c r="M22" s="239">
        <v>705</v>
      </c>
      <c r="N22" s="239"/>
      <c r="O22" s="239">
        <v>1379</v>
      </c>
      <c r="P22" s="239">
        <v>687</v>
      </c>
      <c r="Q22" s="239"/>
      <c r="R22" s="239">
        <v>996</v>
      </c>
      <c r="S22" s="239">
        <v>470</v>
      </c>
      <c r="T22" s="239"/>
      <c r="U22" s="239">
        <v>931</v>
      </c>
      <c r="V22" s="239">
        <v>442</v>
      </c>
      <c r="W22" s="96"/>
      <c r="X22" s="114"/>
    </row>
    <row r="23" spans="1:24" ht="14.25" customHeight="1" x14ac:dyDescent="0.2">
      <c r="A23" s="1" t="s">
        <v>137</v>
      </c>
      <c r="B23" s="239">
        <v>1696</v>
      </c>
      <c r="C23" s="239">
        <v>808</v>
      </c>
      <c r="D23" s="239">
        <v>888</v>
      </c>
      <c r="E23" s="239"/>
      <c r="F23" s="239">
        <v>387</v>
      </c>
      <c r="G23" s="239">
        <v>206</v>
      </c>
      <c r="H23" s="239"/>
      <c r="I23" s="239">
        <v>360</v>
      </c>
      <c r="J23" s="239">
        <v>168</v>
      </c>
      <c r="K23" s="239"/>
      <c r="L23" s="239">
        <v>307</v>
      </c>
      <c r="M23" s="239">
        <v>149</v>
      </c>
      <c r="N23" s="239"/>
      <c r="O23" s="239">
        <v>271</v>
      </c>
      <c r="P23" s="239">
        <v>115</v>
      </c>
      <c r="Q23" s="239"/>
      <c r="R23" s="239">
        <v>178</v>
      </c>
      <c r="S23" s="239">
        <v>84</v>
      </c>
      <c r="T23" s="239"/>
      <c r="U23" s="239">
        <v>193</v>
      </c>
      <c r="V23" s="239">
        <v>86</v>
      </c>
      <c r="W23" s="96"/>
      <c r="X23" s="114"/>
    </row>
    <row r="24" spans="1:24" ht="14.25" customHeight="1" x14ac:dyDescent="0.2">
      <c r="A24" s="254" t="s">
        <v>138</v>
      </c>
      <c r="B24" s="239">
        <v>7309</v>
      </c>
      <c r="C24" s="239">
        <v>3845</v>
      </c>
      <c r="D24" s="239">
        <v>3464</v>
      </c>
      <c r="E24" s="239"/>
      <c r="F24" s="239">
        <v>1118</v>
      </c>
      <c r="G24" s="239">
        <v>628</v>
      </c>
      <c r="H24" s="239"/>
      <c r="I24" s="239">
        <v>1085</v>
      </c>
      <c r="J24" s="239">
        <v>623</v>
      </c>
      <c r="K24" s="239"/>
      <c r="L24" s="239">
        <v>1116</v>
      </c>
      <c r="M24" s="239">
        <v>589</v>
      </c>
      <c r="N24" s="239"/>
      <c r="O24" s="239">
        <v>1544</v>
      </c>
      <c r="P24" s="239">
        <v>809</v>
      </c>
      <c r="Q24" s="239"/>
      <c r="R24" s="239">
        <v>1227</v>
      </c>
      <c r="S24" s="239">
        <v>612</v>
      </c>
      <c r="T24" s="239"/>
      <c r="U24" s="239">
        <v>1219</v>
      </c>
      <c r="V24" s="239">
        <v>584</v>
      </c>
      <c r="W24" s="96"/>
      <c r="X24" s="114"/>
    </row>
    <row r="25" spans="1:24" ht="14.25" customHeight="1" x14ac:dyDescent="0.2">
      <c r="A25" s="1" t="s">
        <v>139</v>
      </c>
      <c r="B25" s="239">
        <v>905</v>
      </c>
      <c r="C25" s="239">
        <v>456</v>
      </c>
      <c r="D25" s="239">
        <v>449</v>
      </c>
      <c r="E25" s="239"/>
      <c r="F25" s="239">
        <v>176</v>
      </c>
      <c r="G25" s="239">
        <v>90</v>
      </c>
      <c r="H25" s="239"/>
      <c r="I25" s="239">
        <v>167</v>
      </c>
      <c r="J25" s="239">
        <v>88</v>
      </c>
      <c r="K25" s="239"/>
      <c r="L25" s="239">
        <v>179</v>
      </c>
      <c r="M25" s="239">
        <v>95</v>
      </c>
      <c r="N25" s="239"/>
      <c r="O25" s="239">
        <v>162</v>
      </c>
      <c r="P25" s="239">
        <v>86</v>
      </c>
      <c r="Q25" s="239"/>
      <c r="R25" s="239">
        <v>118</v>
      </c>
      <c r="S25" s="239">
        <v>53</v>
      </c>
      <c r="T25" s="239"/>
      <c r="U25" s="239">
        <v>103</v>
      </c>
      <c r="V25" s="239">
        <v>44</v>
      </c>
      <c r="W25" s="96"/>
      <c r="X25" s="114"/>
    </row>
    <row r="26" spans="1:24" ht="14.25" customHeight="1" x14ac:dyDescent="0.2">
      <c r="A26" s="1" t="s">
        <v>140</v>
      </c>
      <c r="B26" s="239">
        <v>6156</v>
      </c>
      <c r="C26" s="239">
        <v>2958</v>
      </c>
      <c r="D26" s="239">
        <v>3198</v>
      </c>
      <c r="E26" s="239"/>
      <c r="F26" s="239">
        <v>603</v>
      </c>
      <c r="G26" s="239">
        <v>294</v>
      </c>
      <c r="H26" s="239"/>
      <c r="I26" s="239">
        <v>600</v>
      </c>
      <c r="J26" s="239">
        <v>301</v>
      </c>
      <c r="K26" s="239"/>
      <c r="L26" s="239">
        <v>672</v>
      </c>
      <c r="M26" s="239">
        <v>351</v>
      </c>
      <c r="N26" s="239"/>
      <c r="O26" s="239">
        <v>1511</v>
      </c>
      <c r="P26" s="239">
        <v>719</v>
      </c>
      <c r="Q26" s="239"/>
      <c r="R26" s="239">
        <v>1463</v>
      </c>
      <c r="S26" s="239">
        <v>665</v>
      </c>
      <c r="T26" s="239"/>
      <c r="U26" s="239">
        <v>1307</v>
      </c>
      <c r="V26" s="239">
        <v>628</v>
      </c>
      <c r="W26" s="96"/>
      <c r="X26" s="114"/>
    </row>
    <row r="27" spans="1:24" ht="14.25" customHeight="1" x14ac:dyDescent="0.2">
      <c r="A27" s="1" t="s">
        <v>141</v>
      </c>
      <c r="B27" s="239">
        <v>1040</v>
      </c>
      <c r="C27" s="239">
        <v>548</v>
      </c>
      <c r="D27" s="239">
        <v>492</v>
      </c>
      <c r="E27" s="239"/>
      <c r="F27" s="239">
        <v>281</v>
      </c>
      <c r="G27" s="239">
        <v>132</v>
      </c>
      <c r="H27" s="239"/>
      <c r="I27" s="239">
        <v>209</v>
      </c>
      <c r="J27" s="239">
        <v>109</v>
      </c>
      <c r="K27" s="239"/>
      <c r="L27" s="239">
        <v>227</v>
      </c>
      <c r="M27" s="239">
        <v>131</v>
      </c>
      <c r="N27" s="239"/>
      <c r="O27" s="239">
        <v>137</v>
      </c>
      <c r="P27" s="239">
        <v>76</v>
      </c>
      <c r="Q27" s="239"/>
      <c r="R27" s="239">
        <v>103</v>
      </c>
      <c r="S27" s="239">
        <v>57</v>
      </c>
      <c r="T27" s="239"/>
      <c r="U27" s="239">
        <v>83</v>
      </c>
      <c r="V27" s="239">
        <v>43</v>
      </c>
      <c r="W27" s="96"/>
      <c r="X27" s="114"/>
    </row>
    <row r="28" spans="1:24" ht="14.25" customHeight="1" x14ac:dyDescent="0.2">
      <c r="A28" s="1" t="s">
        <v>142</v>
      </c>
      <c r="B28" s="239">
        <v>2209</v>
      </c>
      <c r="C28" s="239">
        <v>1076</v>
      </c>
      <c r="D28" s="239">
        <v>1133</v>
      </c>
      <c r="E28" s="239"/>
      <c r="F28" s="239">
        <v>480</v>
      </c>
      <c r="G28" s="239">
        <v>237</v>
      </c>
      <c r="H28" s="239"/>
      <c r="I28" s="239">
        <v>444</v>
      </c>
      <c r="J28" s="239">
        <v>210</v>
      </c>
      <c r="K28" s="239"/>
      <c r="L28" s="239">
        <v>426</v>
      </c>
      <c r="M28" s="239">
        <v>202</v>
      </c>
      <c r="N28" s="239"/>
      <c r="O28" s="239">
        <v>397</v>
      </c>
      <c r="P28" s="239">
        <v>189</v>
      </c>
      <c r="Q28" s="239"/>
      <c r="R28" s="239">
        <v>278</v>
      </c>
      <c r="S28" s="239">
        <v>142</v>
      </c>
      <c r="T28" s="239"/>
      <c r="U28" s="239">
        <v>184</v>
      </c>
      <c r="V28" s="239">
        <v>96</v>
      </c>
      <c r="W28" s="96"/>
      <c r="X28" s="114"/>
    </row>
    <row r="29" spans="1:24" ht="14.25" customHeight="1" x14ac:dyDescent="0.2">
      <c r="A29" s="1" t="s">
        <v>143</v>
      </c>
      <c r="B29" s="239">
        <v>2845</v>
      </c>
      <c r="C29" s="239">
        <v>1506</v>
      </c>
      <c r="D29" s="239">
        <v>1339</v>
      </c>
      <c r="E29" s="239"/>
      <c r="F29" s="239">
        <v>552</v>
      </c>
      <c r="G29" s="239">
        <v>291</v>
      </c>
      <c r="H29" s="239"/>
      <c r="I29" s="239">
        <v>519</v>
      </c>
      <c r="J29" s="239">
        <v>283</v>
      </c>
      <c r="K29" s="239"/>
      <c r="L29" s="239">
        <v>514</v>
      </c>
      <c r="M29" s="239">
        <v>259</v>
      </c>
      <c r="N29" s="239"/>
      <c r="O29" s="239">
        <v>501</v>
      </c>
      <c r="P29" s="239">
        <v>279</v>
      </c>
      <c r="Q29" s="239"/>
      <c r="R29" s="239">
        <v>397</v>
      </c>
      <c r="S29" s="239">
        <v>206</v>
      </c>
      <c r="T29" s="239"/>
      <c r="U29" s="239">
        <v>362</v>
      </c>
      <c r="V29" s="239">
        <v>188</v>
      </c>
      <c r="W29" s="96"/>
      <c r="X29" s="114"/>
    </row>
    <row r="30" spans="1:24" ht="14.25" customHeight="1" x14ac:dyDescent="0.2">
      <c r="A30" s="1" t="s">
        <v>144</v>
      </c>
      <c r="B30" s="239">
        <v>3275</v>
      </c>
      <c r="C30" s="239">
        <v>1680</v>
      </c>
      <c r="D30" s="239">
        <v>1595</v>
      </c>
      <c r="E30" s="239"/>
      <c r="F30" s="239">
        <v>851</v>
      </c>
      <c r="G30" s="239">
        <v>441</v>
      </c>
      <c r="H30" s="239"/>
      <c r="I30" s="239">
        <v>620</v>
      </c>
      <c r="J30" s="239">
        <v>318</v>
      </c>
      <c r="K30" s="239"/>
      <c r="L30" s="239">
        <v>561</v>
      </c>
      <c r="M30" s="239">
        <v>293</v>
      </c>
      <c r="N30" s="239"/>
      <c r="O30" s="239">
        <v>504</v>
      </c>
      <c r="P30" s="239">
        <v>245</v>
      </c>
      <c r="Q30" s="239"/>
      <c r="R30" s="239">
        <v>415</v>
      </c>
      <c r="S30" s="239">
        <v>213</v>
      </c>
      <c r="T30" s="239"/>
      <c r="U30" s="239">
        <v>324</v>
      </c>
      <c r="V30" s="239">
        <v>170</v>
      </c>
      <c r="W30" s="96"/>
      <c r="X30" s="114"/>
    </row>
    <row r="31" spans="1:24" ht="14.25" customHeight="1" x14ac:dyDescent="0.2">
      <c r="A31" s="1" t="s">
        <v>145</v>
      </c>
      <c r="B31" s="239">
        <v>1684</v>
      </c>
      <c r="C31" s="239">
        <v>853</v>
      </c>
      <c r="D31" s="239">
        <v>831</v>
      </c>
      <c r="E31" s="239"/>
      <c r="F31" s="239">
        <v>364</v>
      </c>
      <c r="G31" s="239">
        <v>202</v>
      </c>
      <c r="H31" s="239"/>
      <c r="I31" s="239">
        <v>320</v>
      </c>
      <c r="J31" s="239">
        <v>162</v>
      </c>
      <c r="K31" s="239"/>
      <c r="L31" s="239">
        <v>288</v>
      </c>
      <c r="M31" s="239">
        <v>145</v>
      </c>
      <c r="N31" s="239"/>
      <c r="O31" s="239">
        <v>293</v>
      </c>
      <c r="P31" s="239">
        <v>138</v>
      </c>
      <c r="Q31" s="239"/>
      <c r="R31" s="239">
        <v>214</v>
      </c>
      <c r="S31" s="239">
        <v>107</v>
      </c>
      <c r="T31" s="239"/>
      <c r="U31" s="239">
        <v>205</v>
      </c>
      <c r="V31" s="239">
        <v>99</v>
      </c>
      <c r="W31" s="96"/>
      <c r="X31" s="114"/>
    </row>
    <row r="32" spans="1:24" ht="14.25" customHeight="1" x14ac:dyDescent="0.2">
      <c r="A32" s="1" t="s">
        <v>146</v>
      </c>
      <c r="B32" s="239">
        <v>2122</v>
      </c>
      <c r="C32" s="239">
        <v>1103</v>
      </c>
      <c r="D32" s="239">
        <v>1019</v>
      </c>
      <c r="E32" s="239"/>
      <c r="F32" s="239">
        <v>472</v>
      </c>
      <c r="G32" s="239">
        <v>240</v>
      </c>
      <c r="H32" s="239"/>
      <c r="I32" s="239">
        <v>389</v>
      </c>
      <c r="J32" s="239">
        <v>196</v>
      </c>
      <c r="K32" s="239"/>
      <c r="L32" s="239">
        <v>384</v>
      </c>
      <c r="M32" s="239">
        <v>206</v>
      </c>
      <c r="N32" s="239"/>
      <c r="O32" s="239">
        <v>377</v>
      </c>
      <c r="P32" s="239">
        <v>202</v>
      </c>
      <c r="Q32" s="239"/>
      <c r="R32" s="239">
        <v>256</v>
      </c>
      <c r="S32" s="239">
        <v>137</v>
      </c>
      <c r="T32" s="239"/>
      <c r="U32" s="239">
        <v>244</v>
      </c>
      <c r="V32" s="239">
        <v>122</v>
      </c>
      <c r="W32" s="96"/>
      <c r="X32" s="114"/>
    </row>
    <row r="33" spans="1:24" ht="14.25" customHeight="1" x14ac:dyDescent="0.2">
      <c r="A33" s="1" t="s">
        <v>147</v>
      </c>
      <c r="B33" s="239">
        <v>4930</v>
      </c>
      <c r="C33" s="239">
        <v>2524</v>
      </c>
      <c r="D33" s="239">
        <v>2406</v>
      </c>
      <c r="E33" s="239"/>
      <c r="F33" s="239">
        <v>1076</v>
      </c>
      <c r="G33" s="239">
        <v>551</v>
      </c>
      <c r="H33" s="239"/>
      <c r="I33" s="239">
        <v>976</v>
      </c>
      <c r="J33" s="239">
        <v>489</v>
      </c>
      <c r="K33" s="239"/>
      <c r="L33" s="239">
        <v>946</v>
      </c>
      <c r="M33" s="239">
        <v>487</v>
      </c>
      <c r="N33" s="239"/>
      <c r="O33" s="239">
        <v>781</v>
      </c>
      <c r="P33" s="239">
        <v>403</v>
      </c>
      <c r="Q33" s="239"/>
      <c r="R33" s="239">
        <v>643</v>
      </c>
      <c r="S33" s="239">
        <v>323</v>
      </c>
      <c r="T33" s="239"/>
      <c r="U33" s="239">
        <v>508</v>
      </c>
      <c r="V33" s="239">
        <v>271</v>
      </c>
      <c r="W33" s="96"/>
      <c r="X33" s="114"/>
    </row>
    <row r="34" spans="1:24" ht="14.25" customHeight="1" x14ac:dyDescent="0.2">
      <c r="A34" s="1" t="s">
        <v>148</v>
      </c>
      <c r="B34" s="239">
        <v>4038</v>
      </c>
      <c r="C34" s="239">
        <v>2094</v>
      </c>
      <c r="D34" s="239">
        <v>1944</v>
      </c>
      <c r="E34" s="239"/>
      <c r="F34" s="239">
        <v>1015</v>
      </c>
      <c r="G34" s="239">
        <v>537</v>
      </c>
      <c r="H34" s="239"/>
      <c r="I34" s="239">
        <v>868</v>
      </c>
      <c r="J34" s="239">
        <v>453</v>
      </c>
      <c r="K34" s="239"/>
      <c r="L34" s="239">
        <v>717</v>
      </c>
      <c r="M34" s="239">
        <v>355</v>
      </c>
      <c r="N34" s="239"/>
      <c r="O34" s="239">
        <v>604</v>
      </c>
      <c r="P34" s="239">
        <v>321</v>
      </c>
      <c r="Q34" s="239"/>
      <c r="R34" s="239">
        <v>438</v>
      </c>
      <c r="S34" s="239">
        <v>226</v>
      </c>
      <c r="T34" s="239"/>
      <c r="U34" s="239">
        <v>396</v>
      </c>
      <c r="V34" s="239">
        <v>202</v>
      </c>
      <c r="W34" s="96"/>
      <c r="X34" s="114"/>
    </row>
    <row r="35" spans="1:24" ht="14.25" customHeight="1" x14ac:dyDescent="0.2">
      <c r="A35" s="1" t="s">
        <v>149</v>
      </c>
      <c r="B35" s="239">
        <v>1330</v>
      </c>
      <c r="C35" s="239">
        <v>678</v>
      </c>
      <c r="D35" s="239">
        <v>652</v>
      </c>
      <c r="E35" s="239"/>
      <c r="F35" s="239">
        <v>297</v>
      </c>
      <c r="G35" s="239">
        <v>155</v>
      </c>
      <c r="H35" s="239"/>
      <c r="I35" s="239">
        <v>254</v>
      </c>
      <c r="J35" s="239">
        <v>120</v>
      </c>
      <c r="K35" s="239"/>
      <c r="L35" s="239">
        <v>252</v>
      </c>
      <c r="M35" s="239">
        <v>131</v>
      </c>
      <c r="N35" s="239"/>
      <c r="O35" s="239">
        <v>218</v>
      </c>
      <c r="P35" s="239">
        <v>111</v>
      </c>
      <c r="Q35" s="239"/>
      <c r="R35" s="239">
        <v>183</v>
      </c>
      <c r="S35" s="239">
        <v>99</v>
      </c>
      <c r="T35" s="239"/>
      <c r="U35" s="239">
        <v>126</v>
      </c>
      <c r="V35" s="239">
        <v>62</v>
      </c>
      <c r="W35" s="96"/>
      <c r="X35" s="114"/>
    </row>
    <row r="36" spans="1:24" ht="14.25" customHeight="1" x14ac:dyDescent="0.2">
      <c r="A36" s="1" t="s">
        <v>150</v>
      </c>
      <c r="B36" s="239">
        <v>1500</v>
      </c>
      <c r="C36" s="239">
        <v>811</v>
      </c>
      <c r="D36" s="239">
        <v>689</v>
      </c>
      <c r="E36" s="239"/>
      <c r="F36" s="239">
        <v>363</v>
      </c>
      <c r="G36" s="239">
        <v>199</v>
      </c>
      <c r="H36" s="239"/>
      <c r="I36" s="239">
        <v>300</v>
      </c>
      <c r="J36" s="239">
        <v>157</v>
      </c>
      <c r="K36" s="239"/>
      <c r="L36" s="239">
        <v>293</v>
      </c>
      <c r="M36" s="239">
        <v>177</v>
      </c>
      <c r="N36" s="239"/>
      <c r="O36" s="239">
        <v>254</v>
      </c>
      <c r="P36" s="239">
        <v>138</v>
      </c>
      <c r="Q36" s="239"/>
      <c r="R36" s="239">
        <v>143</v>
      </c>
      <c r="S36" s="239">
        <v>67</v>
      </c>
      <c r="T36" s="239"/>
      <c r="U36" s="239">
        <v>147</v>
      </c>
      <c r="V36" s="239">
        <v>73</v>
      </c>
      <c r="W36" s="96"/>
      <c r="X36" s="114"/>
    </row>
    <row r="37" spans="1:24" ht="14.25" customHeight="1" x14ac:dyDescent="0.2">
      <c r="A37" s="1" t="s">
        <v>151</v>
      </c>
      <c r="B37" s="239">
        <v>5837</v>
      </c>
      <c r="C37" s="239">
        <v>2830</v>
      </c>
      <c r="D37" s="239">
        <v>3007</v>
      </c>
      <c r="E37" s="239"/>
      <c r="F37" s="239">
        <v>1378</v>
      </c>
      <c r="G37" s="239">
        <v>705</v>
      </c>
      <c r="H37" s="239"/>
      <c r="I37" s="239">
        <v>1149</v>
      </c>
      <c r="J37" s="239">
        <v>549</v>
      </c>
      <c r="K37" s="239"/>
      <c r="L37" s="239">
        <v>1042</v>
      </c>
      <c r="M37" s="239">
        <v>480</v>
      </c>
      <c r="N37" s="239"/>
      <c r="O37" s="239">
        <v>1037</v>
      </c>
      <c r="P37" s="239">
        <v>514</v>
      </c>
      <c r="Q37" s="239"/>
      <c r="R37" s="239">
        <v>599</v>
      </c>
      <c r="S37" s="239">
        <v>292</v>
      </c>
      <c r="T37" s="239"/>
      <c r="U37" s="239">
        <v>632</v>
      </c>
      <c r="V37" s="239">
        <v>290</v>
      </c>
      <c r="W37" s="96"/>
      <c r="X37" s="114"/>
    </row>
    <row r="38" spans="1:24" ht="14.25" customHeight="1" x14ac:dyDescent="0.2">
      <c r="A38" s="37" t="s">
        <v>152</v>
      </c>
      <c r="B38" s="239">
        <v>4433</v>
      </c>
      <c r="C38" s="239">
        <v>2246</v>
      </c>
      <c r="D38" s="239">
        <v>2187</v>
      </c>
      <c r="E38" s="239"/>
      <c r="F38" s="239">
        <v>1038</v>
      </c>
      <c r="G38" s="239">
        <v>535</v>
      </c>
      <c r="H38" s="239"/>
      <c r="I38" s="239">
        <v>847</v>
      </c>
      <c r="J38" s="239">
        <v>432</v>
      </c>
      <c r="K38" s="239"/>
      <c r="L38" s="239">
        <v>780</v>
      </c>
      <c r="M38" s="239">
        <v>387</v>
      </c>
      <c r="N38" s="239"/>
      <c r="O38" s="239">
        <v>766</v>
      </c>
      <c r="P38" s="239">
        <v>381</v>
      </c>
      <c r="Q38" s="239"/>
      <c r="R38" s="239">
        <v>570</v>
      </c>
      <c r="S38" s="239">
        <v>290</v>
      </c>
      <c r="T38" s="239"/>
      <c r="U38" s="239">
        <v>432</v>
      </c>
      <c r="V38" s="239">
        <v>221</v>
      </c>
      <c r="W38" s="96"/>
      <c r="X38" s="114"/>
    </row>
    <row r="39" spans="1:24" ht="14.25" customHeight="1" thickBot="1" x14ac:dyDescent="0.25">
      <c r="A39" s="241" t="s">
        <v>153</v>
      </c>
      <c r="B39" s="242">
        <v>1214</v>
      </c>
      <c r="C39" s="242">
        <v>621</v>
      </c>
      <c r="D39" s="242">
        <v>593</v>
      </c>
      <c r="E39" s="242"/>
      <c r="F39" s="242">
        <v>302</v>
      </c>
      <c r="G39" s="242">
        <v>158</v>
      </c>
      <c r="H39" s="242"/>
      <c r="I39" s="242">
        <v>249</v>
      </c>
      <c r="J39" s="242">
        <v>129</v>
      </c>
      <c r="K39" s="242"/>
      <c r="L39" s="242">
        <v>238</v>
      </c>
      <c r="M39" s="242">
        <v>121</v>
      </c>
      <c r="N39" s="242"/>
      <c r="O39" s="242">
        <v>181</v>
      </c>
      <c r="P39" s="242">
        <v>94</v>
      </c>
      <c r="Q39" s="242"/>
      <c r="R39" s="242">
        <v>152</v>
      </c>
      <c r="S39" s="242">
        <v>79</v>
      </c>
      <c r="T39" s="242"/>
      <c r="U39" s="242">
        <v>92</v>
      </c>
      <c r="V39" s="242">
        <v>40</v>
      </c>
      <c r="X39" s="114"/>
    </row>
    <row r="40" spans="1:24" ht="14.25" customHeight="1" x14ac:dyDescent="0.2">
      <c r="A40" s="236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X40" s="114"/>
    </row>
    <row r="41" spans="1:24" ht="14.25" customHeight="1" x14ac:dyDescent="0.2">
      <c r="A41" s="236"/>
      <c r="B41" s="252"/>
      <c r="C41" s="252"/>
      <c r="D41" s="252"/>
      <c r="E41" s="252"/>
      <c r="F41" s="277"/>
      <c r="G41" s="277"/>
      <c r="H41" s="252"/>
      <c r="I41" s="277"/>
      <c r="J41" s="277"/>
      <c r="K41" s="252"/>
      <c r="L41" s="277"/>
      <c r="M41" s="277"/>
      <c r="N41" s="252"/>
      <c r="O41" s="277"/>
      <c r="P41" s="277"/>
      <c r="Q41" s="252"/>
      <c r="R41" s="277"/>
      <c r="S41" s="277"/>
      <c r="T41" s="252"/>
      <c r="U41" s="277"/>
      <c r="V41" s="277"/>
    </row>
    <row r="42" spans="1:24" ht="14.25" customHeight="1" x14ac:dyDescent="0.2">
      <c r="A42" s="236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</row>
  </sheetData>
  <mergeCells count="8">
    <mergeCell ref="X1:Y2"/>
    <mergeCell ref="A7:V7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80" orientation="portrait" horizontalDpi="1200" verticalDpi="300" r:id="rId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Normal="100" zoomScaleSheetLayoutView="100" workbookViewId="0">
      <selection sqref="A1:V1"/>
    </sheetView>
  </sheetViews>
  <sheetFormatPr baseColWidth="10" defaultColWidth="11" defaultRowHeight="12" x14ac:dyDescent="0.2"/>
  <cols>
    <col min="1" max="1" width="10.5" style="29" customWidth="1"/>
    <col min="2" max="4" width="5.75" style="29" bestFit="1" customWidth="1"/>
    <col min="5" max="5" width="1.5" style="29" customWidth="1"/>
    <col min="6" max="6" width="5.375" style="29" bestFit="1" customWidth="1"/>
    <col min="7" max="7" width="5" style="29" bestFit="1" customWidth="1"/>
    <col min="8" max="8" width="1.5" style="29" customWidth="1"/>
    <col min="9" max="9" width="5.375" style="29" bestFit="1" customWidth="1"/>
    <col min="10" max="10" width="4.75" style="29" bestFit="1" customWidth="1"/>
    <col min="11" max="11" width="1.5" style="29" customWidth="1"/>
    <col min="12" max="12" width="5.125" style="29" bestFit="1" customWidth="1"/>
    <col min="13" max="13" width="5" style="29" bestFit="1" customWidth="1"/>
    <col min="14" max="14" width="1.5" style="29" customWidth="1"/>
    <col min="15" max="15" width="6" style="29" bestFit="1" customWidth="1"/>
    <col min="16" max="16" width="5.5" style="29" bestFit="1" customWidth="1"/>
    <col min="17" max="17" width="1.5" style="29" customWidth="1"/>
    <col min="18" max="18" width="6" style="29" bestFit="1" customWidth="1"/>
    <col min="19" max="19" width="4.75" style="29" bestFit="1" customWidth="1"/>
    <col min="20" max="20" width="1.5" style="29" customWidth="1"/>
    <col min="21" max="21" width="5.5" style="29" bestFit="1" customWidth="1"/>
    <col min="22" max="22" width="4.75" style="29" bestFit="1" customWidth="1"/>
    <col min="23" max="23" width="6.875" style="90" customWidth="1"/>
    <col min="24" max="16384" width="11" style="90"/>
  </cols>
  <sheetData>
    <row r="1" spans="1:26" ht="15" x14ac:dyDescent="0.2">
      <c r="A1" s="769" t="s">
        <v>783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5" x14ac:dyDescent="0.2">
      <c r="A2" s="769" t="s">
        <v>234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200"/>
      <c r="X2" s="747"/>
      <c r="Y2" s="747"/>
      <c r="Z2"/>
    </row>
    <row r="3" spans="1:26" ht="14.25" x14ac:dyDescent="0.2">
      <c r="A3" s="758" t="s">
        <v>296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</row>
    <row r="4" spans="1:26" ht="14.25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x14ac:dyDescent="0.2">
      <c r="A5" s="769" t="s">
        <v>207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4.25" x14ac:dyDescent="0.2">
      <c r="A6" s="754" t="s">
        <v>545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4"/>
    </row>
    <row r="7" spans="1:26" ht="15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</row>
    <row r="8" spans="1:26" s="91" customFormat="1" ht="12.75" x14ac:dyDescent="0.2">
      <c r="A8" s="274" t="s">
        <v>161</v>
      </c>
      <c r="B8" s="208" t="s">
        <v>5</v>
      </c>
      <c r="C8" s="208"/>
      <c r="D8" s="208"/>
      <c r="E8" s="1"/>
      <c r="F8" s="275" t="s">
        <v>14</v>
      </c>
      <c r="G8" s="275"/>
      <c r="H8" s="1"/>
      <c r="I8" s="275" t="s">
        <v>15</v>
      </c>
      <c r="J8" s="275"/>
      <c r="K8" s="1"/>
      <c r="L8" s="275" t="s">
        <v>16</v>
      </c>
      <c r="M8" s="275"/>
      <c r="N8" s="1"/>
      <c r="O8" s="275" t="s">
        <v>18</v>
      </c>
      <c r="P8" s="275"/>
      <c r="Q8" s="1"/>
      <c r="R8" s="275" t="s">
        <v>19</v>
      </c>
      <c r="S8" s="275"/>
      <c r="T8" s="1"/>
      <c r="U8" s="275" t="s">
        <v>20</v>
      </c>
      <c r="V8" s="275"/>
    </row>
    <row r="9" spans="1:26" s="91" customFormat="1" ht="13.5" thickBot="1" x14ac:dyDescent="0.25">
      <c r="A9" s="276" t="s">
        <v>227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/>
      <c r="I9" s="235" t="s">
        <v>87</v>
      </c>
      <c r="J9" s="235" t="s">
        <v>88</v>
      </c>
      <c r="K9" s="235"/>
      <c r="L9" s="235" t="s">
        <v>87</v>
      </c>
      <c r="M9" s="235" t="s">
        <v>88</v>
      </c>
      <c r="N9" s="235"/>
      <c r="O9" s="235" t="s">
        <v>87</v>
      </c>
      <c r="P9" s="235" t="s">
        <v>88</v>
      </c>
      <c r="Q9" s="235"/>
      <c r="R9" s="235" t="s">
        <v>87</v>
      </c>
      <c r="S9" s="235" t="s">
        <v>88</v>
      </c>
      <c r="T9" s="235"/>
      <c r="U9" s="235" t="s">
        <v>87</v>
      </c>
      <c r="V9" s="235" t="s">
        <v>88</v>
      </c>
    </row>
    <row r="10" spans="1:26" x14ac:dyDescent="0.2">
      <c r="A10" s="252"/>
      <c r="B10" s="253"/>
      <c r="C10" s="253"/>
      <c r="D10" s="253"/>
      <c r="E10" s="252"/>
      <c r="F10" s="253"/>
      <c r="G10" s="253"/>
      <c r="H10" s="252"/>
      <c r="I10" s="253"/>
      <c r="J10" s="253"/>
      <c r="K10" s="252"/>
      <c r="L10" s="253"/>
      <c r="M10" s="253"/>
      <c r="N10" s="252"/>
      <c r="O10" s="253"/>
      <c r="P10" s="253"/>
      <c r="Q10" s="252"/>
      <c r="R10" s="253"/>
      <c r="S10" s="253"/>
      <c r="T10" s="252"/>
      <c r="U10" s="253"/>
      <c r="V10" s="253"/>
    </row>
    <row r="11" spans="1:26" ht="15" x14ac:dyDescent="0.25">
      <c r="A11" s="228" t="s">
        <v>126</v>
      </c>
      <c r="B11" s="51">
        <v>100693</v>
      </c>
      <c r="C11" s="51">
        <v>50417</v>
      </c>
      <c r="D11" s="51">
        <v>50276</v>
      </c>
      <c r="E11" s="51"/>
      <c r="F11" s="51">
        <v>19226</v>
      </c>
      <c r="G11" s="51">
        <v>9945</v>
      </c>
      <c r="H11" s="51"/>
      <c r="I11" s="51">
        <v>17177</v>
      </c>
      <c r="J11" s="51">
        <v>8794</v>
      </c>
      <c r="K11" s="51"/>
      <c r="L11" s="51">
        <v>16293</v>
      </c>
      <c r="M11" s="51">
        <v>8186</v>
      </c>
      <c r="N11" s="51"/>
      <c r="O11" s="51">
        <v>19163</v>
      </c>
      <c r="P11" s="51">
        <v>9550</v>
      </c>
      <c r="Q11" s="51"/>
      <c r="R11" s="51">
        <v>15137</v>
      </c>
      <c r="S11" s="51">
        <v>7352</v>
      </c>
      <c r="T11" s="51"/>
      <c r="U11" s="51">
        <v>13697</v>
      </c>
      <c r="V11" s="51">
        <v>6590</v>
      </c>
    </row>
    <row r="12" spans="1:26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6" ht="12.75" x14ac:dyDescent="0.2">
      <c r="A13" s="254" t="s">
        <v>208</v>
      </c>
      <c r="B13" s="51">
        <v>26790</v>
      </c>
      <c r="C13" s="51">
        <v>13021</v>
      </c>
      <c r="D13" s="51">
        <v>13769</v>
      </c>
      <c r="E13" s="51"/>
      <c r="F13" s="51">
        <v>4145</v>
      </c>
      <c r="G13" s="51">
        <v>2078</v>
      </c>
      <c r="H13" s="51"/>
      <c r="I13" s="51">
        <v>3842</v>
      </c>
      <c r="J13" s="51">
        <v>1987</v>
      </c>
      <c r="K13" s="51"/>
      <c r="L13" s="51">
        <v>3715</v>
      </c>
      <c r="M13" s="51">
        <v>1811</v>
      </c>
      <c r="N13" s="51"/>
      <c r="O13" s="51">
        <v>5820</v>
      </c>
      <c r="P13" s="51">
        <v>2806</v>
      </c>
      <c r="Q13" s="51"/>
      <c r="R13" s="51">
        <v>4752</v>
      </c>
      <c r="S13" s="51">
        <v>2242</v>
      </c>
      <c r="T13" s="51"/>
      <c r="U13" s="51">
        <v>4516</v>
      </c>
      <c r="V13" s="51">
        <v>2097</v>
      </c>
    </row>
    <row r="14" spans="1:26" ht="12.75" x14ac:dyDescent="0.2">
      <c r="A14" s="254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6" ht="12.75" x14ac:dyDescent="0.2">
      <c r="A15" s="1" t="s">
        <v>209</v>
      </c>
      <c r="B15" s="51">
        <v>22268</v>
      </c>
      <c r="C15" s="51">
        <v>11146</v>
      </c>
      <c r="D15" s="51">
        <v>11122</v>
      </c>
      <c r="E15" s="51"/>
      <c r="F15" s="51">
        <v>4564</v>
      </c>
      <c r="G15" s="51">
        <v>2385</v>
      </c>
      <c r="H15" s="51"/>
      <c r="I15" s="51">
        <v>4188</v>
      </c>
      <c r="J15" s="51">
        <v>2102</v>
      </c>
      <c r="K15" s="51"/>
      <c r="L15" s="51">
        <v>3786</v>
      </c>
      <c r="M15" s="51">
        <v>1877</v>
      </c>
      <c r="N15" s="51"/>
      <c r="O15" s="51">
        <v>3941</v>
      </c>
      <c r="P15" s="51">
        <v>1972</v>
      </c>
      <c r="Q15" s="51"/>
      <c r="R15" s="51">
        <v>3077</v>
      </c>
      <c r="S15" s="51">
        <v>1494</v>
      </c>
      <c r="T15" s="51"/>
      <c r="U15" s="51">
        <v>2712</v>
      </c>
      <c r="V15" s="51">
        <v>1316</v>
      </c>
    </row>
    <row r="16" spans="1:26" ht="12.75" x14ac:dyDescent="0.2">
      <c r="A16" s="1" t="s">
        <v>210</v>
      </c>
      <c r="B16" s="51">
        <v>9022</v>
      </c>
      <c r="C16" s="51">
        <v>4722</v>
      </c>
      <c r="D16" s="51">
        <v>4300</v>
      </c>
      <c r="E16" s="51"/>
      <c r="F16" s="51">
        <v>1445</v>
      </c>
      <c r="G16" s="51">
        <v>805</v>
      </c>
      <c r="H16" s="51"/>
      <c r="I16" s="51">
        <v>1403</v>
      </c>
      <c r="J16" s="51">
        <v>797</v>
      </c>
      <c r="K16" s="51"/>
      <c r="L16" s="51">
        <v>1452</v>
      </c>
      <c r="M16" s="51">
        <v>773</v>
      </c>
      <c r="N16" s="51"/>
      <c r="O16" s="51">
        <v>1841</v>
      </c>
      <c r="P16" s="51">
        <v>962</v>
      </c>
      <c r="Q16" s="51"/>
      <c r="R16" s="51">
        <v>1454</v>
      </c>
      <c r="S16" s="51">
        <v>713</v>
      </c>
      <c r="T16" s="51"/>
      <c r="U16" s="51">
        <v>1427</v>
      </c>
      <c r="V16" s="51">
        <v>672</v>
      </c>
    </row>
    <row r="17" spans="1:22" ht="12.75" x14ac:dyDescent="0.2">
      <c r="A17" s="1" t="s">
        <v>211</v>
      </c>
      <c r="B17" s="51">
        <v>7196</v>
      </c>
      <c r="C17" s="51">
        <v>3506</v>
      </c>
      <c r="D17" s="51">
        <v>3690</v>
      </c>
      <c r="E17" s="51"/>
      <c r="F17" s="51">
        <v>884</v>
      </c>
      <c r="G17" s="51">
        <v>426</v>
      </c>
      <c r="H17" s="51"/>
      <c r="I17" s="51">
        <v>809</v>
      </c>
      <c r="J17" s="51">
        <v>410</v>
      </c>
      <c r="K17" s="51"/>
      <c r="L17" s="51">
        <v>899</v>
      </c>
      <c r="M17" s="51">
        <v>482</v>
      </c>
      <c r="N17" s="51"/>
      <c r="O17" s="51">
        <v>1648</v>
      </c>
      <c r="P17" s="51">
        <v>795</v>
      </c>
      <c r="Q17" s="51"/>
      <c r="R17" s="51">
        <v>1566</v>
      </c>
      <c r="S17" s="51">
        <v>722</v>
      </c>
      <c r="T17" s="51"/>
      <c r="U17" s="51">
        <v>1390</v>
      </c>
      <c r="V17" s="51">
        <v>671</v>
      </c>
    </row>
    <row r="18" spans="1:22" ht="12.75" x14ac:dyDescent="0.2">
      <c r="A18" s="1" t="s">
        <v>212</v>
      </c>
      <c r="B18" s="51">
        <v>10013</v>
      </c>
      <c r="C18" s="51">
        <v>5115</v>
      </c>
      <c r="D18" s="51">
        <v>4898</v>
      </c>
      <c r="E18" s="51"/>
      <c r="F18" s="51">
        <v>2247</v>
      </c>
      <c r="G18" s="51">
        <v>1171</v>
      </c>
      <c r="H18" s="51"/>
      <c r="I18" s="51">
        <v>1903</v>
      </c>
      <c r="J18" s="51">
        <v>973</v>
      </c>
      <c r="K18" s="51"/>
      <c r="L18" s="51">
        <v>1789</v>
      </c>
      <c r="M18" s="51">
        <v>899</v>
      </c>
      <c r="N18" s="51"/>
      <c r="O18" s="51">
        <v>1695</v>
      </c>
      <c r="P18" s="51">
        <v>851</v>
      </c>
      <c r="Q18" s="51"/>
      <c r="R18" s="51">
        <v>1304</v>
      </c>
      <c r="S18" s="51">
        <v>668</v>
      </c>
      <c r="T18" s="51"/>
      <c r="U18" s="51">
        <v>1075</v>
      </c>
      <c r="V18" s="51">
        <v>553</v>
      </c>
    </row>
    <row r="19" spans="1:22" ht="12.75" x14ac:dyDescent="0.2">
      <c r="A19" s="666" t="s">
        <v>213</v>
      </c>
      <c r="B19" s="51">
        <v>13920</v>
      </c>
      <c r="C19" s="51">
        <v>7210</v>
      </c>
      <c r="D19" s="51">
        <v>6710</v>
      </c>
      <c r="E19" s="51"/>
      <c r="F19" s="51">
        <v>3223</v>
      </c>
      <c r="G19" s="51">
        <v>1682</v>
      </c>
      <c r="H19" s="51"/>
      <c r="I19" s="51">
        <v>2787</v>
      </c>
      <c r="J19" s="51">
        <v>1415</v>
      </c>
      <c r="K19" s="51"/>
      <c r="L19" s="51">
        <v>2592</v>
      </c>
      <c r="M19" s="51">
        <v>1356</v>
      </c>
      <c r="N19" s="51"/>
      <c r="O19" s="51">
        <v>2234</v>
      </c>
      <c r="P19" s="51">
        <v>1175</v>
      </c>
      <c r="Q19" s="51"/>
      <c r="R19" s="51">
        <v>1663</v>
      </c>
      <c r="S19" s="51">
        <v>852</v>
      </c>
      <c r="T19" s="51"/>
      <c r="U19" s="51">
        <v>1421</v>
      </c>
      <c r="V19" s="51">
        <v>730</v>
      </c>
    </row>
    <row r="20" spans="1:22" ht="12.75" x14ac:dyDescent="0.2">
      <c r="A20" s="1" t="s">
        <v>214</v>
      </c>
      <c r="B20" s="51">
        <v>11484</v>
      </c>
      <c r="C20" s="51">
        <v>5697</v>
      </c>
      <c r="D20" s="51">
        <v>5787</v>
      </c>
      <c r="E20" s="51"/>
      <c r="F20" s="51">
        <v>2718</v>
      </c>
      <c r="G20" s="51">
        <v>1398</v>
      </c>
      <c r="H20" s="51"/>
      <c r="I20" s="51">
        <v>2245</v>
      </c>
      <c r="J20" s="51">
        <v>1110</v>
      </c>
      <c r="K20" s="51"/>
      <c r="L20" s="51">
        <v>2060</v>
      </c>
      <c r="M20" s="51">
        <v>988</v>
      </c>
      <c r="N20" s="51"/>
      <c r="O20" s="51">
        <v>1984</v>
      </c>
      <c r="P20" s="51">
        <v>989</v>
      </c>
      <c r="Q20" s="51"/>
      <c r="R20" s="51">
        <v>1321</v>
      </c>
      <c r="S20" s="51">
        <v>661</v>
      </c>
      <c r="T20" s="51"/>
      <c r="U20" s="51">
        <v>1156</v>
      </c>
      <c r="V20" s="51">
        <v>551</v>
      </c>
    </row>
    <row r="21" spans="1:22" x14ac:dyDescent="0.2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13.5" x14ac:dyDescent="0.25">
      <c r="A22" s="261" t="s">
        <v>166</v>
      </c>
      <c r="B22" s="51">
        <v>67611</v>
      </c>
      <c r="C22" s="51">
        <v>33428</v>
      </c>
      <c r="D22" s="51">
        <v>34183</v>
      </c>
      <c r="E22" s="51"/>
      <c r="F22" s="51">
        <v>11859</v>
      </c>
      <c r="G22" s="51">
        <v>6101</v>
      </c>
      <c r="H22" s="51"/>
      <c r="I22" s="51">
        <v>10700</v>
      </c>
      <c r="J22" s="51">
        <v>5497</v>
      </c>
      <c r="K22" s="51"/>
      <c r="L22" s="51">
        <v>10343</v>
      </c>
      <c r="M22" s="51">
        <v>5116</v>
      </c>
      <c r="N22" s="51"/>
      <c r="O22" s="51">
        <v>13603</v>
      </c>
      <c r="P22" s="51">
        <v>6714</v>
      </c>
      <c r="Q22" s="51"/>
      <c r="R22" s="51">
        <v>11102</v>
      </c>
      <c r="S22" s="51">
        <v>5284</v>
      </c>
      <c r="T22" s="51"/>
      <c r="U22" s="51">
        <v>10004</v>
      </c>
      <c r="V22" s="51">
        <v>4716</v>
      </c>
    </row>
    <row r="23" spans="1:22" x14ac:dyDescent="0.2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12.75" x14ac:dyDescent="0.2">
      <c r="A24" s="254" t="s">
        <v>208</v>
      </c>
      <c r="B24" s="239">
        <v>21670</v>
      </c>
      <c r="C24" s="239">
        <v>10401</v>
      </c>
      <c r="D24" s="239">
        <v>11269</v>
      </c>
      <c r="E24" s="239"/>
      <c r="F24" s="239">
        <v>3105</v>
      </c>
      <c r="G24" s="239">
        <v>1540</v>
      </c>
      <c r="H24" s="239"/>
      <c r="I24" s="239">
        <v>2958</v>
      </c>
      <c r="J24" s="239">
        <v>1531</v>
      </c>
      <c r="K24" s="239"/>
      <c r="L24" s="239">
        <v>2848</v>
      </c>
      <c r="M24" s="239">
        <v>1388</v>
      </c>
      <c r="N24" s="239"/>
      <c r="O24" s="239">
        <v>4862</v>
      </c>
      <c r="P24" s="239">
        <v>2313</v>
      </c>
      <c r="Q24" s="239"/>
      <c r="R24" s="239">
        <v>4077</v>
      </c>
      <c r="S24" s="239">
        <v>1879</v>
      </c>
      <c r="T24" s="239"/>
      <c r="U24" s="239">
        <v>3820</v>
      </c>
      <c r="V24" s="239">
        <v>1750</v>
      </c>
    </row>
    <row r="25" spans="1:22" ht="12.75" x14ac:dyDescent="0.2">
      <c r="A25" s="1" t="s">
        <v>209</v>
      </c>
      <c r="B25" s="239">
        <v>9283</v>
      </c>
      <c r="C25" s="239">
        <v>4605</v>
      </c>
      <c r="D25" s="239">
        <v>4678</v>
      </c>
      <c r="E25" s="239"/>
      <c r="F25" s="239">
        <v>1593</v>
      </c>
      <c r="G25" s="239">
        <v>843</v>
      </c>
      <c r="H25" s="239"/>
      <c r="I25" s="239">
        <v>1578</v>
      </c>
      <c r="J25" s="239">
        <v>794</v>
      </c>
      <c r="K25" s="239"/>
      <c r="L25" s="239">
        <v>1429</v>
      </c>
      <c r="M25" s="239">
        <v>697</v>
      </c>
      <c r="N25" s="239"/>
      <c r="O25" s="239">
        <v>1828</v>
      </c>
      <c r="P25" s="239">
        <v>926</v>
      </c>
      <c r="Q25" s="239"/>
      <c r="R25" s="239">
        <v>1553</v>
      </c>
      <c r="S25" s="239">
        <v>731</v>
      </c>
      <c r="T25" s="239"/>
      <c r="U25" s="239">
        <v>1302</v>
      </c>
      <c r="V25" s="239">
        <v>614</v>
      </c>
    </row>
    <row r="26" spans="1:22" ht="12.75" x14ac:dyDescent="0.2">
      <c r="A26" s="1" t="s">
        <v>210</v>
      </c>
      <c r="B26" s="239">
        <v>8214</v>
      </c>
      <c r="C26" s="239">
        <v>4301</v>
      </c>
      <c r="D26" s="239">
        <v>3913</v>
      </c>
      <c r="E26" s="239"/>
      <c r="F26" s="239">
        <v>1294</v>
      </c>
      <c r="G26" s="239">
        <v>718</v>
      </c>
      <c r="H26" s="239"/>
      <c r="I26" s="239">
        <v>1252</v>
      </c>
      <c r="J26" s="239">
        <v>711</v>
      </c>
      <c r="K26" s="239"/>
      <c r="L26" s="239">
        <v>1295</v>
      </c>
      <c r="M26" s="239">
        <v>684</v>
      </c>
      <c r="N26" s="239"/>
      <c r="O26" s="239">
        <v>1706</v>
      </c>
      <c r="P26" s="239">
        <v>895</v>
      </c>
      <c r="Q26" s="239"/>
      <c r="R26" s="239">
        <v>1345</v>
      </c>
      <c r="S26" s="239">
        <v>665</v>
      </c>
      <c r="T26" s="239"/>
      <c r="U26" s="239">
        <v>1322</v>
      </c>
      <c r="V26" s="239">
        <v>628</v>
      </c>
    </row>
    <row r="27" spans="1:22" ht="12.75" x14ac:dyDescent="0.2">
      <c r="A27" s="1" t="s">
        <v>211</v>
      </c>
      <c r="B27" s="239">
        <v>6156</v>
      </c>
      <c r="C27" s="239">
        <v>2958</v>
      </c>
      <c r="D27" s="239">
        <v>3198</v>
      </c>
      <c r="E27" s="239"/>
      <c r="F27" s="239">
        <v>603</v>
      </c>
      <c r="G27" s="239">
        <v>294</v>
      </c>
      <c r="H27" s="239"/>
      <c r="I27" s="239">
        <v>600</v>
      </c>
      <c r="J27" s="239">
        <v>301</v>
      </c>
      <c r="K27" s="239"/>
      <c r="L27" s="239">
        <v>672</v>
      </c>
      <c r="M27" s="239">
        <v>351</v>
      </c>
      <c r="N27" s="239"/>
      <c r="O27" s="239">
        <v>1511</v>
      </c>
      <c r="P27" s="239">
        <v>719</v>
      </c>
      <c r="Q27" s="239"/>
      <c r="R27" s="239">
        <v>1463</v>
      </c>
      <c r="S27" s="239">
        <v>665</v>
      </c>
      <c r="T27" s="239"/>
      <c r="U27" s="239">
        <v>1307</v>
      </c>
      <c r="V27" s="239">
        <v>628</v>
      </c>
    </row>
    <row r="28" spans="1:22" ht="12.75" x14ac:dyDescent="0.2">
      <c r="A28" s="1" t="s">
        <v>212</v>
      </c>
      <c r="B28" s="239">
        <v>6475</v>
      </c>
      <c r="C28" s="239">
        <v>3220</v>
      </c>
      <c r="D28" s="239">
        <v>3255</v>
      </c>
      <c r="E28" s="239"/>
      <c r="F28" s="239">
        <v>1506</v>
      </c>
      <c r="G28" s="239">
        <v>768</v>
      </c>
      <c r="H28" s="239"/>
      <c r="I28" s="239">
        <v>1239</v>
      </c>
      <c r="J28" s="239">
        <v>618</v>
      </c>
      <c r="K28" s="239"/>
      <c r="L28" s="239">
        <v>1192</v>
      </c>
      <c r="M28" s="239">
        <v>581</v>
      </c>
      <c r="N28" s="239"/>
      <c r="O28" s="239">
        <v>1080</v>
      </c>
      <c r="P28" s="239">
        <v>521</v>
      </c>
      <c r="Q28" s="239"/>
      <c r="R28" s="239">
        <v>821</v>
      </c>
      <c r="S28" s="239">
        <v>406</v>
      </c>
      <c r="T28" s="239"/>
      <c r="U28" s="239">
        <v>637</v>
      </c>
      <c r="V28" s="239">
        <v>326</v>
      </c>
    </row>
    <row r="29" spans="1:22" ht="12.75" x14ac:dyDescent="0.2">
      <c r="A29" s="666" t="s">
        <v>213</v>
      </c>
      <c r="B29" s="239">
        <v>7692</v>
      </c>
      <c r="C29" s="239">
        <v>3948</v>
      </c>
      <c r="D29" s="239">
        <v>3744</v>
      </c>
      <c r="E29" s="239"/>
      <c r="F29" s="239">
        <v>1848</v>
      </c>
      <c r="G29" s="239">
        <v>959</v>
      </c>
      <c r="H29" s="239"/>
      <c r="I29" s="239">
        <v>1536</v>
      </c>
      <c r="J29" s="239">
        <v>791</v>
      </c>
      <c r="K29" s="239"/>
      <c r="L29" s="239">
        <v>1429</v>
      </c>
      <c r="M29" s="239">
        <v>713</v>
      </c>
      <c r="N29" s="239"/>
      <c r="O29" s="239">
        <v>1218</v>
      </c>
      <c r="P29" s="239">
        <v>633</v>
      </c>
      <c r="Q29" s="239"/>
      <c r="R29" s="239">
        <v>907</v>
      </c>
      <c r="S29" s="239">
        <v>474</v>
      </c>
      <c r="T29" s="239"/>
      <c r="U29" s="239">
        <v>754</v>
      </c>
      <c r="V29" s="239">
        <v>378</v>
      </c>
    </row>
    <row r="30" spans="1:22" ht="12.75" x14ac:dyDescent="0.2">
      <c r="A30" s="1" t="s">
        <v>214</v>
      </c>
      <c r="B30" s="239">
        <v>8121</v>
      </c>
      <c r="C30" s="239">
        <v>3995</v>
      </c>
      <c r="D30" s="239">
        <v>4126</v>
      </c>
      <c r="E30" s="239"/>
      <c r="F30" s="239">
        <v>1910</v>
      </c>
      <c r="G30" s="239">
        <v>979</v>
      </c>
      <c r="H30" s="239"/>
      <c r="I30" s="239">
        <v>1537</v>
      </c>
      <c r="J30" s="239">
        <v>751</v>
      </c>
      <c r="K30" s="239"/>
      <c r="L30" s="239">
        <v>1478</v>
      </c>
      <c r="M30" s="239">
        <v>702</v>
      </c>
      <c r="N30" s="239"/>
      <c r="O30" s="239">
        <v>1398</v>
      </c>
      <c r="P30" s="239">
        <v>707</v>
      </c>
      <c r="Q30" s="239"/>
      <c r="R30" s="239">
        <v>936</v>
      </c>
      <c r="S30" s="239">
        <v>464</v>
      </c>
      <c r="T30" s="239"/>
      <c r="U30" s="239">
        <v>862</v>
      </c>
      <c r="V30" s="239">
        <v>392</v>
      </c>
    </row>
    <row r="31" spans="1:22" x14ac:dyDescent="0.2"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</row>
    <row r="32" spans="1:22" ht="13.5" x14ac:dyDescent="0.25">
      <c r="A32" s="261" t="s">
        <v>167</v>
      </c>
      <c r="B32" s="51">
        <v>33082</v>
      </c>
      <c r="C32" s="51">
        <v>16989</v>
      </c>
      <c r="D32" s="51">
        <v>16093</v>
      </c>
      <c r="E32" s="51"/>
      <c r="F32" s="51">
        <v>7367</v>
      </c>
      <c r="G32" s="51">
        <v>3844</v>
      </c>
      <c r="H32" s="51"/>
      <c r="I32" s="51">
        <v>6477</v>
      </c>
      <c r="J32" s="51">
        <v>3297</v>
      </c>
      <c r="K32" s="51"/>
      <c r="L32" s="51">
        <v>5950</v>
      </c>
      <c r="M32" s="51">
        <v>3070</v>
      </c>
      <c r="N32" s="51"/>
      <c r="O32" s="51">
        <v>5560</v>
      </c>
      <c r="P32" s="51">
        <v>2836</v>
      </c>
      <c r="Q32" s="51"/>
      <c r="R32" s="51">
        <v>4035</v>
      </c>
      <c r="S32" s="51">
        <v>2068</v>
      </c>
      <c r="T32" s="51"/>
      <c r="U32" s="51">
        <v>3693</v>
      </c>
      <c r="V32" s="51">
        <v>1874</v>
      </c>
    </row>
    <row r="33" spans="1:22" x14ac:dyDescent="0.2"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</row>
    <row r="34" spans="1:22" ht="12.75" x14ac:dyDescent="0.2">
      <c r="A34" s="254" t="s">
        <v>208</v>
      </c>
      <c r="B34" s="239">
        <v>5120</v>
      </c>
      <c r="C34" s="239">
        <v>2620</v>
      </c>
      <c r="D34" s="239">
        <v>2500</v>
      </c>
      <c r="E34" s="239"/>
      <c r="F34" s="239">
        <v>1040</v>
      </c>
      <c r="G34" s="239">
        <v>538</v>
      </c>
      <c r="H34" s="239"/>
      <c r="I34" s="239">
        <v>884</v>
      </c>
      <c r="J34" s="239">
        <v>456</v>
      </c>
      <c r="K34" s="239"/>
      <c r="L34" s="239">
        <v>867</v>
      </c>
      <c r="M34" s="239">
        <v>423</v>
      </c>
      <c r="N34" s="239"/>
      <c r="O34" s="239">
        <v>958</v>
      </c>
      <c r="P34" s="239">
        <v>493</v>
      </c>
      <c r="Q34" s="239"/>
      <c r="R34" s="239">
        <v>675</v>
      </c>
      <c r="S34" s="239">
        <v>363</v>
      </c>
      <c r="T34" s="239"/>
      <c r="U34" s="239">
        <v>696</v>
      </c>
      <c r="V34" s="239">
        <v>347</v>
      </c>
    </row>
    <row r="35" spans="1:22" ht="12.75" x14ac:dyDescent="0.2">
      <c r="A35" s="1" t="s">
        <v>209</v>
      </c>
      <c r="B35" s="239">
        <v>12985</v>
      </c>
      <c r="C35" s="239">
        <v>6541</v>
      </c>
      <c r="D35" s="239">
        <v>6444</v>
      </c>
      <c r="E35" s="239"/>
      <c r="F35" s="239">
        <v>2971</v>
      </c>
      <c r="G35" s="239">
        <v>1542</v>
      </c>
      <c r="H35" s="239"/>
      <c r="I35" s="239">
        <v>2610</v>
      </c>
      <c r="J35" s="239">
        <v>1308</v>
      </c>
      <c r="K35" s="239"/>
      <c r="L35" s="239">
        <v>2357</v>
      </c>
      <c r="M35" s="239">
        <v>1180</v>
      </c>
      <c r="N35" s="239"/>
      <c r="O35" s="239">
        <v>2113</v>
      </c>
      <c r="P35" s="239">
        <v>1046</v>
      </c>
      <c r="Q35" s="239"/>
      <c r="R35" s="239">
        <v>1524</v>
      </c>
      <c r="S35" s="239">
        <v>763</v>
      </c>
      <c r="T35" s="239"/>
      <c r="U35" s="239">
        <v>1410</v>
      </c>
      <c r="V35" s="239">
        <v>702</v>
      </c>
    </row>
    <row r="36" spans="1:22" ht="12.75" x14ac:dyDescent="0.2">
      <c r="A36" s="1" t="s">
        <v>210</v>
      </c>
      <c r="B36" s="239">
        <v>808</v>
      </c>
      <c r="C36" s="239">
        <v>421</v>
      </c>
      <c r="D36" s="239">
        <v>387</v>
      </c>
      <c r="E36" s="239"/>
      <c r="F36" s="239">
        <v>151</v>
      </c>
      <c r="G36" s="239">
        <v>87</v>
      </c>
      <c r="H36" s="239"/>
      <c r="I36" s="239">
        <v>151</v>
      </c>
      <c r="J36" s="239">
        <v>86</v>
      </c>
      <c r="K36" s="239"/>
      <c r="L36" s="239">
        <v>157</v>
      </c>
      <c r="M36" s="239">
        <v>89</v>
      </c>
      <c r="N36" s="239"/>
      <c r="O36" s="239">
        <v>135</v>
      </c>
      <c r="P36" s="239">
        <v>67</v>
      </c>
      <c r="Q36" s="239"/>
      <c r="R36" s="239">
        <v>109</v>
      </c>
      <c r="S36" s="239">
        <v>48</v>
      </c>
      <c r="T36" s="239"/>
      <c r="U36" s="239">
        <v>105</v>
      </c>
      <c r="V36" s="239">
        <v>44</v>
      </c>
    </row>
    <row r="37" spans="1:22" ht="12.75" x14ac:dyDescent="0.2">
      <c r="A37" s="1" t="s">
        <v>211</v>
      </c>
      <c r="B37" s="239">
        <v>1040</v>
      </c>
      <c r="C37" s="239">
        <v>548</v>
      </c>
      <c r="D37" s="239">
        <v>492</v>
      </c>
      <c r="E37" s="239"/>
      <c r="F37" s="239">
        <v>281</v>
      </c>
      <c r="G37" s="239">
        <v>132</v>
      </c>
      <c r="H37" s="239"/>
      <c r="I37" s="239">
        <v>209</v>
      </c>
      <c r="J37" s="239">
        <v>109</v>
      </c>
      <c r="K37" s="239"/>
      <c r="L37" s="239">
        <v>227</v>
      </c>
      <c r="M37" s="239">
        <v>131</v>
      </c>
      <c r="N37" s="239"/>
      <c r="O37" s="239">
        <v>137</v>
      </c>
      <c r="P37" s="239">
        <v>76</v>
      </c>
      <c r="Q37" s="239"/>
      <c r="R37" s="239">
        <v>103</v>
      </c>
      <c r="S37" s="239">
        <v>57</v>
      </c>
      <c r="T37" s="239"/>
      <c r="U37" s="239">
        <v>83</v>
      </c>
      <c r="V37" s="239">
        <v>43</v>
      </c>
    </row>
    <row r="38" spans="1:22" ht="12.75" x14ac:dyDescent="0.2">
      <c r="A38" s="1" t="s">
        <v>212</v>
      </c>
      <c r="B38" s="239">
        <v>3538</v>
      </c>
      <c r="C38" s="239">
        <v>1895</v>
      </c>
      <c r="D38" s="239">
        <v>1643</v>
      </c>
      <c r="E38" s="239"/>
      <c r="F38" s="239">
        <v>741</v>
      </c>
      <c r="G38" s="239">
        <v>403</v>
      </c>
      <c r="H38" s="239"/>
      <c r="I38" s="239">
        <v>664</v>
      </c>
      <c r="J38" s="239">
        <v>355</v>
      </c>
      <c r="K38" s="239"/>
      <c r="L38" s="239">
        <v>597</v>
      </c>
      <c r="M38" s="239">
        <v>318</v>
      </c>
      <c r="N38" s="239"/>
      <c r="O38" s="239">
        <v>615</v>
      </c>
      <c r="P38" s="239">
        <v>330</v>
      </c>
      <c r="Q38" s="239"/>
      <c r="R38" s="239">
        <v>483</v>
      </c>
      <c r="S38" s="239">
        <v>262</v>
      </c>
      <c r="T38" s="239"/>
      <c r="U38" s="239">
        <v>438</v>
      </c>
      <c r="V38" s="239">
        <v>227</v>
      </c>
    </row>
    <row r="39" spans="1:22" ht="12.75" x14ac:dyDescent="0.2">
      <c r="A39" s="666" t="s">
        <v>213</v>
      </c>
      <c r="B39" s="239">
        <v>6228</v>
      </c>
      <c r="C39" s="239">
        <v>3262</v>
      </c>
      <c r="D39" s="239">
        <v>2966</v>
      </c>
      <c r="E39" s="239"/>
      <c r="F39" s="239">
        <v>1375</v>
      </c>
      <c r="G39" s="239">
        <v>723</v>
      </c>
      <c r="H39" s="239"/>
      <c r="I39" s="239">
        <v>1251</v>
      </c>
      <c r="J39" s="239">
        <v>624</v>
      </c>
      <c r="K39" s="239"/>
      <c r="L39" s="239">
        <v>1163</v>
      </c>
      <c r="M39" s="239">
        <v>643</v>
      </c>
      <c r="N39" s="239"/>
      <c r="O39" s="239">
        <v>1016</v>
      </c>
      <c r="P39" s="239">
        <v>542</v>
      </c>
      <c r="Q39" s="239"/>
      <c r="R39" s="239">
        <v>756</v>
      </c>
      <c r="S39" s="239">
        <v>378</v>
      </c>
      <c r="T39" s="239"/>
      <c r="U39" s="239">
        <v>667</v>
      </c>
      <c r="V39" s="239">
        <v>352</v>
      </c>
    </row>
    <row r="40" spans="1:22" ht="13.5" thickBot="1" x14ac:dyDescent="0.25">
      <c r="A40" s="241" t="s">
        <v>214</v>
      </c>
      <c r="B40" s="242">
        <v>3363</v>
      </c>
      <c r="C40" s="242">
        <v>1702</v>
      </c>
      <c r="D40" s="242">
        <v>1661</v>
      </c>
      <c r="E40" s="242"/>
      <c r="F40" s="242">
        <v>808</v>
      </c>
      <c r="G40" s="242">
        <v>419</v>
      </c>
      <c r="H40" s="242"/>
      <c r="I40" s="242">
        <v>708</v>
      </c>
      <c r="J40" s="242">
        <v>359</v>
      </c>
      <c r="K40" s="242"/>
      <c r="L40" s="242">
        <v>582</v>
      </c>
      <c r="M40" s="242">
        <v>286</v>
      </c>
      <c r="N40" s="242"/>
      <c r="O40" s="242">
        <v>586</v>
      </c>
      <c r="P40" s="242">
        <v>282</v>
      </c>
      <c r="Q40" s="242"/>
      <c r="R40" s="242">
        <v>385</v>
      </c>
      <c r="S40" s="242">
        <v>197</v>
      </c>
      <c r="T40" s="242"/>
      <c r="U40" s="242">
        <v>294</v>
      </c>
      <c r="V40" s="242">
        <v>159</v>
      </c>
    </row>
    <row r="41" spans="1:22" ht="12.75" x14ac:dyDescent="0.2">
      <c r="A41" s="236"/>
    </row>
    <row r="42" spans="1:22" ht="12.75" x14ac:dyDescent="0.2">
      <c r="A42" s="2"/>
    </row>
    <row r="43" spans="1:22" ht="12.75" x14ac:dyDescent="0.2">
      <c r="A43" s="2"/>
    </row>
    <row r="44" spans="1:22" ht="12.75" x14ac:dyDescent="0.2">
      <c r="A44" s="2"/>
    </row>
    <row r="45" spans="1:22" ht="12.75" x14ac:dyDescent="0.2">
      <c r="A45" s="2"/>
    </row>
    <row r="46" spans="1:22" ht="12.75" x14ac:dyDescent="0.2">
      <c r="A46" s="2"/>
    </row>
    <row r="47" spans="1:22" ht="12.75" x14ac:dyDescent="0.2">
      <c r="A47" s="2"/>
    </row>
  </sheetData>
  <mergeCells count="8">
    <mergeCell ref="X1:Y2"/>
    <mergeCell ref="A7:V7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80" orientation="portrait" r:id="rId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zoomScaleNormal="100" zoomScaleSheetLayoutView="100" workbookViewId="0">
      <selection sqref="A1:V1"/>
    </sheetView>
  </sheetViews>
  <sheetFormatPr baseColWidth="10" defaultColWidth="11" defaultRowHeight="12" x14ac:dyDescent="0.2"/>
  <cols>
    <col min="1" max="1" width="18.875" style="29" customWidth="1"/>
    <col min="2" max="2" width="7" style="29" bestFit="1" customWidth="1"/>
    <col min="3" max="3" width="6.125" style="29" bestFit="1" customWidth="1"/>
    <col min="4" max="4" width="6.375" style="29" bestFit="1" customWidth="1"/>
    <col min="5" max="5" width="1.5" style="29" customWidth="1"/>
    <col min="6" max="6" width="5.75" style="29" bestFit="1" customWidth="1"/>
    <col min="7" max="7" width="5.375" style="29" customWidth="1"/>
    <col min="8" max="8" width="1.5" style="29" customWidth="1"/>
    <col min="9" max="9" width="4.5" style="29" customWidth="1"/>
    <col min="10" max="10" width="5.625" style="29" customWidth="1"/>
    <col min="11" max="11" width="1.5" style="29" customWidth="1"/>
    <col min="12" max="12" width="6" style="29" bestFit="1" customWidth="1"/>
    <col min="13" max="13" width="5.25" style="29" customWidth="1"/>
    <col min="14" max="14" width="1.5" style="29" customWidth="1"/>
    <col min="15" max="15" width="6" style="29" bestFit="1" customWidth="1"/>
    <col min="16" max="16" width="5.625" style="29" customWidth="1"/>
    <col min="17" max="17" width="1.5" style="29" customWidth="1"/>
    <col min="18" max="18" width="5.5" style="29" bestFit="1" customWidth="1"/>
    <col min="19" max="19" width="6" style="29" customWidth="1"/>
    <col min="20" max="20" width="1.5" style="29" customWidth="1"/>
    <col min="21" max="21" width="4.375" style="29" customWidth="1"/>
    <col min="22" max="22" width="4.25" style="29" bestFit="1" customWidth="1"/>
    <col min="23" max="23" width="8.25" style="90" customWidth="1"/>
    <col min="24" max="16384" width="11" style="90"/>
  </cols>
  <sheetData>
    <row r="1" spans="1:26" ht="15" x14ac:dyDescent="0.2">
      <c r="A1" s="769" t="s">
        <v>785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5" x14ac:dyDescent="0.2">
      <c r="A2" s="769" t="s">
        <v>229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200"/>
      <c r="X2" s="747"/>
      <c r="Y2" s="747"/>
      <c r="Z2"/>
    </row>
    <row r="3" spans="1:26" ht="14.25" x14ac:dyDescent="0.2">
      <c r="A3" s="758" t="s">
        <v>298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</row>
    <row r="4" spans="1:26" ht="14.25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x14ac:dyDescent="0.2">
      <c r="A5" s="769" t="s">
        <v>299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5" thickBot="1" x14ac:dyDescent="0.25">
      <c r="A6" s="755" t="s">
        <v>1063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755"/>
      <c r="R6" s="755"/>
      <c r="S6" s="755"/>
      <c r="T6" s="755"/>
      <c r="U6" s="755"/>
      <c r="V6" s="755"/>
    </row>
    <row r="7" spans="1:26" s="91" customFormat="1" ht="15" customHeight="1" x14ac:dyDescent="0.2">
      <c r="A7" s="274" t="s">
        <v>161</v>
      </c>
      <c r="B7" s="208" t="s">
        <v>5</v>
      </c>
      <c r="C7" s="208"/>
      <c r="D7" s="208"/>
      <c r="E7" s="1"/>
      <c r="F7" s="275" t="s">
        <v>14</v>
      </c>
      <c r="G7" s="275"/>
      <c r="H7" s="1"/>
      <c r="I7" s="275" t="s">
        <v>15</v>
      </c>
      <c r="J7" s="275"/>
      <c r="K7" s="1"/>
      <c r="L7" s="275" t="s">
        <v>16</v>
      </c>
      <c r="M7" s="275"/>
      <c r="N7" s="1"/>
      <c r="O7" s="275" t="s">
        <v>18</v>
      </c>
      <c r="P7" s="275"/>
      <c r="Q7" s="1"/>
      <c r="R7" s="275" t="s">
        <v>19</v>
      </c>
      <c r="S7" s="275"/>
      <c r="T7" s="1"/>
      <c r="U7" s="275" t="s">
        <v>20</v>
      </c>
      <c r="V7" s="275"/>
    </row>
    <row r="8" spans="1:26" s="91" customFormat="1" ht="15" customHeight="1" thickBot="1" x14ac:dyDescent="0.25">
      <c r="A8" s="286" t="s">
        <v>163</v>
      </c>
      <c r="B8" s="235" t="s">
        <v>87</v>
      </c>
      <c r="C8" s="235" t="s">
        <v>88</v>
      </c>
      <c r="D8" s="235" t="s">
        <v>89</v>
      </c>
      <c r="E8" s="235"/>
      <c r="F8" s="235" t="s">
        <v>87</v>
      </c>
      <c r="G8" s="235" t="s">
        <v>88</v>
      </c>
      <c r="H8" s="235"/>
      <c r="I8" s="235" t="s">
        <v>87</v>
      </c>
      <c r="J8" s="235" t="s">
        <v>88</v>
      </c>
      <c r="K8" s="235"/>
      <c r="L8" s="235" t="s">
        <v>87</v>
      </c>
      <c r="M8" s="235" t="s">
        <v>88</v>
      </c>
      <c r="N8" s="235"/>
      <c r="O8" s="235" t="s">
        <v>87</v>
      </c>
      <c r="P8" s="235" t="s">
        <v>88</v>
      </c>
      <c r="Q8" s="235"/>
      <c r="R8" s="235" t="s">
        <v>87</v>
      </c>
      <c r="S8" s="235" t="s">
        <v>88</v>
      </c>
      <c r="T8" s="235"/>
      <c r="U8" s="235" t="s">
        <v>87</v>
      </c>
      <c r="V8" s="235" t="s">
        <v>88</v>
      </c>
    </row>
    <row r="9" spans="1:26" s="91" customFormat="1" ht="12.75" x14ac:dyDescent="0.2">
      <c r="A9" s="662"/>
      <c r="B9" s="661"/>
      <c r="C9" s="661"/>
      <c r="D9" s="661"/>
      <c r="E9" s="236"/>
      <c r="F9" s="661"/>
      <c r="G9" s="661"/>
      <c r="H9" s="236"/>
      <c r="I9" s="661"/>
      <c r="J9" s="661"/>
      <c r="K9" s="236"/>
      <c r="L9" s="661"/>
      <c r="M9" s="661"/>
      <c r="N9" s="236"/>
      <c r="O9" s="661"/>
      <c r="P9" s="661"/>
      <c r="Q9" s="236"/>
      <c r="R9" s="661"/>
      <c r="S9" s="661"/>
      <c r="T9" s="236"/>
      <c r="U9" s="661"/>
      <c r="V9" s="661"/>
    </row>
    <row r="10" spans="1:26" s="91" customFormat="1" ht="13.5" x14ac:dyDescent="0.25">
      <c r="A10" s="292" t="s">
        <v>300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</row>
    <row r="12" spans="1:26" ht="15" x14ac:dyDescent="0.25">
      <c r="A12" s="237" t="s">
        <v>5</v>
      </c>
      <c r="B12" s="51">
        <v>32162</v>
      </c>
      <c r="C12" s="51">
        <v>15603</v>
      </c>
      <c r="D12" s="51">
        <v>16559</v>
      </c>
      <c r="E12" s="51"/>
      <c r="F12" s="51">
        <v>4734</v>
      </c>
      <c r="G12" s="51">
        <v>2482</v>
      </c>
      <c r="H12" s="51"/>
      <c r="I12" s="51">
        <v>5676</v>
      </c>
      <c r="J12" s="51">
        <v>2943</v>
      </c>
      <c r="K12" s="51"/>
      <c r="L12" s="51">
        <v>6293</v>
      </c>
      <c r="M12" s="51">
        <v>3076</v>
      </c>
      <c r="N12" s="51"/>
      <c r="O12" s="51">
        <v>8586</v>
      </c>
      <c r="P12" s="51">
        <v>4048</v>
      </c>
      <c r="Q12" s="51"/>
      <c r="R12" s="51">
        <v>6873</v>
      </c>
      <c r="S12" s="51">
        <v>3054</v>
      </c>
      <c r="T12" s="51"/>
      <c r="U12" s="51">
        <v>0</v>
      </c>
      <c r="V12" s="51">
        <v>0</v>
      </c>
    </row>
    <row r="13" spans="1:26" ht="12.75" x14ac:dyDescent="0.2">
      <c r="A13" s="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26" ht="12.75" x14ac:dyDescent="0.2">
      <c r="A14" s="1" t="s">
        <v>164</v>
      </c>
      <c r="B14" s="51">
        <v>32084</v>
      </c>
      <c r="C14" s="51">
        <v>15549</v>
      </c>
      <c r="D14" s="51">
        <v>16535</v>
      </c>
      <c r="E14" s="51"/>
      <c r="F14" s="51">
        <v>4720</v>
      </c>
      <c r="G14" s="51">
        <v>2471</v>
      </c>
      <c r="H14" s="51"/>
      <c r="I14" s="51">
        <v>5660</v>
      </c>
      <c r="J14" s="51">
        <v>2930</v>
      </c>
      <c r="K14" s="51"/>
      <c r="L14" s="51">
        <v>6277</v>
      </c>
      <c r="M14" s="51">
        <v>3066</v>
      </c>
      <c r="N14" s="51"/>
      <c r="O14" s="51">
        <v>8568</v>
      </c>
      <c r="P14" s="51">
        <v>4037</v>
      </c>
      <c r="Q14" s="51"/>
      <c r="R14" s="51">
        <v>6859</v>
      </c>
      <c r="S14" s="51">
        <v>3045</v>
      </c>
      <c r="T14" s="51"/>
      <c r="U14" s="51">
        <v>0</v>
      </c>
      <c r="V14" s="51">
        <v>0</v>
      </c>
    </row>
    <row r="15" spans="1:26" ht="12.75" x14ac:dyDescent="0.2">
      <c r="A15" s="1" t="s">
        <v>165</v>
      </c>
      <c r="B15" s="51">
        <v>78</v>
      </c>
      <c r="C15" s="51">
        <v>54</v>
      </c>
      <c r="D15" s="51">
        <v>24</v>
      </c>
      <c r="E15" s="51"/>
      <c r="F15" s="51">
        <v>14</v>
      </c>
      <c r="G15" s="51">
        <v>11</v>
      </c>
      <c r="H15" s="51"/>
      <c r="I15" s="51">
        <v>16</v>
      </c>
      <c r="J15" s="51">
        <v>13</v>
      </c>
      <c r="K15" s="51"/>
      <c r="L15" s="51">
        <v>16</v>
      </c>
      <c r="M15" s="51">
        <v>10</v>
      </c>
      <c r="N15" s="51"/>
      <c r="O15" s="51">
        <v>18</v>
      </c>
      <c r="P15" s="51">
        <v>11</v>
      </c>
      <c r="Q15" s="51"/>
      <c r="R15" s="51">
        <v>14</v>
      </c>
      <c r="S15" s="51">
        <v>9</v>
      </c>
      <c r="T15" s="51"/>
      <c r="U15" s="51">
        <v>0</v>
      </c>
      <c r="V15" s="51">
        <v>0</v>
      </c>
    </row>
    <row r="16" spans="1:26" ht="12.75" x14ac:dyDescent="0.2">
      <c r="A16" s="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13.5" x14ac:dyDescent="0.25">
      <c r="A17" s="238" t="s">
        <v>166</v>
      </c>
      <c r="B17" s="51">
        <v>27166</v>
      </c>
      <c r="C17" s="51">
        <v>13017</v>
      </c>
      <c r="D17" s="51">
        <v>14149</v>
      </c>
      <c r="E17" s="51"/>
      <c r="F17" s="51">
        <v>4050</v>
      </c>
      <c r="G17" s="51">
        <v>2099</v>
      </c>
      <c r="H17" s="51"/>
      <c r="I17" s="51">
        <v>4829</v>
      </c>
      <c r="J17" s="51">
        <v>2459</v>
      </c>
      <c r="K17" s="51"/>
      <c r="L17" s="51">
        <v>5334</v>
      </c>
      <c r="M17" s="51">
        <v>2581</v>
      </c>
      <c r="N17" s="51"/>
      <c r="O17" s="51">
        <v>7203</v>
      </c>
      <c r="P17" s="51">
        <v>3327</v>
      </c>
      <c r="Q17" s="51"/>
      <c r="R17" s="51">
        <v>5750</v>
      </c>
      <c r="S17" s="51">
        <v>2551</v>
      </c>
      <c r="T17" s="51"/>
      <c r="U17" s="51">
        <v>0</v>
      </c>
      <c r="V17" s="51">
        <v>0</v>
      </c>
    </row>
    <row r="18" spans="1:22" ht="12.75" x14ac:dyDescent="0.2">
      <c r="A18" s="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12.75" x14ac:dyDescent="0.2">
      <c r="A19" s="1" t="s">
        <v>164</v>
      </c>
      <c r="B19" s="239">
        <v>27088</v>
      </c>
      <c r="C19" s="239">
        <v>12963</v>
      </c>
      <c r="D19" s="239">
        <v>14125</v>
      </c>
      <c r="E19" s="239"/>
      <c r="F19" s="644">
        <v>4036</v>
      </c>
      <c r="G19" s="644">
        <v>2088</v>
      </c>
      <c r="H19" s="644"/>
      <c r="I19" s="644">
        <v>4813</v>
      </c>
      <c r="J19" s="644">
        <v>2446</v>
      </c>
      <c r="K19" s="644"/>
      <c r="L19" s="644">
        <v>5318</v>
      </c>
      <c r="M19" s="644">
        <v>2571</v>
      </c>
      <c r="N19" s="644"/>
      <c r="O19" s="644">
        <v>7185</v>
      </c>
      <c r="P19" s="644">
        <v>3316</v>
      </c>
      <c r="Q19" s="644"/>
      <c r="R19" s="644">
        <v>5736</v>
      </c>
      <c r="S19" s="644">
        <v>2542</v>
      </c>
      <c r="T19" s="644"/>
      <c r="U19" s="644">
        <v>0</v>
      </c>
      <c r="V19" s="239">
        <v>0</v>
      </c>
    </row>
    <row r="20" spans="1:22" ht="12.75" x14ac:dyDescent="0.2">
      <c r="A20" s="1" t="s">
        <v>165</v>
      </c>
      <c r="B20" s="239">
        <v>78</v>
      </c>
      <c r="C20" s="239">
        <v>54</v>
      </c>
      <c r="D20" s="239">
        <v>24</v>
      </c>
      <c r="E20" s="239"/>
      <c r="F20" s="644">
        <v>14</v>
      </c>
      <c r="G20" s="644">
        <v>11</v>
      </c>
      <c r="H20" s="644"/>
      <c r="I20" s="644">
        <v>16</v>
      </c>
      <c r="J20" s="644">
        <v>13</v>
      </c>
      <c r="K20" s="644"/>
      <c r="L20" s="644">
        <v>16</v>
      </c>
      <c r="M20" s="644">
        <v>10</v>
      </c>
      <c r="N20" s="644"/>
      <c r="O20" s="644">
        <v>18</v>
      </c>
      <c r="P20" s="644">
        <v>11</v>
      </c>
      <c r="Q20" s="644"/>
      <c r="R20" s="644">
        <v>14</v>
      </c>
      <c r="S20" s="644">
        <v>9</v>
      </c>
      <c r="T20" s="644"/>
      <c r="U20" s="644">
        <v>0</v>
      </c>
      <c r="V20" s="239">
        <v>0</v>
      </c>
    </row>
    <row r="21" spans="1:22" ht="12.75" x14ac:dyDescent="0.2">
      <c r="A21" s="1"/>
      <c r="B21" s="239"/>
      <c r="C21" s="239"/>
      <c r="D21" s="239"/>
      <c r="E21" s="239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644"/>
      <c r="R21" s="644"/>
      <c r="S21" s="644"/>
      <c r="T21" s="644"/>
      <c r="U21" s="644"/>
      <c r="V21" s="239"/>
    </row>
    <row r="22" spans="1:22" ht="13.5" x14ac:dyDescent="0.25">
      <c r="A22" s="240" t="s">
        <v>167</v>
      </c>
      <c r="B22" s="239">
        <v>27088</v>
      </c>
      <c r="C22" s="239">
        <v>12963</v>
      </c>
      <c r="D22" s="239">
        <v>14125</v>
      </c>
      <c r="E22" s="239"/>
      <c r="F22" s="644">
        <v>4036</v>
      </c>
      <c r="G22" s="644">
        <v>2088</v>
      </c>
      <c r="H22" s="644"/>
      <c r="I22" s="644">
        <v>4813</v>
      </c>
      <c r="J22" s="644">
        <v>2446</v>
      </c>
      <c r="K22" s="644"/>
      <c r="L22" s="644">
        <v>5318</v>
      </c>
      <c r="M22" s="644">
        <v>2571</v>
      </c>
      <c r="N22" s="644"/>
      <c r="O22" s="644">
        <v>7185</v>
      </c>
      <c r="P22" s="644">
        <v>3316</v>
      </c>
      <c r="Q22" s="644"/>
      <c r="R22" s="644">
        <v>5736</v>
      </c>
      <c r="S22" s="644">
        <v>2542</v>
      </c>
      <c r="T22" s="644"/>
      <c r="U22" s="644">
        <v>0</v>
      </c>
      <c r="V22" s="239">
        <v>0</v>
      </c>
    </row>
    <row r="23" spans="1:22" ht="12.75" x14ac:dyDescent="0.2">
      <c r="A23" s="1"/>
      <c r="B23" s="239"/>
      <c r="C23" s="239"/>
      <c r="D23" s="239"/>
      <c r="E23" s="239"/>
      <c r="F23" s="644"/>
      <c r="G23" s="644"/>
      <c r="H23" s="644"/>
      <c r="I23" s="644"/>
      <c r="J23" s="644"/>
      <c r="K23" s="644"/>
      <c r="L23" s="644"/>
      <c r="M23" s="644"/>
      <c r="N23" s="644"/>
      <c r="O23" s="644"/>
      <c r="P23" s="644"/>
      <c r="Q23" s="644"/>
      <c r="R23" s="644"/>
      <c r="S23" s="644"/>
      <c r="T23" s="644"/>
      <c r="U23" s="644"/>
      <c r="V23" s="239"/>
    </row>
    <row r="24" spans="1:22" ht="12.75" x14ac:dyDescent="0.2">
      <c r="A24" s="1" t="s">
        <v>164</v>
      </c>
      <c r="B24" s="239">
        <v>4996</v>
      </c>
      <c r="C24" s="239">
        <v>2586</v>
      </c>
      <c r="D24" s="239">
        <v>2410</v>
      </c>
      <c r="E24" s="239"/>
      <c r="F24" s="644">
        <v>684</v>
      </c>
      <c r="G24" s="644">
        <v>383</v>
      </c>
      <c r="H24" s="644"/>
      <c r="I24" s="644">
        <v>847</v>
      </c>
      <c r="J24" s="644">
        <v>484</v>
      </c>
      <c r="K24" s="644"/>
      <c r="L24" s="644">
        <v>959</v>
      </c>
      <c r="M24" s="644">
        <v>495</v>
      </c>
      <c r="N24" s="644"/>
      <c r="O24" s="644">
        <v>1383</v>
      </c>
      <c r="P24" s="644">
        <v>721</v>
      </c>
      <c r="Q24" s="644"/>
      <c r="R24" s="644">
        <v>1123</v>
      </c>
      <c r="S24" s="644">
        <v>503</v>
      </c>
      <c r="T24" s="644"/>
      <c r="U24" s="644">
        <v>0</v>
      </c>
      <c r="V24" s="239">
        <v>0</v>
      </c>
    </row>
    <row r="25" spans="1:22" x14ac:dyDescent="0.2"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</row>
    <row r="26" spans="1:22" ht="13.5" x14ac:dyDescent="0.25">
      <c r="A26" s="771" t="s">
        <v>301</v>
      </c>
      <c r="B26" s="771"/>
      <c r="C26" s="771"/>
      <c r="D26" s="771"/>
      <c r="E26" s="771"/>
      <c r="F26" s="771"/>
      <c r="G26" s="771"/>
      <c r="H26" s="771"/>
      <c r="I26" s="771"/>
      <c r="J26" s="771"/>
      <c r="K26" s="771"/>
      <c r="L26" s="771"/>
      <c r="M26" s="771"/>
      <c r="N26" s="771"/>
      <c r="O26" s="771"/>
      <c r="P26" s="771"/>
      <c r="Q26" s="771"/>
      <c r="R26" s="771"/>
      <c r="S26" s="771"/>
      <c r="T26" s="771"/>
      <c r="U26" s="771"/>
      <c r="V26" s="771"/>
    </row>
    <row r="27" spans="1:22" x14ac:dyDescent="0.2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5" x14ac:dyDescent="0.25">
      <c r="A28" s="237" t="s">
        <v>5</v>
      </c>
      <c r="B28" s="51">
        <v>18141</v>
      </c>
      <c r="C28" s="51">
        <v>6937</v>
      </c>
      <c r="D28" s="51">
        <v>11204</v>
      </c>
      <c r="E28" s="51"/>
      <c r="F28" s="51">
        <v>0</v>
      </c>
      <c r="G28" s="51">
        <v>0</v>
      </c>
      <c r="H28" s="51"/>
      <c r="I28" s="51">
        <v>0</v>
      </c>
      <c r="J28" s="51">
        <v>0</v>
      </c>
      <c r="K28" s="51"/>
      <c r="L28" s="51">
        <v>0</v>
      </c>
      <c r="M28" s="51">
        <v>0</v>
      </c>
      <c r="N28" s="51"/>
      <c r="O28" s="51">
        <v>9286</v>
      </c>
      <c r="P28" s="51">
        <v>3647</v>
      </c>
      <c r="Q28" s="51"/>
      <c r="R28" s="51">
        <v>5194</v>
      </c>
      <c r="S28" s="51">
        <v>1945</v>
      </c>
      <c r="T28" s="51"/>
      <c r="U28" s="51">
        <v>3661</v>
      </c>
      <c r="V28" s="51">
        <v>1345</v>
      </c>
    </row>
    <row r="29" spans="1:22" ht="12.75" x14ac:dyDescent="0.2">
      <c r="A29" s="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12.75" x14ac:dyDescent="0.2">
      <c r="A30" s="1" t="s">
        <v>164</v>
      </c>
      <c r="B30" s="51">
        <v>17480</v>
      </c>
      <c r="C30" s="51">
        <v>6556</v>
      </c>
      <c r="D30" s="51">
        <v>10924</v>
      </c>
      <c r="E30" s="51"/>
      <c r="F30" s="51">
        <v>0</v>
      </c>
      <c r="G30" s="51">
        <v>0</v>
      </c>
      <c r="H30" s="51"/>
      <c r="I30" s="51">
        <v>0</v>
      </c>
      <c r="J30" s="51">
        <v>0</v>
      </c>
      <c r="K30" s="51"/>
      <c r="L30" s="51">
        <v>0</v>
      </c>
      <c r="M30" s="51">
        <v>0</v>
      </c>
      <c r="N30" s="51"/>
      <c r="O30" s="51">
        <v>8978</v>
      </c>
      <c r="P30" s="51">
        <v>3469</v>
      </c>
      <c r="Q30" s="51"/>
      <c r="R30" s="51">
        <v>4978</v>
      </c>
      <c r="S30" s="51">
        <v>1830</v>
      </c>
      <c r="T30" s="51"/>
      <c r="U30" s="51">
        <v>3524</v>
      </c>
      <c r="V30" s="51">
        <v>1257</v>
      </c>
    </row>
    <row r="31" spans="1:22" ht="12.75" x14ac:dyDescent="0.2">
      <c r="A31" s="1" t="s">
        <v>547</v>
      </c>
      <c r="B31" s="51">
        <v>661</v>
      </c>
      <c r="C31" s="51">
        <v>381</v>
      </c>
      <c r="D31" s="51">
        <v>280</v>
      </c>
      <c r="E31" s="51"/>
      <c r="F31" s="51">
        <v>0</v>
      </c>
      <c r="G31" s="51">
        <v>0</v>
      </c>
      <c r="H31" s="51"/>
      <c r="I31" s="51">
        <v>0</v>
      </c>
      <c r="J31" s="51">
        <v>0</v>
      </c>
      <c r="K31" s="51"/>
      <c r="L31" s="51">
        <v>0</v>
      </c>
      <c r="M31" s="51">
        <v>0</v>
      </c>
      <c r="N31" s="51"/>
      <c r="O31" s="51">
        <v>308</v>
      </c>
      <c r="P31" s="51">
        <v>178</v>
      </c>
      <c r="Q31" s="51"/>
      <c r="R31" s="51">
        <v>216</v>
      </c>
      <c r="S31" s="51">
        <v>115</v>
      </c>
      <c r="T31" s="51"/>
      <c r="U31" s="51">
        <v>137</v>
      </c>
      <c r="V31" s="51">
        <v>88</v>
      </c>
    </row>
    <row r="32" spans="1:22" ht="12.75" x14ac:dyDescent="0.2">
      <c r="A32" s="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</row>
    <row r="33" spans="1:22" ht="13.5" x14ac:dyDescent="0.25">
      <c r="A33" s="238" t="s">
        <v>166</v>
      </c>
      <c r="B33" s="51">
        <v>12785</v>
      </c>
      <c r="C33" s="51">
        <v>4996</v>
      </c>
      <c r="D33" s="51">
        <v>7789</v>
      </c>
      <c r="E33" s="51"/>
      <c r="F33" s="38">
        <v>0</v>
      </c>
      <c r="G33" s="38">
        <v>0</v>
      </c>
      <c r="H33" s="38"/>
      <c r="I33" s="38">
        <v>0</v>
      </c>
      <c r="J33" s="38">
        <v>0</v>
      </c>
      <c r="K33" s="38"/>
      <c r="L33" s="38">
        <v>0</v>
      </c>
      <c r="M33" s="38">
        <v>0</v>
      </c>
      <c r="N33" s="38"/>
      <c r="O33" s="38">
        <v>6514</v>
      </c>
      <c r="P33" s="38">
        <v>2618</v>
      </c>
      <c r="Q33" s="38"/>
      <c r="R33" s="38">
        <v>3660</v>
      </c>
      <c r="S33" s="38">
        <v>1402</v>
      </c>
      <c r="T33" s="38"/>
      <c r="U33" s="38">
        <v>2611</v>
      </c>
      <c r="V33" s="38">
        <v>976</v>
      </c>
    </row>
    <row r="34" spans="1:22" ht="12.75" x14ac:dyDescent="0.2">
      <c r="A34" s="236" t="s">
        <v>164</v>
      </c>
      <c r="B34" s="239">
        <v>12124</v>
      </c>
      <c r="C34" s="239">
        <v>4615</v>
      </c>
      <c r="D34" s="239">
        <v>7509</v>
      </c>
      <c r="E34" s="239"/>
      <c r="F34" s="239">
        <v>0</v>
      </c>
      <c r="G34" s="239">
        <v>0</v>
      </c>
      <c r="H34" s="239"/>
      <c r="I34" s="239">
        <v>0</v>
      </c>
      <c r="J34" s="239">
        <v>0</v>
      </c>
      <c r="K34" s="239"/>
      <c r="L34" s="239">
        <v>0</v>
      </c>
      <c r="M34" s="239">
        <v>0</v>
      </c>
      <c r="N34" s="239"/>
      <c r="O34" s="644">
        <v>6206</v>
      </c>
      <c r="P34" s="644">
        <v>2440</v>
      </c>
      <c r="Q34" s="644"/>
      <c r="R34" s="644">
        <v>3444</v>
      </c>
      <c r="S34" s="644">
        <v>1287</v>
      </c>
      <c r="T34" s="644"/>
      <c r="U34" s="644">
        <v>2474</v>
      </c>
      <c r="V34" s="644">
        <v>888</v>
      </c>
    </row>
    <row r="35" spans="1:22" ht="12.75" x14ac:dyDescent="0.2">
      <c r="A35" s="236" t="s">
        <v>547</v>
      </c>
      <c r="B35" s="239">
        <v>661</v>
      </c>
      <c r="C35" s="239">
        <v>381</v>
      </c>
      <c r="D35" s="239">
        <v>280</v>
      </c>
      <c r="E35" s="239"/>
      <c r="F35" s="239">
        <v>0</v>
      </c>
      <c r="G35" s="239">
        <v>0</v>
      </c>
      <c r="H35" s="239"/>
      <c r="I35" s="239">
        <v>0</v>
      </c>
      <c r="J35" s="239">
        <v>0</v>
      </c>
      <c r="K35" s="239"/>
      <c r="L35" s="239">
        <v>0</v>
      </c>
      <c r="M35" s="239">
        <v>0</v>
      </c>
      <c r="N35" s="239"/>
      <c r="O35" s="644">
        <v>308</v>
      </c>
      <c r="P35" s="644">
        <v>178</v>
      </c>
      <c r="Q35" s="644"/>
      <c r="R35" s="644">
        <v>216</v>
      </c>
      <c r="S35" s="644">
        <v>115</v>
      </c>
      <c r="T35" s="644"/>
      <c r="U35" s="644">
        <v>137</v>
      </c>
      <c r="V35" s="644">
        <v>88</v>
      </c>
    </row>
    <row r="36" spans="1:22" ht="12.75" x14ac:dyDescent="0.2">
      <c r="A36" s="1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644"/>
      <c r="P36" s="644"/>
      <c r="Q36" s="644"/>
      <c r="R36" s="644"/>
      <c r="S36" s="644"/>
      <c r="T36" s="644"/>
      <c r="U36" s="644"/>
      <c r="V36" s="644"/>
    </row>
    <row r="37" spans="1:22" ht="13.5" x14ac:dyDescent="0.25">
      <c r="A37" s="240" t="s">
        <v>167</v>
      </c>
      <c r="B37" s="51">
        <v>5356</v>
      </c>
      <c r="C37" s="51">
        <v>1941</v>
      </c>
      <c r="D37" s="51">
        <v>3415</v>
      </c>
      <c r="E37" s="51"/>
      <c r="F37" s="38">
        <v>0</v>
      </c>
      <c r="G37" s="38">
        <v>0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/>
      <c r="O37" s="38">
        <v>2772</v>
      </c>
      <c r="P37" s="38">
        <v>1029</v>
      </c>
      <c r="Q37" s="38"/>
      <c r="R37" s="38">
        <v>1534</v>
      </c>
      <c r="S37" s="38">
        <v>543</v>
      </c>
      <c r="T37" s="38"/>
      <c r="U37" s="38">
        <v>1050</v>
      </c>
      <c r="V37" s="38">
        <v>369</v>
      </c>
    </row>
    <row r="38" spans="1:22" ht="12.75" x14ac:dyDescent="0.2">
      <c r="A38" s="236"/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644"/>
      <c r="P38" s="644"/>
      <c r="Q38" s="644"/>
      <c r="R38" s="644"/>
      <c r="S38" s="644"/>
      <c r="T38" s="644"/>
      <c r="U38" s="644"/>
      <c r="V38" s="644"/>
    </row>
    <row r="39" spans="1:22" ht="13.5" thickBot="1" x14ac:dyDescent="0.25">
      <c r="A39" s="241" t="s">
        <v>164</v>
      </c>
      <c r="B39" s="242">
        <v>5356</v>
      </c>
      <c r="C39" s="242">
        <v>1941</v>
      </c>
      <c r="D39" s="242">
        <v>3415</v>
      </c>
      <c r="E39" s="242"/>
      <c r="F39" s="242">
        <v>0</v>
      </c>
      <c r="G39" s="242">
        <v>0</v>
      </c>
      <c r="H39" s="242"/>
      <c r="I39" s="242">
        <v>0</v>
      </c>
      <c r="J39" s="242">
        <v>0</v>
      </c>
      <c r="K39" s="242"/>
      <c r="L39" s="242">
        <v>0</v>
      </c>
      <c r="M39" s="242">
        <v>0</v>
      </c>
      <c r="N39" s="242"/>
      <c r="O39" s="645">
        <v>2772</v>
      </c>
      <c r="P39" s="645">
        <v>1029</v>
      </c>
      <c r="Q39" s="645"/>
      <c r="R39" s="645">
        <v>1534</v>
      </c>
      <c r="S39" s="645">
        <v>543</v>
      </c>
      <c r="T39" s="645"/>
      <c r="U39" s="645">
        <v>1050</v>
      </c>
      <c r="V39" s="645">
        <v>369</v>
      </c>
    </row>
  </sheetData>
  <mergeCells count="8">
    <mergeCell ref="X1:Y2"/>
    <mergeCell ref="A26:V26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74" orientation="portrait" r:id="rId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workbookViewId="0">
      <selection activeCell="Z1" sqref="Z1:AA2"/>
    </sheetView>
  </sheetViews>
  <sheetFormatPr baseColWidth="10" defaultColWidth="9" defaultRowHeight="12.75" x14ac:dyDescent="0.2"/>
  <cols>
    <col min="1" max="1" width="9" style="2" customWidth="1"/>
    <col min="2" max="4" width="5.625" style="2" bestFit="1" customWidth="1"/>
    <col min="5" max="5" width="1.75" style="2" customWidth="1"/>
    <col min="6" max="8" width="4.75" style="2" bestFit="1" customWidth="1"/>
    <col min="9" max="9" width="2.125" style="2" customWidth="1"/>
    <col min="10" max="12" width="4.75" style="2" bestFit="1" customWidth="1"/>
    <col min="13" max="13" width="1.5" style="2" customWidth="1"/>
    <col min="14" max="16" width="4.75" style="2" bestFit="1" customWidth="1"/>
    <col min="17" max="17" width="1.75" style="2" customWidth="1"/>
    <col min="18" max="20" width="4.75" style="2" bestFit="1" customWidth="1"/>
    <col min="21" max="21" width="1.75" style="2" customWidth="1"/>
    <col min="22" max="24" width="4.75" style="2" bestFit="1" customWidth="1"/>
    <col min="25" max="25" width="6.25" style="90" customWidth="1"/>
    <col min="26" max="28" width="11" style="90" customWidth="1"/>
    <col min="29" max="256" width="11" style="2" customWidth="1"/>
    <col min="257" max="16384" width="9" style="2"/>
  </cols>
  <sheetData>
    <row r="1" spans="1:28" ht="15" x14ac:dyDescent="0.2">
      <c r="Y1" s="200"/>
      <c r="Z1" s="747" t="s">
        <v>650</v>
      </c>
      <c r="AA1" s="747"/>
      <c r="AB1" s="200"/>
    </row>
    <row r="2" spans="1:28" ht="15" x14ac:dyDescent="0.2">
      <c r="A2" s="480" t="s">
        <v>992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200"/>
      <c r="Z2" s="747"/>
      <c r="AA2" s="747"/>
      <c r="AB2" s="2"/>
    </row>
    <row r="3" spans="1:28" ht="14.25" x14ac:dyDescent="0.2">
      <c r="A3" s="480" t="s">
        <v>993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</row>
    <row r="4" spans="1:28" ht="14.25" x14ac:dyDescent="0.2">
      <c r="A4" s="480" t="s">
        <v>994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</row>
    <row r="5" spans="1:28" ht="14.25" x14ac:dyDescent="0.2">
      <c r="A5" s="624" t="s">
        <v>189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</row>
    <row r="6" spans="1:28" ht="14.25" x14ac:dyDescent="0.2">
      <c r="A6" s="624" t="s">
        <v>528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624"/>
      <c r="W6" s="624"/>
      <c r="X6" s="624"/>
    </row>
    <row r="7" spans="1:28" ht="14.25" x14ac:dyDescent="0.2">
      <c r="A7" s="624" t="s">
        <v>995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</row>
    <row r="8" spans="1:28" ht="15" thickBot="1" x14ac:dyDescent="0.25">
      <c r="A8" s="483" t="s">
        <v>1076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91"/>
      <c r="Z8" s="91"/>
      <c r="AA8" s="91"/>
      <c r="AB8" s="91"/>
    </row>
    <row r="9" spans="1:28" x14ac:dyDescent="0.2">
      <c r="A9" s="312"/>
      <c r="B9" s="625" t="s">
        <v>5</v>
      </c>
      <c r="C9" s="625"/>
      <c r="D9" s="625"/>
      <c r="E9" s="626"/>
      <c r="F9" s="625" t="s">
        <v>14</v>
      </c>
      <c r="G9" s="625"/>
      <c r="H9" s="625"/>
      <c r="I9" s="576"/>
      <c r="J9" s="625" t="s">
        <v>15</v>
      </c>
      <c r="K9" s="625"/>
      <c r="L9" s="625"/>
      <c r="M9" s="576"/>
      <c r="N9" s="625" t="s">
        <v>16</v>
      </c>
      <c r="O9" s="625"/>
      <c r="P9" s="625"/>
      <c r="Q9" s="576"/>
      <c r="R9" s="625" t="s">
        <v>18</v>
      </c>
      <c r="S9" s="625"/>
      <c r="T9" s="625"/>
      <c r="U9" s="576"/>
      <c r="V9" s="625" t="s">
        <v>19</v>
      </c>
      <c r="W9" s="625"/>
      <c r="X9" s="625"/>
      <c r="Y9" s="91"/>
      <c r="Z9" s="91"/>
      <c r="AA9" s="91"/>
      <c r="AB9" s="91"/>
    </row>
    <row r="10" spans="1:28" ht="13.5" thickBot="1" x14ac:dyDescent="0.25">
      <c r="A10" s="290" t="s">
        <v>858</v>
      </c>
      <c r="B10" s="290" t="s">
        <v>87</v>
      </c>
      <c r="C10" s="290" t="s">
        <v>88</v>
      </c>
      <c r="D10" s="290" t="s">
        <v>89</v>
      </c>
      <c r="E10" s="290"/>
      <c r="F10" s="290" t="s">
        <v>87</v>
      </c>
      <c r="G10" s="290" t="s">
        <v>88</v>
      </c>
      <c r="H10" s="290" t="s">
        <v>89</v>
      </c>
      <c r="I10" s="290"/>
      <c r="J10" s="290" t="s">
        <v>87</v>
      </c>
      <c r="K10" s="290" t="s">
        <v>88</v>
      </c>
      <c r="L10" s="290" t="s">
        <v>89</v>
      </c>
      <c r="M10" s="290"/>
      <c r="N10" s="290" t="s">
        <v>87</v>
      </c>
      <c r="O10" s="290" t="s">
        <v>88</v>
      </c>
      <c r="P10" s="290" t="s">
        <v>89</v>
      </c>
      <c r="Q10" s="290"/>
      <c r="R10" s="290" t="s">
        <v>87</v>
      </c>
      <c r="S10" s="290" t="s">
        <v>88</v>
      </c>
      <c r="T10" s="290" t="s">
        <v>89</v>
      </c>
      <c r="U10" s="290"/>
      <c r="V10" s="290" t="s">
        <v>87</v>
      </c>
      <c r="W10" s="290" t="s">
        <v>88</v>
      </c>
      <c r="X10" s="290" t="s">
        <v>89</v>
      </c>
    </row>
    <row r="11" spans="1:28" ht="15" x14ac:dyDescent="0.25">
      <c r="A11" s="627" t="s">
        <v>5</v>
      </c>
      <c r="B11" s="633">
        <v>32162</v>
      </c>
      <c r="C11" s="633">
        <v>15603</v>
      </c>
      <c r="D11" s="633">
        <v>16559</v>
      </c>
      <c r="E11" s="633"/>
      <c r="F11" s="633">
        <v>4720</v>
      </c>
      <c r="G11" s="633">
        <v>2471</v>
      </c>
      <c r="H11" s="633">
        <v>2249</v>
      </c>
      <c r="I11" s="633"/>
      <c r="J11" s="633">
        <v>5660</v>
      </c>
      <c r="K11" s="633">
        <v>2930</v>
      </c>
      <c r="L11" s="633">
        <v>2730</v>
      </c>
      <c r="M11" s="633"/>
      <c r="N11" s="633">
        <v>6277</v>
      </c>
      <c r="O11" s="633">
        <v>3066</v>
      </c>
      <c r="P11" s="633">
        <v>3211</v>
      </c>
      <c r="Q11" s="633"/>
      <c r="R11" s="633">
        <v>8568</v>
      </c>
      <c r="S11" s="633">
        <v>4037</v>
      </c>
      <c r="T11" s="633">
        <v>4531</v>
      </c>
      <c r="U11" s="633"/>
      <c r="V11" s="633">
        <v>6859</v>
      </c>
      <c r="W11" s="633">
        <v>3045</v>
      </c>
      <c r="X11" s="633">
        <v>3814</v>
      </c>
    </row>
    <row r="12" spans="1:28" x14ac:dyDescent="0.2">
      <c r="A12" s="288"/>
      <c r="B12" s="633"/>
      <c r="C12" s="633"/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</row>
    <row r="13" spans="1:28" x14ac:dyDescent="0.2">
      <c r="A13" s="288">
        <v>11</v>
      </c>
      <c r="B13" s="633">
        <v>0</v>
      </c>
      <c r="C13" s="633">
        <v>0</v>
      </c>
      <c r="D13" s="633">
        <v>0</v>
      </c>
      <c r="E13" s="633"/>
      <c r="F13" s="633">
        <v>0</v>
      </c>
      <c r="G13" s="633">
        <v>0</v>
      </c>
      <c r="H13" s="633">
        <v>0</v>
      </c>
      <c r="I13" s="633"/>
      <c r="J13" s="633">
        <v>0</v>
      </c>
      <c r="K13" s="633">
        <v>0</v>
      </c>
      <c r="L13" s="633">
        <v>0</v>
      </c>
      <c r="M13" s="633"/>
      <c r="N13" s="633">
        <v>0</v>
      </c>
      <c r="O13" s="633">
        <v>0</v>
      </c>
      <c r="P13" s="633">
        <v>0</v>
      </c>
      <c r="Q13" s="633"/>
      <c r="R13" s="633">
        <v>0</v>
      </c>
      <c r="S13" s="633">
        <v>0</v>
      </c>
      <c r="T13" s="633">
        <v>0</v>
      </c>
      <c r="U13" s="633"/>
      <c r="V13" s="633">
        <v>0</v>
      </c>
      <c r="W13" s="633">
        <v>0</v>
      </c>
      <c r="X13" s="633">
        <v>0</v>
      </c>
    </row>
    <row r="14" spans="1:28" x14ac:dyDescent="0.2">
      <c r="A14" s="288">
        <v>12</v>
      </c>
      <c r="B14" s="633">
        <v>2.2000000000000002</v>
      </c>
      <c r="C14" s="633">
        <v>2.2000000000000002</v>
      </c>
      <c r="D14" s="633">
        <v>0</v>
      </c>
      <c r="E14" s="634"/>
      <c r="F14" s="633">
        <v>2.2000000000000002</v>
      </c>
      <c r="G14" s="633">
        <v>2.2000000000000002</v>
      </c>
      <c r="H14" s="633">
        <v>0</v>
      </c>
      <c r="I14" s="634"/>
      <c r="J14" s="633">
        <v>0</v>
      </c>
      <c r="K14" s="633">
        <v>0</v>
      </c>
      <c r="L14" s="633">
        <v>0</v>
      </c>
      <c r="M14" s="634"/>
      <c r="N14" s="633">
        <v>0</v>
      </c>
      <c r="O14" s="633">
        <v>0</v>
      </c>
      <c r="P14" s="633">
        <v>0</v>
      </c>
      <c r="Q14" s="634"/>
      <c r="R14" s="633">
        <v>0</v>
      </c>
      <c r="S14" s="633">
        <v>0</v>
      </c>
      <c r="T14" s="633">
        <v>0</v>
      </c>
      <c r="U14" s="634"/>
      <c r="V14" s="633">
        <v>0</v>
      </c>
      <c r="W14" s="633">
        <v>0</v>
      </c>
      <c r="X14" s="633">
        <v>0</v>
      </c>
    </row>
    <row r="15" spans="1:28" x14ac:dyDescent="0.2">
      <c r="A15" s="288">
        <v>13</v>
      </c>
      <c r="B15" s="633">
        <v>12.924824548666569</v>
      </c>
      <c r="C15" s="633">
        <v>8.0605633802816907</v>
      </c>
      <c r="D15" s="633">
        <v>4.8642611683848802</v>
      </c>
      <c r="E15" s="634"/>
      <c r="F15" s="633">
        <v>12.924824548666569</v>
      </c>
      <c r="G15" s="633">
        <v>8.0605633802816907</v>
      </c>
      <c r="H15" s="633">
        <v>4.8642611683848802</v>
      </c>
      <c r="I15" s="634"/>
      <c r="J15" s="633">
        <v>0</v>
      </c>
      <c r="K15" s="633">
        <v>0</v>
      </c>
      <c r="L15" s="633">
        <v>0</v>
      </c>
      <c r="M15" s="634"/>
      <c r="N15" s="633">
        <v>0</v>
      </c>
      <c r="O15" s="633">
        <v>0</v>
      </c>
      <c r="P15" s="633">
        <v>0</v>
      </c>
      <c r="Q15" s="634"/>
      <c r="R15" s="633">
        <v>0</v>
      </c>
      <c r="S15" s="633">
        <v>0</v>
      </c>
      <c r="T15" s="633">
        <v>0</v>
      </c>
      <c r="U15" s="634"/>
      <c r="V15" s="633">
        <v>0</v>
      </c>
      <c r="W15" s="633">
        <v>0</v>
      </c>
      <c r="X15" s="633">
        <v>0</v>
      </c>
    </row>
    <row r="16" spans="1:28" x14ac:dyDescent="0.2">
      <c r="A16" s="288">
        <v>14</v>
      </c>
      <c r="B16" s="633">
        <v>127.34326894427014</v>
      </c>
      <c r="C16" s="633">
        <v>67.964669152128195</v>
      </c>
      <c r="D16" s="633">
        <v>59.378599792141962</v>
      </c>
      <c r="E16" s="634"/>
      <c r="F16" s="633">
        <v>57.339733475307746</v>
      </c>
      <c r="G16" s="633">
        <v>34.442253521126759</v>
      </c>
      <c r="H16" s="633">
        <v>22.897479954180984</v>
      </c>
      <c r="I16" s="634"/>
      <c r="J16" s="633">
        <v>40.850983716347145</v>
      </c>
      <c r="K16" s="633">
        <v>23.52681660899654</v>
      </c>
      <c r="L16" s="633">
        <v>17.324167107350608</v>
      </c>
      <c r="M16" s="634"/>
      <c r="N16" s="633">
        <v>29.15255175261526</v>
      </c>
      <c r="O16" s="633">
        <v>9.9955990220048907</v>
      </c>
      <c r="P16" s="633">
        <v>19.156952730610371</v>
      </c>
      <c r="Q16" s="634"/>
      <c r="R16" s="633">
        <v>0</v>
      </c>
      <c r="S16" s="633">
        <v>0</v>
      </c>
      <c r="T16" s="633">
        <v>0</v>
      </c>
      <c r="U16" s="634"/>
      <c r="V16" s="633">
        <v>0</v>
      </c>
      <c r="W16" s="633">
        <v>0</v>
      </c>
      <c r="X16" s="633">
        <v>0</v>
      </c>
    </row>
    <row r="17" spans="1:24" x14ac:dyDescent="0.2">
      <c r="A17" s="288">
        <v>15</v>
      </c>
      <c r="B17" s="633">
        <v>1296.5551857276666</v>
      </c>
      <c r="C17" s="633">
        <v>645.80933840313639</v>
      </c>
      <c r="D17" s="633">
        <v>650.74584732453025</v>
      </c>
      <c r="E17" s="634"/>
      <c r="F17" s="633">
        <v>407.12271300195215</v>
      </c>
      <c r="G17" s="633">
        <v>246.11183098591547</v>
      </c>
      <c r="H17" s="633">
        <v>161.01088201603665</v>
      </c>
      <c r="I17" s="634"/>
      <c r="J17" s="633">
        <v>359.3433678134208</v>
      </c>
      <c r="K17" s="633">
        <v>184.65801614763549</v>
      </c>
      <c r="L17" s="633">
        <v>174.6853516657853</v>
      </c>
      <c r="M17" s="634"/>
      <c r="N17" s="633">
        <v>249.41538311353878</v>
      </c>
      <c r="O17" s="633">
        <v>107.94865525672371</v>
      </c>
      <c r="P17" s="633">
        <v>141.46672785681506</v>
      </c>
      <c r="Q17" s="634"/>
      <c r="R17" s="633">
        <v>280.67372179875503</v>
      </c>
      <c r="S17" s="633">
        <v>107.09083601286173</v>
      </c>
      <c r="T17" s="633">
        <v>173.5828857858933</v>
      </c>
      <c r="U17" s="634"/>
      <c r="V17" s="633">
        <v>0</v>
      </c>
      <c r="W17" s="633">
        <v>0</v>
      </c>
      <c r="X17" s="633">
        <v>0</v>
      </c>
    </row>
    <row r="18" spans="1:24" x14ac:dyDescent="0.2">
      <c r="A18" s="288">
        <v>16</v>
      </c>
      <c r="B18" s="633">
        <v>2168.9056614388846</v>
      </c>
      <c r="C18" s="633">
        <v>1110.3232587888963</v>
      </c>
      <c r="D18" s="633">
        <v>1058.5824026499881</v>
      </c>
      <c r="E18" s="634"/>
      <c r="F18" s="633">
        <v>386.62137134375553</v>
      </c>
      <c r="G18" s="633">
        <v>247.79605633802817</v>
      </c>
      <c r="H18" s="633">
        <v>138.82531500572736</v>
      </c>
      <c r="I18" s="634"/>
      <c r="J18" s="633">
        <v>557.44999587852681</v>
      </c>
      <c r="K18" s="633">
        <v>309.58061459878064</v>
      </c>
      <c r="L18" s="633">
        <v>247.86938127974614</v>
      </c>
      <c r="M18" s="634"/>
      <c r="N18" s="633">
        <v>462.3496390865912</v>
      </c>
      <c r="O18" s="633">
        <v>234.88704156479218</v>
      </c>
      <c r="P18" s="633">
        <v>227.46259752179901</v>
      </c>
      <c r="Q18" s="634"/>
      <c r="R18" s="633">
        <v>502.0779597420285</v>
      </c>
      <c r="S18" s="633">
        <v>212.31390675241158</v>
      </c>
      <c r="T18" s="633">
        <v>289.76405298961691</v>
      </c>
      <c r="U18" s="634"/>
      <c r="V18" s="633">
        <v>260.40669538798244</v>
      </c>
      <c r="W18" s="633">
        <v>105.74563953488372</v>
      </c>
      <c r="X18" s="633">
        <v>154.6610558530987</v>
      </c>
    </row>
    <row r="19" spans="1:24" x14ac:dyDescent="0.2">
      <c r="A19" s="288">
        <v>17</v>
      </c>
      <c r="B19" s="633">
        <v>2514.8527834300571</v>
      </c>
      <c r="C19" s="633">
        <v>1329.3832246812858</v>
      </c>
      <c r="D19" s="633">
        <v>1185.4695587487715</v>
      </c>
      <c r="E19" s="634"/>
      <c r="F19" s="633">
        <v>309.63954826323345</v>
      </c>
      <c r="G19" s="633">
        <v>196.28788732394366</v>
      </c>
      <c r="H19" s="633">
        <v>113.35166093928981</v>
      </c>
      <c r="I19" s="634"/>
      <c r="J19" s="633">
        <v>487.71836497064993</v>
      </c>
      <c r="K19" s="633">
        <v>287.49044323611798</v>
      </c>
      <c r="L19" s="633">
        <v>200.22792173453198</v>
      </c>
      <c r="M19" s="634"/>
      <c r="N19" s="633">
        <v>621.05135484189486</v>
      </c>
      <c r="O19" s="633">
        <v>353.32762836185822</v>
      </c>
      <c r="P19" s="633">
        <v>267.7237264800367</v>
      </c>
      <c r="Q19" s="634"/>
      <c r="R19" s="633">
        <v>641.61260264809937</v>
      </c>
      <c r="S19" s="633">
        <v>311.29180064308684</v>
      </c>
      <c r="T19" s="633">
        <v>330.32080200501252</v>
      </c>
      <c r="U19" s="634"/>
      <c r="V19" s="633">
        <v>454.83091270617956</v>
      </c>
      <c r="W19" s="633">
        <v>180.98546511627907</v>
      </c>
      <c r="X19" s="633">
        <v>273.84544758990052</v>
      </c>
    </row>
    <row r="20" spans="1:24" x14ac:dyDescent="0.2">
      <c r="A20" s="288">
        <v>18</v>
      </c>
      <c r="B20" s="633">
        <v>2982.8544547367023</v>
      </c>
      <c r="C20" s="633">
        <v>1635.4044244687022</v>
      </c>
      <c r="D20" s="633">
        <v>1347.4500302679999</v>
      </c>
      <c r="E20" s="634"/>
      <c r="F20" s="633">
        <v>322.87227530129229</v>
      </c>
      <c r="G20" s="633">
        <v>183.75887323943661</v>
      </c>
      <c r="H20" s="633">
        <v>139.11340206185568</v>
      </c>
      <c r="I20" s="634"/>
      <c r="J20" s="633">
        <v>473.23492453565251</v>
      </c>
      <c r="K20" s="633">
        <v>273.00700280112051</v>
      </c>
      <c r="L20" s="633">
        <v>200.22792173453198</v>
      </c>
      <c r="M20" s="634"/>
      <c r="N20" s="633">
        <v>611.18402959568493</v>
      </c>
      <c r="O20" s="633">
        <v>350.8283618581907</v>
      </c>
      <c r="P20" s="633">
        <v>260.35566773749423</v>
      </c>
      <c r="Q20" s="634"/>
      <c r="R20" s="633">
        <v>981.70874317741993</v>
      </c>
      <c r="S20" s="633">
        <v>523.85088424437299</v>
      </c>
      <c r="T20" s="633">
        <v>457.85785893304694</v>
      </c>
      <c r="U20" s="634"/>
      <c r="V20" s="633">
        <v>593.85448212665256</v>
      </c>
      <c r="W20" s="633">
        <v>303.9593023255814</v>
      </c>
      <c r="X20" s="633">
        <v>289.89517980107121</v>
      </c>
    </row>
    <row r="21" spans="1:24" x14ac:dyDescent="0.2">
      <c r="A21" s="288">
        <v>19</v>
      </c>
      <c r="B21" s="633">
        <v>2942.5396856411589</v>
      </c>
      <c r="C21" s="633">
        <v>1637.2942602935875</v>
      </c>
      <c r="D21" s="633">
        <v>1305.2454253475717</v>
      </c>
      <c r="E21" s="634"/>
      <c r="F21" s="633">
        <v>310.61555845957764</v>
      </c>
      <c r="G21" s="633">
        <v>192.11154929577464</v>
      </c>
      <c r="H21" s="633">
        <v>118.50400916380298</v>
      </c>
      <c r="I21" s="634"/>
      <c r="J21" s="633">
        <v>441.87099758558355</v>
      </c>
      <c r="K21" s="633">
        <v>258.52356236612297</v>
      </c>
      <c r="L21" s="633">
        <v>183.34743521946061</v>
      </c>
      <c r="M21" s="634"/>
      <c r="N21" s="633">
        <v>574.77933126947482</v>
      </c>
      <c r="O21" s="633">
        <v>318.84449877750609</v>
      </c>
      <c r="P21" s="633">
        <v>255.93483249196879</v>
      </c>
      <c r="Q21" s="634"/>
      <c r="R21" s="633">
        <v>845.29373013378643</v>
      </c>
      <c r="S21" s="633">
        <v>464.06028938906752</v>
      </c>
      <c r="T21" s="633">
        <v>381.23344074471891</v>
      </c>
      <c r="U21" s="634"/>
      <c r="V21" s="633">
        <v>769.98006819273678</v>
      </c>
      <c r="W21" s="633">
        <v>403.75436046511629</v>
      </c>
      <c r="X21" s="633">
        <v>366.22570772762049</v>
      </c>
    </row>
    <row r="22" spans="1:24" x14ac:dyDescent="0.2">
      <c r="A22" s="288">
        <v>20</v>
      </c>
      <c r="B22" s="633">
        <v>2480.912266472767</v>
      </c>
      <c r="C22" s="633">
        <v>1339.9488815824495</v>
      </c>
      <c r="D22" s="633">
        <v>1140.9633848903177</v>
      </c>
      <c r="E22" s="634"/>
      <c r="F22" s="633">
        <v>294.67816530338962</v>
      </c>
      <c r="G22" s="633">
        <v>168.4456338028169</v>
      </c>
      <c r="H22" s="633">
        <v>126.23253150057275</v>
      </c>
      <c r="I22" s="634"/>
      <c r="J22" s="633">
        <v>350.06555756343039</v>
      </c>
      <c r="K22" s="633">
        <v>215.80326248146318</v>
      </c>
      <c r="L22" s="633">
        <v>134.26229508196721</v>
      </c>
      <c r="M22" s="634"/>
      <c r="N22" s="633">
        <v>450.42953733739819</v>
      </c>
      <c r="O22" s="633">
        <v>229.38777506112467</v>
      </c>
      <c r="P22" s="633">
        <v>221.04176227627352</v>
      </c>
      <c r="Q22" s="634"/>
      <c r="R22" s="633">
        <v>727.85337367304351</v>
      </c>
      <c r="S22" s="633">
        <v>390.42122186495175</v>
      </c>
      <c r="T22" s="633">
        <v>337.4321518080917</v>
      </c>
      <c r="U22" s="634"/>
      <c r="V22" s="633">
        <v>657.8856325955054</v>
      </c>
      <c r="W22" s="633">
        <v>335.89098837209303</v>
      </c>
      <c r="X22" s="633">
        <v>321.99464422341237</v>
      </c>
    </row>
    <row r="23" spans="1:24" x14ac:dyDescent="0.2">
      <c r="A23" s="288">
        <v>21</v>
      </c>
      <c r="B23" s="633">
        <v>2001.5941729254682</v>
      </c>
      <c r="C23" s="633">
        <v>1009.0322666593686</v>
      </c>
      <c r="D23" s="633">
        <v>992.56190626609987</v>
      </c>
      <c r="E23" s="634"/>
      <c r="F23" s="633">
        <v>266.02817320878302</v>
      </c>
      <c r="G23" s="633">
        <v>164.26929577464787</v>
      </c>
      <c r="H23" s="633">
        <v>101.75887743413516</v>
      </c>
      <c r="I23" s="634"/>
      <c r="J23" s="633">
        <v>295.06112806898352</v>
      </c>
      <c r="K23" s="633">
        <v>170.90459713297085</v>
      </c>
      <c r="L23" s="633">
        <v>124.1565309360127</v>
      </c>
      <c r="M23" s="634"/>
      <c r="N23" s="633">
        <v>405.78505404444064</v>
      </c>
      <c r="O23" s="633">
        <v>203.90024449877748</v>
      </c>
      <c r="P23" s="633">
        <v>201.88480954566316</v>
      </c>
      <c r="Q23" s="634"/>
      <c r="R23" s="633">
        <v>573.71193184500066</v>
      </c>
      <c r="S23" s="633">
        <v>257.99155948553056</v>
      </c>
      <c r="T23" s="633">
        <v>315.7203723594701</v>
      </c>
      <c r="U23" s="634"/>
      <c r="V23" s="633">
        <v>461.0078857582605</v>
      </c>
      <c r="W23" s="633">
        <v>211.96656976744185</v>
      </c>
      <c r="X23" s="633">
        <v>249.04131599081867</v>
      </c>
    </row>
    <row r="24" spans="1:24" x14ac:dyDescent="0.2">
      <c r="A24" s="288">
        <v>22</v>
      </c>
      <c r="B24" s="633">
        <v>1781.0147987125526</v>
      </c>
      <c r="C24" s="633">
        <v>914.55592841218379</v>
      </c>
      <c r="D24" s="633">
        <v>866.45887030036874</v>
      </c>
      <c r="E24" s="634"/>
      <c r="F24" s="633">
        <v>267.14798864204704</v>
      </c>
      <c r="G24" s="633">
        <v>144.77971830985916</v>
      </c>
      <c r="H24" s="633">
        <v>122.36827033218786</v>
      </c>
      <c r="I24" s="634"/>
      <c r="J24" s="633">
        <v>274.75166730144326</v>
      </c>
      <c r="K24" s="633">
        <v>140.48937221947602</v>
      </c>
      <c r="L24" s="633">
        <v>134.26229508196721</v>
      </c>
      <c r="M24" s="634"/>
      <c r="N24" s="633">
        <v>317.18876584781833</v>
      </c>
      <c r="O24" s="633">
        <v>193.40537897310514</v>
      </c>
      <c r="P24" s="633">
        <v>123.78338687471317</v>
      </c>
      <c r="Q24" s="634"/>
      <c r="R24" s="633">
        <v>502.95082043648392</v>
      </c>
      <c r="S24" s="633">
        <v>240.14308681672026</v>
      </c>
      <c r="T24" s="633">
        <v>262.80773361976367</v>
      </c>
      <c r="U24" s="634"/>
      <c r="V24" s="633">
        <v>418.97555648476009</v>
      </c>
      <c r="W24" s="633">
        <v>195.73837209302326</v>
      </c>
      <c r="X24" s="633">
        <v>223.2371843917368</v>
      </c>
    </row>
    <row r="25" spans="1:24" x14ac:dyDescent="0.2">
      <c r="A25" s="288">
        <v>23</v>
      </c>
      <c r="B25" s="633">
        <v>1628.8308376635457</v>
      </c>
      <c r="C25" s="633">
        <v>896.22028821782646</v>
      </c>
      <c r="D25" s="633">
        <v>732.61054944571924</v>
      </c>
      <c r="E25" s="634"/>
      <c r="F25" s="633">
        <v>234.32165851927141</v>
      </c>
      <c r="G25" s="633">
        <v>136.42704225352114</v>
      </c>
      <c r="H25" s="633">
        <v>97.894616265750287</v>
      </c>
      <c r="I25" s="634"/>
      <c r="J25" s="633">
        <v>296.50014521004221</v>
      </c>
      <c r="K25" s="633">
        <v>169.45625308947109</v>
      </c>
      <c r="L25" s="633">
        <v>127.04389212057113</v>
      </c>
      <c r="M25" s="634"/>
      <c r="N25" s="633">
        <v>274.78700150693834</v>
      </c>
      <c r="O25" s="633">
        <v>154.42444987775062</v>
      </c>
      <c r="P25" s="633">
        <v>120.36255162918771</v>
      </c>
      <c r="Q25" s="634"/>
      <c r="R25" s="633">
        <v>465.64084058907031</v>
      </c>
      <c r="S25" s="633">
        <v>251.50120578778134</v>
      </c>
      <c r="T25" s="633">
        <v>214.13963480128893</v>
      </c>
      <c r="U25" s="634"/>
      <c r="V25" s="633">
        <v>357.5811918382235</v>
      </c>
      <c r="W25" s="633">
        <v>184.4113372093023</v>
      </c>
      <c r="X25" s="633">
        <v>173.1698546289212</v>
      </c>
    </row>
    <row r="26" spans="1:24" x14ac:dyDescent="0.2">
      <c r="A26" s="288">
        <v>24</v>
      </c>
      <c r="B26" s="633">
        <v>1347.5906053665271</v>
      </c>
      <c r="C26" s="633">
        <v>700.41701179175129</v>
      </c>
      <c r="D26" s="633">
        <v>647.17359357477585</v>
      </c>
      <c r="E26" s="634"/>
      <c r="F26" s="633">
        <v>179.7814332962264</v>
      </c>
      <c r="G26" s="633">
        <v>96.055774647887318</v>
      </c>
      <c r="H26" s="633">
        <v>83.725658648339063</v>
      </c>
      <c r="I26" s="634"/>
      <c r="J26" s="633">
        <v>228.51658073874398</v>
      </c>
      <c r="K26" s="633">
        <v>128.90261987147801</v>
      </c>
      <c r="L26" s="633">
        <v>99.613960867265988</v>
      </c>
      <c r="M26" s="634"/>
      <c r="N26" s="633">
        <v>240.77748367109473</v>
      </c>
      <c r="O26" s="633">
        <v>119.94132029339853</v>
      </c>
      <c r="P26" s="633">
        <v>120.8361633776962</v>
      </c>
      <c r="Q26" s="634"/>
      <c r="R26" s="633">
        <v>369.91576667898499</v>
      </c>
      <c r="S26" s="633">
        <v>194.71061093247587</v>
      </c>
      <c r="T26" s="633">
        <v>175.20515574650912</v>
      </c>
      <c r="U26" s="634"/>
      <c r="V26" s="633">
        <v>328.59934098147721</v>
      </c>
      <c r="W26" s="633">
        <v>160.80668604651163</v>
      </c>
      <c r="X26" s="633">
        <v>167.79265493496558</v>
      </c>
    </row>
    <row r="27" spans="1:24" x14ac:dyDescent="0.2">
      <c r="A27" s="288" t="s">
        <v>221</v>
      </c>
      <c r="B27" s="633">
        <v>4721.4390163128728</v>
      </c>
      <c r="C27" s="633">
        <v>2299.8670838011903</v>
      </c>
      <c r="D27" s="633">
        <v>2421.5719325116829</v>
      </c>
      <c r="E27" s="634"/>
      <c r="F27" s="633">
        <v>619.58202023135368</v>
      </c>
      <c r="G27" s="633">
        <v>310.44112676056335</v>
      </c>
      <c r="H27" s="633">
        <v>309.14089347079039</v>
      </c>
      <c r="I27" s="634"/>
      <c r="J27" s="633">
        <v>791.02703102580494</v>
      </c>
      <c r="K27" s="633">
        <v>414.22639644092931</v>
      </c>
      <c r="L27" s="633">
        <v>376.8006345848757</v>
      </c>
      <c r="M27" s="634"/>
      <c r="N27" s="633">
        <v>881.08640782037037</v>
      </c>
      <c r="O27" s="633">
        <v>422.79315403422987</v>
      </c>
      <c r="P27" s="633">
        <v>458.29325378614044</v>
      </c>
      <c r="Q27" s="634"/>
      <c r="R27" s="633">
        <v>1291.8294565075989</v>
      </c>
      <c r="S27" s="633">
        <v>636.0546623794213</v>
      </c>
      <c r="T27" s="633">
        <v>655.77479412817763</v>
      </c>
      <c r="U27" s="634"/>
      <c r="V27" s="633">
        <v>1137.9141007277451</v>
      </c>
      <c r="W27" s="633">
        <v>516.35174418604652</v>
      </c>
      <c r="X27" s="633">
        <v>621.56235654169859</v>
      </c>
    </row>
    <row r="28" spans="1:24" x14ac:dyDescent="0.2">
      <c r="A28" s="288" t="s">
        <v>222</v>
      </c>
      <c r="B28" s="633">
        <v>2875.1974596188652</v>
      </c>
      <c r="C28" s="633">
        <v>1118.5437049192653</v>
      </c>
      <c r="D28" s="633">
        <v>1756.6537546996001</v>
      </c>
      <c r="E28" s="634"/>
      <c r="F28" s="633">
        <v>444.09626381427165</v>
      </c>
      <c r="G28" s="633">
        <v>168.4456338028169</v>
      </c>
      <c r="H28" s="633">
        <v>275.65063001145472</v>
      </c>
      <c r="I28" s="634"/>
      <c r="J28" s="633">
        <v>482.8328740896925</v>
      </c>
      <c r="K28" s="633">
        <v>199.87147800296589</v>
      </c>
      <c r="L28" s="633">
        <v>282.96139608672661</v>
      </c>
      <c r="M28" s="634"/>
      <c r="N28" s="633">
        <v>566.94748449020494</v>
      </c>
      <c r="O28" s="633">
        <v>235.38484107579461</v>
      </c>
      <c r="P28" s="633">
        <v>331.56264341441027</v>
      </c>
      <c r="Q28" s="634"/>
      <c r="R28" s="633">
        <v>661.9339135044778</v>
      </c>
      <c r="S28" s="633">
        <v>243.38826366559485</v>
      </c>
      <c r="T28" s="633">
        <v>418.54564983888292</v>
      </c>
      <c r="U28" s="634"/>
      <c r="V28" s="633">
        <v>719.38692372021853</v>
      </c>
      <c r="W28" s="633">
        <v>271.45348837209303</v>
      </c>
      <c r="X28" s="633">
        <v>447.9334353481255</v>
      </c>
    </row>
    <row r="29" spans="1:24" x14ac:dyDescent="0.2">
      <c r="A29" s="288" t="s">
        <v>223</v>
      </c>
      <c r="B29" s="633">
        <v>1740.3747870555344</v>
      </c>
      <c r="C29" s="633">
        <v>492.05358149564438</v>
      </c>
      <c r="D29" s="633">
        <v>1248.3212055598899</v>
      </c>
      <c r="E29" s="634"/>
      <c r="F29" s="633">
        <v>324.56731168223547</v>
      </c>
      <c r="G29" s="633">
        <v>103.01633802816902</v>
      </c>
      <c r="H29" s="633">
        <v>221.55097365406644</v>
      </c>
      <c r="I29" s="634"/>
      <c r="J29" s="633">
        <v>328.03727258159927</v>
      </c>
      <c r="K29" s="633">
        <v>99.935739001482943</v>
      </c>
      <c r="L29" s="633">
        <v>228.10153358011632</v>
      </c>
      <c r="M29" s="634"/>
      <c r="N29" s="633">
        <v>307.76832669255651</v>
      </c>
      <c r="O29" s="633">
        <v>73.464058679706611</v>
      </c>
      <c r="P29" s="633">
        <v>234.30426801284992</v>
      </c>
      <c r="Q29" s="634"/>
      <c r="R29" s="633">
        <v>409.83591486179853</v>
      </c>
      <c r="S29" s="633">
        <v>122.69413183279742</v>
      </c>
      <c r="T29" s="633">
        <v>287.14178302900109</v>
      </c>
      <c r="U29" s="634"/>
      <c r="V29" s="633">
        <v>370.16596123734456</v>
      </c>
      <c r="W29" s="633">
        <v>92.943313953488371</v>
      </c>
      <c r="X29" s="633">
        <v>277.22264728385619</v>
      </c>
    </row>
    <row r="30" spans="1:24" x14ac:dyDescent="0.2">
      <c r="A30" s="288" t="s">
        <v>224</v>
      </c>
      <c r="B30" s="633">
        <v>845.18298168549927</v>
      </c>
      <c r="C30" s="633">
        <v>221.30305767312552</v>
      </c>
      <c r="D30" s="633">
        <v>623.87992401237375</v>
      </c>
      <c r="E30" s="634"/>
      <c r="F30" s="633">
        <v>150.17074423632286</v>
      </c>
      <c r="G30" s="633">
        <v>44.547605633802817</v>
      </c>
      <c r="H30" s="633">
        <v>105.62313860252004</v>
      </c>
      <c r="I30" s="634"/>
      <c r="J30" s="633">
        <v>148.82035073649331</v>
      </c>
      <c r="K30" s="633">
        <v>37.65694513099357</v>
      </c>
      <c r="L30" s="633">
        <v>111.16340560549973</v>
      </c>
      <c r="M30" s="634"/>
      <c r="N30" s="633">
        <v>159.76578296273274</v>
      </c>
      <c r="O30" s="633">
        <v>35.982396088019563</v>
      </c>
      <c r="P30" s="633">
        <v>123.78338687471317</v>
      </c>
      <c r="Q30" s="634"/>
      <c r="R30" s="633">
        <v>180.08120107917932</v>
      </c>
      <c r="S30" s="633">
        <v>47.055064308681672</v>
      </c>
      <c r="T30" s="633">
        <v>133.02613677049766</v>
      </c>
      <c r="U30" s="634"/>
      <c r="V30" s="633">
        <v>206.34490267077098</v>
      </c>
      <c r="W30" s="633">
        <v>56.061046511627914</v>
      </c>
      <c r="X30" s="633">
        <v>150.28385615914306</v>
      </c>
    </row>
    <row r="31" spans="1:24" x14ac:dyDescent="0.2">
      <c r="A31" s="288" t="s">
        <v>996</v>
      </c>
      <c r="B31" s="633">
        <v>377.2520577754081</v>
      </c>
      <c r="C31" s="633">
        <v>90.675204963774249</v>
      </c>
      <c r="D31" s="633">
        <v>286.57685281163384</v>
      </c>
      <c r="E31" s="634"/>
      <c r="F31" s="633">
        <v>82.709868835003149</v>
      </c>
      <c r="G31" s="633">
        <v>20.88169014084507</v>
      </c>
      <c r="H31" s="633">
        <v>61.828178694158076</v>
      </c>
      <c r="I31" s="634"/>
      <c r="J31" s="633">
        <v>67.904285800549104</v>
      </c>
      <c r="K31" s="633">
        <v>15.931784478497281</v>
      </c>
      <c r="L31" s="633">
        <v>51.972501322051826</v>
      </c>
      <c r="M31" s="634"/>
      <c r="N31" s="633">
        <v>76.961322739508375</v>
      </c>
      <c r="O31" s="633">
        <v>19.490464547677259</v>
      </c>
      <c r="P31" s="633">
        <v>57.470858191831113</v>
      </c>
      <c r="Q31" s="634"/>
      <c r="R31" s="633">
        <v>79.495368099854602</v>
      </c>
      <c r="S31" s="633">
        <v>21.093649517684888</v>
      </c>
      <c r="T31" s="633">
        <v>58.401718582169714</v>
      </c>
      <c r="U31" s="634"/>
      <c r="V31" s="633">
        <v>70.181212300492874</v>
      </c>
      <c r="W31" s="633">
        <v>13.277616279069766</v>
      </c>
      <c r="X31" s="633">
        <v>56.903596021423105</v>
      </c>
    </row>
    <row r="32" spans="1:24" ht="13.5" thickBot="1" x14ac:dyDescent="0.25">
      <c r="A32" s="628" t="s">
        <v>226</v>
      </c>
      <c r="B32" s="635">
        <v>314.43515194355234</v>
      </c>
      <c r="C32" s="635">
        <v>83.943251315402364</v>
      </c>
      <c r="D32" s="635">
        <v>230.49190062814989</v>
      </c>
      <c r="E32" s="636"/>
      <c r="F32" s="635">
        <v>61.580347837310235</v>
      </c>
      <c r="G32" s="635">
        <v>13.92112676056338</v>
      </c>
      <c r="H32" s="635">
        <v>47.659221076746853</v>
      </c>
      <c r="I32" s="636"/>
      <c r="J32" s="635">
        <v>52.014472383036647</v>
      </c>
      <c r="K32" s="635">
        <v>13.035096391497776</v>
      </c>
      <c r="L32" s="635">
        <v>38.979375991538873</v>
      </c>
      <c r="M32" s="636"/>
      <c r="N32" s="635">
        <v>63.570543227137009</v>
      </c>
      <c r="O32" s="635">
        <v>11.994132029339852</v>
      </c>
      <c r="P32" s="635">
        <v>51.576411197797157</v>
      </c>
      <c r="Q32" s="636"/>
      <c r="R32" s="635">
        <v>71.384655224418424</v>
      </c>
      <c r="S32" s="635">
        <v>24.338826366559484</v>
      </c>
      <c r="T32" s="635">
        <v>47.045828857858936</v>
      </c>
      <c r="U32" s="636"/>
      <c r="V32" s="635">
        <v>65.885133271649977</v>
      </c>
      <c r="W32" s="635">
        <v>20.654069767441861</v>
      </c>
      <c r="X32" s="635">
        <v>45.231063504208109</v>
      </c>
    </row>
    <row r="34" spans="1:24" x14ac:dyDescent="0.2">
      <c r="A34" s="365" t="s">
        <v>561</v>
      </c>
      <c r="B34" s="62"/>
      <c r="C34" s="62"/>
      <c r="D34" s="61"/>
      <c r="E34" s="62"/>
      <c r="F34" s="61"/>
    </row>
    <row r="35" spans="1:24" ht="14.25" x14ac:dyDescent="0.2">
      <c r="A35" s="629"/>
      <c r="B35" s="629"/>
      <c r="C35" s="629"/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</row>
    <row r="36" spans="1:24" ht="14.25" x14ac:dyDescent="0.2">
      <c r="A36" s="629"/>
      <c r="B36" s="629"/>
      <c r="C36" s="629"/>
      <c r="D36" s="629"/>
      <c r="E36" s="629"/>
      <c r="F36" s="629"/>
      <c r="G36" s="629"/>
      <c r="H36" s="629"/>
      <c r="I36" s="629"/>
      <c r="J36" s="629"/>
      <c r="K36" s="629"/>
      <c r="L36" s="629"/>
      <c r="M36" s="629"/>
      <c r="N36" s="629"/>
      <c r="O36" s="629"/>
      <c r="P36" s="629"/>
      <c r="Q36" s="629"/>
      <c r="R36" s="629"/>
      <c r="S36" s="629"/>
      <c r="T36" s="629"/>
      <c r="U36" s="629"/>
      <c r="V36" s="629"/>
      <c r="W36" s="629"/>
      <c r="X36" s="629"/>
    </row>
    <row r="37" spans="1:24" ht="14.25" x14ac:dyDescent="0.2">
      <c r="A37" s="629"/>
      <c r="B37" s="629"/>
      <c r="C37" s="629"/>
      <c r="D37" s="629"/>
      <c r="E37" s="629"/>
      <c r="F37" s="629"/>
      <c r="G37" s="629"/>
      <c r="H37" s="629"/>
      <c r="I37" s="629"/>
      <c r="J37" s="629"/>
      <c r="K37" s="629"/>
      <c r="L37" s="629"/>
      <c r="M37" s="629"/>
      <c r="N37" s="629"/>
      <c r="O37" s="629"/>
      <c r="P37" s="629"/>
      <c r="Q37" s="629"/>
      <c r="R37" s="629"/>
      <c r="S37" s="629"/>
      <c r="T37" s="629"/>
      <c r="U37" s="629"/>
      <c r="V37" s="629"/>
      <c r="W37" s="629"/>
      <c r="X37" s="629"/>
    </row>
    <row r="38" spans="1:24" ht="14.25" x14ac:dyDescent="0.2">
      <c r="A38" s="629"/>
      <c r="B38" s="629"/>
      <c r="C38" s="629"/>
      <c r="D38" s="629"/>
      <c r="E38" s="629"/>
      <c r="F38" s="629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  <c r="S38" s="629"/>
      <c r="T38" s="629"/>
      <c r="U38" s="629"/>
      <c r="V38" s="629"/>
      <c r="W38" s="629"/>
      <c r="X38" s="629"/>
    </row>
    <row r="39" spans="1:24" ht="14.25" x14ac:dyDescent="0.2">
      <c r="A39" s="629"/>
      <c r="B39" s="629"/>
      <c r="C39" s="629"/>
      <c r="D39" s="629"/>
      <c r="E39" s="629"/>
      <c r="F39" s="629"/>
      <c r="G39" s="629"/>
      <c r="H39" s="629"/>
      <c r="I39" s="629"/>
      <c r="J39" s="629"/>
      <c r="K39" s="629"/>
      <c r="L39" s="629"/>
      <c r="M39" s="629"/>
      <c r="N39" s="629"/>
      <c r="O39" s="629"/>
      <c r="P39" s="629"/>
      <c r="Q39" s="629"/>
      <c r="R39" s="629"/>
      <c r="S39" s="629"/>
      <c r="T39" s="629"/>
      <c r="U39" s="629"/>
      <c r="V39" s="629"/>
      <c r="W39" s="629"/>
      <c r="X39" s="629"/>
    </row>
    <row r="40" spans="1:24" ht="14.25" x14ac:dyDescent="0.2">
      <c r="A40" s="629"/>
      <c r="B40" s="629"/>
      <c r="C40" s="629"/>
      <c r="D40" s="629"/>
      <c r="E40" s="629"/>
      <c r="F40" s="629"/>
      <c r="G40" s="629"/>
      <c r="H40" s="629"/>
      <c r="I40" s="629"/>
      <c r="J40" s="629"/>
      <c r="K40" s="629"/>
      <c r="L40" s="629"/>
      <c r="M40" s="629"/>
      <c r="N40" s="629"/>
      <c r="O40" s="629"/>
      <c r="P40" s="629"/>
      <c r="Q40" s="629"/>
      <c r="R40" s="629"/>
      <c r="S40" s="629"/>
      <c r="T40" s="629"/>
      <c r="U40" s="629"/>
      <c r="V40" s="629"/>
      <c r="W40" s="629"/>
      <c r="X40" s="629"/>
    </row>
    <row r="41" spans="1:24" ht="14.25" x14ac:dyDescent="0.2">
      <c r="A41" s="629"/>
      <c r="B41" s="629"/>
      <c r="C41" s="629"/>
      <c r="D41" s="629"/>
      <c r="E41" s="629"/>
      <c r="F41" s="629"/>
      <c r="G41" s="629"/>
      <c r="H41" s="629"/>
      <c r="I41" s="629"/>
      <c r="J41" s="629"/>
      <c r="K41" s="629"/>
      <c r="L41" s="629"/>
      <c r="M41" s="629"/>
      <c r="N41" s="629"/>
      <c r="O41" s="629"/>
      <c r="P41" s="629"/>
      <c r="Q41" s="629"/>
      <c r="R41" s="629"/>
      <c r="S41" s="629"/>
      <c r="T41" s="629"/>
      <c r="U41" s="629"/>
      <c r="V41" s="629"/>
      <c r="W41" s="629"/>
      <c r="X41" s="629"/>
    </row>
    <row r="42" spans="1:24" ht="14.25" x14ac:dyDescent="0.2">
      <c r="A42" s="629"/>
      <c r="B42" s="629"/>
      <c r="C42" s="629"/>
      <c r="D42" s="629"/>
      <c r="E42" s="629"/>
      <c r="F42" s="629"/>
      <c r="G42" s="629"/>
      <c r="H42" s="629"/>
      <c r="I42" s="629"/>
      <c r="J42" s="629"/>
      <c r="K42" s="629"/>
      <c r="L42" s="629"/>
      <c r="M42" s="629"/>
      <c r="N42" s="629"/>
      <c r="O42" s="629"/>
      <c r="P42" s="629"/>
      <c r="Q42" s="629"/>
      <c r="R42" s="629"/>
      <c r="S42" s="629"/>
      <c r="T42" s="629"/>
      <c r="U42" s="629"/>
      <c r="V42" s="629"/>
      <c r="W42" s="629"/>
      <c r="X42" s="629"/>
    </row>
    <row r="43" spans="1:24" ht="14.25" x14ac:dyDescent="0.2">
      <c r="A43" s="629"/>
      <c r="B43" s="629"/>
      <c r="C43" s="629"/>
      <c r="D43" s="629"/>
      <c r="E43" s="629"/>
      <c r="F43" s="629"/>
      <c r="G43" s="629"/>
      <c r="H43" s="629"/>
      <c r="I43" s="629"/>
      <c r="J43" s="629"/>
      <c r="K43" s="629"/>
      <c r="L43" s="629"/>
      <c r="M43" s="629"/>
      <c r="N43" s="629"/>
      <c r="O43" s="629"/>
      <c r="P43" s="629"/>
      <c r="Q43" s="629"/>
      <c r="R43" s="629"/>
      <c r="S43" s="629"/>
      <c r="T43" s="629"/>
      <c r="U43" s="629"/>
      <c r="V43" s="629"/>
      <c r="W43" s="629"/>
      <c r="X43" s="629"/>
    </row>
    <row r="44" spans="1:24" ht="14.25" x14ac:dyDescent="0.2">
      <c r="A44" s="629"/>
      <c r="B44" s="629"/>
      <c r="C44" s="629"/>
      <c r="D44" s="629"/>
      <c r="E44" s="629"/>
      <c r="F44" s="629"/>
      <c r="G44" s="629"/>
      <c r="H44" s="629"/>
      <c r="I44" s="629"/>
      <c r="J44" s="629"/>
      <c r="K44" s="629"/>
      <c r="L44" s="629"/>
      <c r="M44" s="629"/>
      <c r="N44" s="629"/>
      <c r="O44" s="629"/>
      <c r="P44" s="629"/>
      <c r="Q44" s="629"/>
      <c r="R44" s="629"/>
      <c r="S44" s="629"/>
      <c r="T44" s="629"/>
      <c r="U44" s="629"/>
      <c r="V44" s="629"/>
      <c r="W44" s="629"/>
      <c r="X44" s="629"/>
    </row>
    <row r="45" spans="1:24" ht="14.25" x14ac:dyDescent="0.2">
      <c r="A45" s="629"/>
      <c r="B45" s="629"/>
      <c r="C45" s="629"/>
      <c r="D45" s="629"/>
      <c r="E45" s="629"/>
      <c r="F45" s="629"/>
      <c r="G45" s="629"/>
      <c r="H45" s="629"/>
      <c r="I45" s="629"/>
      <c r="J45" s="629"/>
      <c r="K45" s="629"/>
      <c r="L45" s="629"/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29"/>
      <c r="X45" s="629"/>
    </row>
    <row r="46" spans="1:24" ht="14.25" x14ac:dyDescent="0.2">
      <c r="A46" s="629"/>
      <c r="B46" s="629"/>
      <c r="C46" s="629"/>
      <c r="D46" s="629"/>
      <c r="E46" s="629"/>
      <c r="F46" s="629"/>
      <c r="G46" s="629"/>
      <c r="H46" s="629"/>
      <c r="I46" s="629"/>
      <c r="J46" s="629"/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/>
      <c r="X46" s="629"/>
    </row>
    <row r="47" spans="1:24" ht="14.25" x14ac:dyDescent="0.2">
      <c r="A47" s="629"/>
      <c r="B47" s="629"/>
      <c r="C47" s="629"/>
      <c r="D47" s="629"/>
      <c r="E47" s="629"/>
      <c r="F47" s="629"/>
      <c r="G47" s="629"/>
      <c r="H47" s="629"/>
      <c r="I47" s="629"/>
      <c r="J47" s="629"/>
      <c r="K47" s="629"/>
      <c r="L47" s="629"/>
      <c r="M47" s="629"/>
      <c r="N47" s="629"/>
      <c r="O47" s="629"/>
      <c r="P47" s="629"/>
      <c r="Q47" s="629"/>
      <c r="R47" s="629"/>
      <c r="S47" s="629"/>
      <c r="T47" s="629"/>
      <c r="U47" s="629"/>
      <c r="V47" s="629"/>
      <c r="W47" s="629"/>
      <c r="X47" s="629"/>
    </row>
    <row r="48" spans="1:24" ht="14.25" x14ac:dyDescent="0.2">
      <c r="A48" s="629"/>
      <c r="B48" s="629"/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</row>
    <row r="49" spans="1:24" ht="14.25" x14ac:dyDescent="0.2">
      <c r="A49" s="629"/>
      <c r="B49" s="629"/>
      <c r="C49" s="629"/>
      <c r="D49" s="629"/>
      <c r="E49" s="629"/>
      <c r="F49" s="629"/>
      <c r="G49" s="629"/>
      <c r="H49" s="629"/>
      <c r="I49" s="629"/>
      <c r="J49" s="629"/>
      <c r="K49" s="629"/>
      <c r="L49" s="629"/>
      <c r="M49" s="629"/>
      <c r="N49" s="629"/>
      <c r="O49" s="629"/>
      <c r="P49" s="629"/>
      <c r="Q49" s="629"/>
      <c r="R49" s="629"/>
      <c r="S49" s="629"/>
      <c r="T49" s="629"/>
      <c r="U49" s="629"/>
      <c r="V49" s="629"/>
      <c r="W49" s="629"/>
      <c r="X49" s="629"/>
    </row>
    <row r="50" spans="1:24" ht="14.25" x14ac:dyDescent="0.2">
      <c r="A50" s="629"/>
      <c r="B50" s="629"/>
      <c r="C50" s="629"/>
      <c r="D50" s="629"/>
      <c r="E50" s="629"/>
      <c r="F50" s="629"/>
      <c r="G50" s="629"/>
      <c r="H50" s="629"/>
      <c r="I50" s="629"/>
      <c r="J50" s="629"/>
      <c r="K50" s="629"/>
      <c r="L50" s="629"/>
      <c r="M50" s="629"/>
      <c r="N50" s="629"/>
      <c r="O50" s="629"/>
      <c r="P50" s="629"/>
      <c r="Q50" s="629"/>
      <c r="R50" s="629"/>
      <c r="S50" s="629"/>
      <c r="T50" s="629"/>
      <c r="U50" s="629"/>
      <c r="V50" s="629"/>
      <c r="W50" s="629"/>
      <c r="X50" s="629"/>
    </row>
    <row r="51" spans="1:24" ht="14.25" x14ac:dyDescent="0.2">
      <c r="A51" s="629"/>
      <c r="B51" s="629"/>
      <c r="C51" s="629"/>
      <c r="D51" s="629"/>
      <c r="E51" s="629"/>
      <c r="F51" s="629"/>
      <c r="G51" s="629"/>
      <c r="H51" s="629"/>
      <c r="I51" s="629"/>
      <c r="J51" s="629"/>
      <c r="K51" s="629"/>
      <c r="L51" s="629"/>
      <c r="M51" s="629"/>
      <c r="N51" s="629"/>
      <c r="O51" s="629"/>
      <c r="P51" s="629"/>
      <c r="Q51" s="629"/>
      <c r="R51" s="629"/>
      <c r="S51" s="629"/>
      <c r="T51" s="629"/>
      <c r="U51" s="629"/>
      <c r="V51" s="629"/>
      <c r="W51" s="629"/>
      <c r="X51" s="629"/>
    </row>
    <row r="52" spans="1:24" ht="14.25" x14ac:dyDescent="0.2">
      <c r="A52" s="629"/>
      <c r="B52" s="629"/>
      <c r="C52" s="629"/>
      <c r="D52" s="629"/>
      <c r="E52" s="629"/>
      <c r="F52" s="629"/>
      <c r="G52" s="629"/>
      <c r="H52" s="629"/>
      <c r="I52" s="629"/>
      <c r="J52" s="629"/>
      <c r="K52" s="629"/>
      <c r="L52" s="629"/>
      <c r="M52" s="629"/>
      <c r="N52" s="629"/>
      <c r="O52" s="629"/>
      <c r="P52" s="629"/>
      <c r="Q52" s="629"/>
      <c r="R52" s="629"/>
      <c r="S52" s="629"/>
      <c r="T52" s="629"/>
      <c r="U52" s="629"/>
      <c r="V52" s="629"/>
      <c r="W52" s="629"/>
      <c r="X52" s="629"/>
    </row>
    <row r="53" spans="1:24" ht="14.25" x14ac:dyDescent="0.2">
      <c r="A53" s="629"/>
      <c r="B53" s="629"/>
      <c r="C53" s="629"/>
      <c r="D53" s="629"/>
      <c r="E53" s="629"/>
      <c r="F53" s="629"/>
      <c r="G53" s="629"/>
      <c r="H53" s="629"/>
      <c r="I53" s="629"/>
      <c r="J53" s="629"/>
      <c r="K53" s="629"/>
      <c r="L53" s="629"/>
      <c r="M53" s="629"/>
      <c r="N53" s="629"/>
      <c r="O53" s="629"/>
      <c r="P53" s="629"/>
      <c r="Q53" s="629"/>
      <c r="R53" s="629"/>
      <c r="S53" s="629"/>
      <c r="T53" s="629"/>
      <c r="U53" s="629"/>
      <c r="V53" s="629"/>
      <c r="W53" s="629"/>
      <c r="X53" s="629"/>
    </row>
    <row r="54" spans="1:24" ht="14.25" x14ac:dyDescent="0.2">
      <c r="A54" s="629"/>
      <c r="B54" s="629"/>
      <c r="C54" s="629"/>
      <c r="D54" s="629"/>
      <c r="E54" s="629"/>
      <c r="F54" s="629"/>
      <c r="G54" s="629"/>
      <c r="H54" s="629"/>
      <c r="I54" s="629"/>
      <c r="J54" s="629"/>
      <c r="K54" s="629"/>
      <c r="L54" s="629"/>
      <c r="M54" s="629"/>
      <c r="N54" s="629"/>
      <c r="O54" s="629"/>
      <c r="P54" s="629"/>
      <c r="Q54" s="629"/>
      <c r="R54" s="629"/>
      <c r="S54" s="629"/>
      <c r="T54" s="629"/>
      <c r="U54" s="629"/>
      <c r="V54" s="629"/>
      <c r="W54" s="629"/>
      <c r="X54" s="629"/>
    </row>
    <row r="55" spans="1:24" ht="14.25" x14ac:dyDescent="0.2">
      <c r="A55" s="629"/>
      <c r="B55" s="629"/>
      <c r="C55" s="629"/>
      <c r="D55" s="629"/>
      <c r="E55" s="629"/>
      <c r="F55" s="629"/>
      <c r="G55" s="629"/>
      <c r="H55" s="629"/>
      <c r="I55" s="629"/>
      <c r="J55" s="629"/>
      <c r="K55" s="629"/>
      <c r="L55" s="629"/>
      <c r="M55" s="629"/>
      <c r="N55" s="629"/>
      <c r="O55" s="629"/>
      <c r="P55" s="629"/>
      <c r="Q55" s="629"/>
      <c r="R55" s="629"/>
      <c r="S55" s="629"/>
      <c r="T55" s="629"/>
      <c r="U55" s="629"/>
      <c r="V55" s="629"/>
      <c r="W55" s="629"/>
      <c r="X55" s="629"/>
    </row>
    <row r="56" spans="1:24" ht="14.25" x14ac:dyDescent="0.2">
      <c r="A56" s="629"/>
      <c r="B56" s="629"/>
      <c r="C56" s="629"/>
      <c r="D56" s="629"/>
      <c r="E56" s="629"/>
      <c r="F56" s="629"/>
      <c r="G56" s="629"/>
      <c r="H56" s="629"/>
      <c r="I56" s="629"/>
      <c r="J56" s="629"/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/>
      <c r="X56" s="629"/>
    </row>
    <row r="57" spans="1:24" ht="14.25" x14ac:dyDescent="0.2">
      <c r="A57" s="629"/>
      <c r="B57" s="629"/>
      <c r="C57" s="629"/>
      <c r="D57" s="629"/>
      <c r="E57" s="629"/>
      <c r="F57" s="629"/>
      <c r="G57" s="629"/>
      <c r="H57" s="629"/>
      <c r="I57" s="629"/>
      <c r="J57" s="629"/>
      <c r="K57" s="629"/>
      <c r="L57" s="629"/>
      <c r="M57" s="629"/>
      <c r="N57" s="629"/>
      <c r="O57" s="629"/>
      <c r="P57" s="629"/>
      <c r="Q57" s="629"/>
      <c r="R57" s="629"/>
      <c r="S57" s="629"/>
      <c r="T57" s="629"/>
      <c r="U57" s="629"/>
      <c r="V57" s="629"/>
      <c r="W57" s="629"/>
      <c r="X57" s="629"/>
    </row>
    <row r="58" spans="1:24" ht="14.25" x14ac:dyDescent="0.2">
      <c r="A58" s="629"/>
      <c r="B58" s="629"/>
      <c r="C58" s="629"/>
      <c r="D58" s="629"/>
      <c r="E58" s="629"/>
      <c r="F58" s="629"/>
      <c r="G58" s="629"/>
      <c r="H58" s="629"/>
      <c r="I58" s="629"/>
      <c r="J58" s="629"/>
      <c r="K58" s="629"/>
      <c r="L58" s="629"/>
      <c r="M58" s="629"/>
      <c r="N58" s="629"/>
      <c r="O58" s="629"/>
      <c r="P58" s="629"/>
      <c r="Q58" s="629"/>
      <c r="R58" s="629"/>
      <c r="S58" s="629"/>
      <c r="T58" s="629"/>
      <c r="U58" s="629"/>
      <c r="V58" s="629"/>
      <c r="W58" s="629"/>
      <c r="X58" s="629"/>
    </row>
  </sheetData>
  <mergeCells count="1">
    <mergeCell ref="Z1:AA2"/>
  </mergeCells>
  <hyperlinks>
    <hyperlink ref="Z1" r:id="rId1" location="INDICE!A1"/>
    <hyperlink ref="Z1:AA2" location="INDICE!A3" display="INDICE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workbookViewId="0">
      <selection activeCell="AD1" sqref="AD1:AE2"/>
    </sheetView>
  </sheetViews>
  <sheetFormatPr baseColWidth="10" defaultColWidth="9" defaultRowHeight="12.75" x14ac:dyDescent="0.2"/>
  <cols>
    <col min="1" max="1" width="9.5" style="2" customWidth="1"/>
    <col min="2" max="2" width="5.625" style="2" bestFit="1" customWidth="1"/>
    <col min="3" max="3" width="4.75" style="2" bestFit="1" customWidth="1"/>
    <col min="4" max="4" width="5.625" style="2" bestFit="1" customWidth="1"/>
    <col min="5" max="5" width="1.375" style="2" customWidth="1"/>
    <col min="6" max="8" width="3.25" style="2" customWidth="1"/>
    <col min="9" max="9" width="1.625" style="2" customWidth="1"/>
    <col min="10" max="12" width="3.375" style="2" customWidth="1"/>
    <col min="13" max="13" width="2" style="2" customWidth="1"/>
    <col min="14" max="16" width="3" style="2" customWidth="1"/>
    <col min="17" max="17" width="1" style="2" customWidth="1"/>
    <col min="18" max="20" width="4.75" style="2" bestFit="1" customWidth="1"/>
    <col min="21" max="21" width="2.5" style="2" customWidth="1"/>
    <col min="22" max="24" width="4.75" style="2" bestFit="1" customWidth="1"/>
    <col min="25" max="25" width="2.375" style="2" customWidth="1"/>
    <col min="26" max="28" width="4.75" style="2" bestFit="1" customWidth="1"/>
    <col min="29" max="29" width="6.75" style="90" customWidth="1"/>
    <col min="30" max="32" width="11" style="90" customWidth="1"/>
    <col min="33" max="256" width="11" style="2" customWidth="1"/>
    <col min="257" max="16384" width="9" style="2"/>
  </cols>
  <sheetData>
    <row r="1" spans="1:32" ht="15" x14ac:dyDescent="0.2">
      <c r="AC1" s="200"/>
      <c r="AD1" s="747" t="s">
        <v>650</v>
      </c>
      <c r="AE1" s="747"/>
      <c r="AF1" s="200"/>
    </row>
    <row r="2" spans="1:32" ht="15" x14ac:dyDescent="0.2">
      <c r="A2" s="480" t="s">
        <v>997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200"/>
      <c r="AD2" s="747"/>
      <c r="AE2" s="747"/>
      <c r="AF2" s="2"/>
    </row>
    <row r="3" spans="1:32" ht="14.25" x14ac:dyDescent="0.2">
      <c r="A3" s="480" t="s">
        <v>993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</row>
    <row r="4" spans="1:32" ht="14.25" x14ac:dyDescent="0.2">
      <c r="A4" s="480" t="s">
        <v>998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</row>
    <row r="5" spans="1:32" ht="14.25" x14ac:dyDescent="0.2">
      <c r="A5" s="624" t="s">
        <v>189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</row>
    <row r="6" spans="1:32" ht="14.25" x14ac:dyDescent="0.2">
      <c r="A6" s="624" t="s">
        <v>528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  <c r="N6" s="624"/>
      <c r="O6" s="624"/>
      <c r="P6" s="624"/>
      <c r="Q6" s="624"/>
      <c r="R6" s="624"/>
      <c r="S6" s="624"/>
      <c r="T6" s="624"/>
      <c r="U6" s="624"/>
      <c r="V6" s="624"/>
      <c r="W6" s="624"/>
      <c r="X6" s="624"/>
      <c r="Y6" s="624"/>
      <c r="Z6" s="624"/>
      <c r="AA6" s="624"/>
      <c r="AB6" s="624"/>
    </row>
    <row r="7" spans="1:32" ht="14.25" x14ac:dyDescent="0.2">
      <c r="A7" s="624" t="s">
        <v>995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</row>
    <row r="8" spans="1:32" ht="15" thickBot="1" x14ac:dyDescent="0.25">
      <c r="A8" s="483" t="s">
        <v>1076</v>
      </c>
      <c r="B8" s="483"/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91"/>
      <c r="AD8" s="91"/>
      <c r="AE8" s="91"/>
      <c r="AF8" s="91"/>
    </row>
    <row r="9" spans="1:32" x14ac:dyDescent="0.2">
      <c r="A9" s="312"/>
      <c r="B9" s="625" t="s">
        <v>5</v>
      </c>
      <c r="C9" s="625"/>
      <c r="D9" s="625"/>
      <c r="E9" s="626"/>
      <c r="F9" s="625" t="s">
        <v>14</v>
      </c>
      <c r="G9" s="625"/>
      <c r="H9" s="625"/>
      <c r="I9" s="576"/>
      <c r="J9" s="625" t="s">
        <v>15</v>
      </c>
      <c r="K9" s="625"/>
      <c r="L9" s="625"/>
      <c r="M9" s="576"/>
      <c r="N9" s="625" t="s">
        <v>16</v>
      </c>
      <c r="O9" s="625"/>
      <c r="P9" s="625"/>
      <c r="Q9" s="576"/>
      <c r="R9" s="625" t="s">
        <v>18</v>
      </c>
      <c r="S9" s="625"/>
      <c r="T9" s="625"/>
      <c r="U9" s="576"/>
      <c r="V9" s="625" t="s">
        <v>19</v>
      </c>
      <c r="W9" s="625"/>
      <c r="X9" s="625"/>
      <c r="Y9" s="576"/>
      <c r="Z9" s="625" t="s">
        <v>20</v>
      </c>
      <c r="AA9" s="625"/>
      <c r="AB9" s="625"/>
      <c r="AC9" s="91"/>
      <c r="AD9" s="91"/>
      <c r="AE9" s="91"/>
      <c r="AF9" s="91"/>
    </row>
    <row r="10" spans="1:32" ht="13.5" thickBot="1" x14ac:dyDescent="0.25">
      <c r="A10" s="290" t="s">
        <v>858</v>
      </c>
      <c r="B10" s="290" t="s">
        <v>87</v>
      </c>
      <c r="C10" s="290" t="s">
        <v>88</v>
      </c>
      <c r="D10" s="290" t="s">
        <v>89</v>
      </c>
      <c r="E10" s="290"/>
      <c r="F10" s="290" t="s">
        <v>87</v>
      </c>
      <c r="G10" s="290" t="s">
        <v>88</v>
      </c>
      <c r="H10" s="290" t="s">
        <v>89</v>
      </c>
      <c r="I10" s="290"/>
      <c r="J10" s="290" t="s">
        <v>87</v>
      </c>
      <c r="K10" s="290" t="s">
        <v>88</v>
      </c>
      <c r="L10" s="290" t="s">
        <v>89</v>
      </c>
      <c r="M10" s="290"/>
      <c r="N10" s="290" t="s">
        <v>87</v>
      </c>
      <c r="O10" s="290" t="s">
        <v>88</v>
      </c>
      <c r="P10" s="290" t="s">
        <v>89</v>
      </c>
      <c r="Q10" s="290"/>
      <c r="R10" s="290" t="s">
        <v>87</v>
      </c>
      <c r="S10" s="290" t="s">
        <v>88</v>
      </c>
      <c r="T10" s="290" t="s">
        <v>89</v>
      </c>
      <c r="U10" s="290"/>
      <c r="V10" s="290" t="s">
        <v>87</v>
      </c>
      <c r="W10" s="290" t="s">
        <v>88</v>
      </c>
      <c r="X10" s="290" t="s">
        <v>89</v>
      </c>
      <c r="Y10" s="290"/>
      <c r="Z10" s="290" t="s">
        <v>87</v>
      </c>
      <c r="AA10" s="290" t="s">
        <v>88</v>
      </c>
      <c r="AB10" s="290" t="s">
        <v>89</v>
      </c>
    </row>
    <row r="11" spans="1:32" ht="15" x14ac:dyDescent="0.25">
      <c r="A11" s="627" t="s">
        <v>5</v>
      </c>
      <c r="B11" s="633">
        <v>18141</v>
      </c>
      <c r="C11" s="633">
        <v>6937</v>
      </c>
      <c r="D11" s="633">
        <v>11204</v>
      </c>
      <c r="E11" s="633"/>
      <c r="F11" s="633">
        <v>0</v>
      </c>
      <c r="G11" s="633">
        <v>0</v>
      </c>
      <c r="H11" s="633">
        <v>0</v>
      </c>
      <c r="I11" s="633"/>
      <c r="J11" s="633">
        <v>0</v>
      </c>
      <c r="K11" s="633">
        <v>0</v>
      </c>
      <c r="L11" s="633">
        <v>0</v>
      </c>
      <c r="M11" s="633"/>
      <c r="N11" s="633">
        <v>0</v>
      </c>
      <c r="O11" s="633">
        <v>0</v>
      </c>
      <c r="P11" s="633">
        <v>0</v>
      </c>
      <c r="Q11" s="633"/>
      <c r="R11" s="633">
        <v>9286</v>
      </c>
      <c r="S11" s="633">
        <v>3647</v>
      </c>
      <c r="T11" s="633">
        <v>5639</v>
      </c>
      <c r="U11" s="633"/>
      <c r="V11" s="633">
        <v>5194</v>
      </c>
      <c r="W11" s="633">
        <v>1945</v>
      </c>
      <c r="X11" s="633">
        <v>3249</v>
      </c>
      <c r="Y11" s="633"/>
      <c r="Z11" s="633">
        <v>3661</v>
      </c>
      <c r="AA11" s="633">
        <v>1345</v>
      </c>
      <c r="AB11" s="633">
        <v>2316</v>
      </c>
    </row>
    <row r="12" spans="1:32" x14ac:dyDescent="0.2">
      <c r="A12" s="288"/>
      <c r="B12" s="633"/>
      <c r="C12" s="633"/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</row>
    <row r="13" spans="1:32" x14ac:dyDescent="0.2">
      <c r="A13" s="288">
        <v>11</v>
      </c>
      <c r="B13" s="633">
        <v>0</v>
      </c>
      <c r="C13" s="633">
        <v>0</v>
      </c>
      <c r="D13" s="633">
        <v>0</v>
      </c>
      <c r="E13" s="633"/>
      <c r="F13" s="633">
        <v>0</v>
      </c>
      <c r="G13" s="633">
        <v>0</v>
      </c>
      <c r="H13" s="633">
        <v>0</v>
      </c>
      <c r="I13" s="633"/>
      <c r="J13" s="633">
        <v>0</v>
      </c>
      <c r="K13" s="633">
        <v>0</v>
      </c>
      <c r="L13" s="633">
        <v>0</v>
      </c>
      <c r="M13" s="633"/>
      <c r="N13" s="633">
        <v>0</v>
      </c>
      <c r="O13" s="633">
        <v>0</v>
      </c>
      <c r="P13" s="633">
        <v>0</v>
      </c>
      <c r="Q13" s="633"/>
      <c r="R13" s="633">
        <v>0</v>
      </c>
      <c r="S13" s="633">
        <v>0</v>
      </c>
      <c r="T13" s="633">
        <v>0</v>
      </c>
      <c r="U13" s="633"/>
      <c r="V13" s="633">
        <v>0</v>
      </c>
      <c r="W13" s="633">
        <v>0</v>
      </c>
      <c r="X13" s="633">
        <v>0</v>
      </c>
      <c r="Y13" s="633"/>
      <c r="Z13" s="633">
        <v>0</v>
      </c>
      <c r="AA13" s="633">
        <v>0</v>
      </c>
      <c r="AB13" s="633">
        <v>0</v>
      </c>
    </row>
    <row r="14" spans="1:32" x14ac:dyDescent="0.2">
      <c r="A14" s="288">
        <v>12</v>
      </c>
      <c r="B14" s="633">
        <v>0</v>
      </c>
      <c r="C14" s="633">
        <v>0</v>
      </c>
      <c r="D14" s="633">
        <v>0</v>
      </c>
      <c r="E14" s="634"/>
      <c r="F14" s="633">
        <v>0</v>
      </c>
      <c r="G14" s="633">
        <v>0</v>
      </c>
      <c r="H14" s="633">
        <v>0</v>
      </c>
      <c r="I14" s="634"/>
      <c r="J14" s="633">
        <v>0</v>
      </c>
      <c r="K14" s="633">
        <v>0</v>
      </c>
      <c r="L14" s="633">
        <v>0</v>
      </c>
      <c r="M14" s="634"/>
      <c r="N14" s="633">
        <v>0</v>
      </c>
      <c r="O14" s="633">
        <v>0</v>
      </c>
      <c r="P14" s="633">
        <v>0</v>
      </c>
      <c r="Q14" s="634"/>
      <c r="R14" s="633">
        <v>0</v>
      </c>
      <c r="S14" s="633">
        <v>0</v>
      </c>
      <c r="T14" s="633">
        <v>0</v>
      </c>
      <c r="U14" s="634"/>
      <c r="V14" s="633">
        <v>0</v>
      </c>
      <c r="W14" s="633">
        <v>0</v>
      </c>
      <c r="X14" s="633">
        <v>0</v>
      </c>
      <c r="Y14" s="634"/>
      <c r="Z14" s="633">
        <v>0</v>
      </c>
      <c r="AA14" s="633">
        <v>0</v>
      </c>
      <c r="AB14" s="633">
        <v>0</v>
      </c>
    </row>
    <row r="15" spans="1:32" x14ac:dyDescent="0.2">
      <c r="A15" s="288">
        <v>13</v>
      </c>
      <c r="B15" s="633">
        <v>0</v>
      </c>
      <c r="C15" s="633">
        <v>0</v>
      </c>
      <c r="D15" s="633">
        <v>0</v>
      </c>
      <c r="E15" s="634"/>
      <c r="F15" s="633">
        <v>0</v>
      </c>
      <c r="G15" s="633">
        <v>0</v>
      </c>
      <c r="H15" s="633">
        <v>0</v>
      </c>
      <c r="I15" s="634"/>
      <c r="J15" s="633">
        <v>0</v>
      </c>
      <c r="K15" s="633">
        <v>0</v>
      </c>
      <c r="L15" s="633">
        <v>0</v>
      </c>
      <c r="M15" s="634"/>
      <c r="N15" s="633">
        <v>0</v>
      </c>
      <c r="O15" s="633">
        <v>0</v>
      </c>
      <c r="P15" s="633">
        <v>0</v>
      </c>
      <c r="Q15" s="634"/>
      <c r="R15" s="633">
        <v>0</v>
      </c>
      <c r="S15" s="633">
        <v>0</v>
      </c>
      <c r="T15" s="633">
        <v>0</v>
      </c>
      <c r="U15" s="634"/>
      <c r="V15" s="633">
        <v>0</v>
      </c>
      <c r="W15" s="633">
        <v>0</v>
      </c>
      <c r="X15" s="633">
        <v>0</v>
      </c>
      <c r="Y15" s="634"/>
      <c r="Z15" s="633">
        <v>0</v>
      </c>
      <c r="AA15" s="633">
        <v>0</v>
      </c>
      <c r="AB15" s="633">
        <v>0</v>
      </c>
    </row>
    <row r="16" spans="1:32" x14ac:dyDescent="0.2">
      <c r="A16" s="288">
        <v>14</v>
      </c>
      <c r="B16" s="633">
        <v>0</v>
      </c>
      <c r="C16" s="633">
        <v>0</v>
      </c>
      <c r="D16" s="633">
        <v>0</v>
      </c>
      <c r="E16" s="634"/>
      <c r="F16" s="633">
        <v>0</v>
      </c>
      <c r="G16" s="633">
        <v>0</v>
      </c>
      <c r="H16" s="633">
        <v>0</v>
      </c>
      <c r="I16" s="634"/>
      <c r="J16" s="633">
        <v>0</v>
      </c>
      <c r="K16" s="633">
        <v>0</v>
      </c>
      <c r="L16" s="633">
        <v>0</v>
      </c>
      <c r="M16" s="634"/>
      <c r="N16" s="633">
        <v>0</v>
      </c>
      <c r="O16" s="633">
        <v>0</v>
      </c>
      <c r="P16" s="633">
        <v>0</v>
      </c>
      <c r="Q16" s="634"/>
      <c r="R16" s="633">
        <v>0</v>
      </c>
      <c r="S16" s="633">
        <v>0</v>
      </c>
      <c r="T16" s="633">
        <v>0</v>
      </c>
      <c r="U16" s="634"/>
      <c r="V16" s="633">
        <v>0</v>
      </c>
      <c r="W16" s="633">
        <v>0</v>
      </c>
      <c r="X16" s="633">
        <v>0</v>
      </c>
      <c r="Y16" s="634"/>
      <c r="Z16" s="633">
        <v>0</v>
      </c>
      <c r="AA16" s="633">
        <v>0</v>
      </c>
      <c r="AB16" s="633">
        <v>0</v>
      </c>
    </row>
    <row r="17" spans="1:28" x14ac:dyDescent="0.2">
      <c r="A17" s="288">
        <v>15</v>
      </c>
      <c r="B17" s="633">
        <v>10.136163282825709</v>
      </c>
      <c r="C17" s="633">
        <v>5.0746050321825624</v>
      </c>
      <c r="D17" s="633">
        <v>5.061558250643146</v>
      </c>
      <c r="E17" s="634"/>
      <c r="F17" s="633">
        <v>0</v>
      </c>
      <c r="G17" s="633">
        <v>0</v>
      </c>
      <c r="H17" s="633">
        <v>0</v>
      </c>
      <c r="I17" s="634"/>
      <c r="J17" s="633">
        <v>0</v>
      </c>
      <c r="K17" s="633">
        <v>0</v>
      </c>
      <c r="L17" s="633">
        <v>0</v>
      </c>
      <c r="M17" s="634"/>
      <c r="N17" s="633">
        <v>0</v>
      </c>
      <c r="O17" s="633">
        <v>0</v>
      </c>
      <c r="P17" s="633">
        <v>0</v>
      </c>
      <c r="Q17" s="634"/>
      <c r="R17" s="633">
        <v>10.136163282825709</v>
      </c>
      <c r="S17" s="633">
        <v>5.0746050321825624</v>
      </c>
      <c r="T17" s="633">
        <v>5.061558250643146</v>
      </c>
      <c r="U17" s="634"/>
      <c r="V17" s="633">
        <v>0</v>
      </c>
      <c r="W17" s="633">
        <v>0</v>
      </c>
      <c r="X17" s="633">
        <v>0</v>
      </c>
      <c r="Y17" s="634"/>
      <c r="Z17" s="633">
        <v>0</v>
      </c>
      <c r="AA17" s="633">
        <v>0</v>
      </c>
      <c r="AB17" s="633">
        <v>0</v>
      </c>
    </row>
    <row r="18" spans="1:28" x14ac:dyDescent="0.2">
      <c r="A18" s="288">
        <v>16</v>
      </c>
      <c r="B18" s="633">
        <v>31.418192142297872</v>
      </c>
      <c r="C18" s="633">
        <v>14.208894090111176</v>
      </c>
      <c r="D18" s="633">
        <v>17.209298052186696</v>
      </c>
      <c r="E18" s="634"/>
      <c r="F18" s="633">
        <v>0</v>
      </c>
      <c r="G18" s="633">
        <v>0</v>
      </c>
      <c r="H18" s="633">
        <v>0</v>
      </c>
      <c r="I18" s="634"/>
      <c r="J18" s="633">
        <v>0</v>
      </c>
      <c r="K18" s="633">
        <v>0</v>
      </c>
      <c r="L18" s="633">
        <v>0</v>
      </c>
      <c r="M18" s="634"/>
      <c r="N18" s="633">
        <v>0</v>
      </c>
      <c r="O18" s="633">
        <v>0</v>
      </c>
      <c r="P18" s="633">
        <v>0</v>
      </c>
      <c r="Q18" s="634"/>
      <c r="R18" s="633">
        <v>31.418192142297872</v>
      </c>
      <c r="S18" s="633">
        <v>14.208894090111176</v>
      </c>
      <c r="T18" s="633">
        <v>17.209298052186696</v>
      </c>
      <c r="U18" s="634"/>
      <c r="V18" s="633">
        <v>0</v>
      </c>
      <c r="W18" s="633">
        <v>0</v>
      </c>
      <c r="X18" s="633">
        <v>0</v>
      </c>
      <c r="Y18" s="634"/>
      <c r="Z18" s="633">
        <v>0</v>
      </c>
      <c r="AA18" s="633">
        <v>0</v>
      </c>
      <c r="AB18" s="633">
        <v>0</v>
      </c>
    </row>
    <row r="19" spans="1:28" x14ac:dyDescent="0.2">
      <c r="A19" s="288">
        <v>17</v>
      </c>
      <c r="B19" s="633">
        <v>484.95486827559421</v>
      </c>
      <c r="C19" s="633">
        <v>223.04581207921188</v>
      </c>
      <c r="D19" s="633">
        <v>261.90905619638232</v>
      </c>
      <c r="E19" s="634"/>
      <c r="F19" s="633">
        <v>0</v>
      </c>
      <c r="G19" s="633">
        <v>0</v>
      </c>
      <c r="H19" s="633">
        <v>0</v>
      </c>
      <c r="I19" s="634"/>
      <c r="J19" s="633">
        <v>0</v>
      </c>
      <c r="K19" s="633">
        <v>0</v>
      </c>
      <c r="L19" s="633">
        <v>0</v>
      </c>
      <c r="M19" s="634"/>
      <c r="N19" s="633">
        <v>0</v>
      </c>
      <c r="O19" s="633">
        <v>0</v>
      </c>
      <c r="P19" s="633">
        <v>0</v>
      </c>
      <c r="Q19" s="634"/>
      <c r="R19" s="633">
        <v>456.8531207586276</v>
      </c>
      <c r="S19" s="633">
        <v>209.89467524868346</v>
      </c>
      <c r="T19" s="633">
        <v>246.9584455099442</v>
      </c>
      <c r="U19" s="634"/>
      <c r="V19" s="633">
        <v>12.087188092818952</v>
      </c>
      <c r="W19" s="633">
        <v>5.0805108273181565</v>
      </c>
      <c r="X19" s="633">
        <v>7.0066772655007954</v>
      </c>
      <c r="Y19" s="634"/>
      <c r="Z19" s="633">
        <v>16.014559424147635</v>
      </c>
      <c r="AA19" s="633">
        <v>8.0706260032102737</v>
      </c>
      <c r="AB19" s="633">
        <v>7.9439334209373627</v>
      </c>
    </row>
    <row r="20" spans="1:28" x14ac:dyDescent="0.2">
      <c r="A20" s="288">
        <v>18</v>
      </c>
      <c r="B20" s="633">
        <v>1258.2344965796062</v>
      </c>
      <c r="C20" s="633">
        <v>535.52981544259467</v>
      </c>
      <c r="D20" s="633">
        <v>722.70468113701168</v>
      </c>
      <c r="E20" s="634"/>
      <c r="F20" s="633">
        <v>0</v>
      </c>
      <c r="G20" s="633">
        <v>0</v>
      </c>
      <c r="H20" s="633">
        <v>0</v>
      </c>
      <c r="I20" s="634"/>
      <c r="J20" s="633">
        <v>0</v>
      </c>
      <c r="K20" s="633">
        <v>0</v>
      </c>
      <c r="L20" s="633">
        <v>0</v>
      </c>
      <c r="M20" s="634"/>
      <c r="N20" s="633">
        <v>0</v>
      </c>
      <c r="O20" s="633">
        <v>0</v>
      </c>
      <c r="P20" s="633">
        <v>0</v>
      </c>
      <c r="Q20" s="634"/>
      <c r="R20" s="633">
        <v>967.51779694855804</v>
      </c>
      <c r="S20" s="633">
        <v>418.90871854885899</v>
      </c>
      <c r="T20" s="633">
        <v>548.60907839969911</v>
      </c>
      <c r="U20" s="634"/>
      <c r="V20" s="633">
        <v>268.64917070449292</v>
      </c>
      <c r="W20" s="633">
        <v>102.49750138811771</v>
      </c>
      <c r="X20" s="633">
        <v>166.15166931637521</v>
      </c>
      <c r="Y20" s="634"/>
      <c r="Z20" s="633">
        <v>22.06752892655534</v>
      </c>
      <c r="AA20" s="633">
        <v>14.123595505617978</v>
      </c>
      <c r="AB20" s="633">
        <v>7.9439334209373627</v>
      </c>
    </row>
    <row r="21" spans="1:28" x14ac:dyDescent="0.2">
      <c r="A21" s="288">
        <v>19</v>
      </c>
      <c r="B21" s="633">
        <v>1823.8188358992616</v>
      </c>
      <c r="C21" s="633">
        <v>745.29122793148326</v>
      </c>
      <c r="D21" s="633">
        <v>1078.5276079677783</v>
      </c>
      <c r="E21" s="634"/>
      <c r="F21" s="633">
        <v>0</v>
      </c>
      <c r="G21" s="633">
        <v>0</v>
      </c>
      <c r="H21" s="633">
        <v>0</v>
      </c>
      <c r="I21" s="634"/>
      <c r="J21" s="633">
        <v>0</v>
      </c>
      <c r="K21" s="633">
        <v>0</v>
      </c>
      <c r="L21" s="633">
        <v>0</v>
      </c>
      <c r="M21" s="634"/>
      <c r="N21" s="633">
        <v>0</v>
      </c>
      <c r="O21" s="633">
        <v>0</v>
      </c>
      <c r="P21" s="633">
        <v>0</v>
      </c>
      <c r="Q21" s="634"/>
      <c r="R21" s="633">
        <v>1043.3381710861895</v>
      </c>
      <c r="S21" s="633">
        <v>441.11761263897017</v>
      </c>
      <c r="T21" s="633">
        <v>602.22055844721922</v>
      </c>
      <c r="U21" s="634"/>
      <c r="V21" s="633">
        <v>527.39865593130116</v>
      </c>
      <c r="W21" s="633">
        <v>211.10771793448086</v>
      </c>
      <c r="X21" s="633">
        <v>316.29093799682033</v>
      </c>
      <c r="Y21" s="634"/>
      <c r="Z21" s="633">
        <v>253.08200888177095</v>
      </c>
      <c r="AA21" s="633">
        <v>93.065897358032188</v>
      </c>
      <c r="AB21" s="633">
        <v>160.01611152373877</v>
      </c>
    </row>
    <row r="22" spans="1:28" x14ac:dyDescent="0.2">
      <c r="A22" s="288">
        <v>20</v>
      </c>
      <c r="B22" s="633">
        <v>1930.6307062143183</v>
      </c>
      <c r="C22" s="633">
        <v>782.01285075631768</v>
      </c>
      <c r="D22" s="633">
        <v>1148.6178554580003</v>
      </c>
      <c r="E22" s="634"/>
      <c r="F22" s="633">
        <v>0</v>
      </c>
      <c r="G22" s="633">
        <v>0</v>
      </c>
      <c r="H22" s="633">
        <v>0</v>
      </c>
      <c r="I22" s="634"/>
      <c r="J22" s="633">
        <v>0</v>
      </c>
      <c r="K22" s="633">
        <v>0</v>
      </c>
      <c r="L22" s="633">
        <v>0</v>
      </c>
      <c r="M22" s="634"/>
      <c r="N22" s="633">
        <v>0</v>
      </c>
      <c r="O22" s="633">
        <v>0</v>
      </c>
      <c r="P22" s="633">
        <v>0</v>
      </c>
      <c r="Q22" s="634"/>
      <c r="R22" s="633">
        <v>977.60405463039763</v>
      </c>
      <c r="S22" s="633">
        <v>425.95348156816851</v>
      </c>
      <c r="T22" s="633">
        <v>551.65057306222911</v>
      </c>
      <c r="U22" s="634"/>
      <c r="V22" s="633">
        <v>579.49751886648392</v>
      </c>
      <c r="W22" s="633">
        <v>208.15602443087175</v>
      </c>
      <c r="X22" s="633">
        <v>371.34149443561211</v>
      </c>
      <c r="Y22" s="634"/>
      <c r="Z22" s="633">
        <v>373.5291327174366</v>
      </c>
      <c r="AA22" s="633">
        <v>147.90334475727735</v>
      </c>
      <c r="AB22" s="633">
        <v>225.62578796015922</v>
      </c>
    </row>
    <row r="23" spans="1:28" x14ac:dyDescent="0.2">
      <c r="A23" s="288">
        <v>21</v>
      </c>
      <c r="B23" s="633">
        <v>1515.1953857079964</v>
      </c>
      <c r="C23" s="633">
        <v>596.47534933053703</v>
      </c>
      <c r="D23" s="633">
        <v>918.72003637745945</v>
      </c>
      <c r="E23" s="634"/>
      <c r="F23" s="633">
        <v>0</v>
      </c>
      <c r="G23" s="633">
        <v>0</v>
      </c>
      <c r="H23" s="633">
        <v>0</v>
      </c>
      <c r="I23" s="634"/>
      <c r="J23" s="633">
        <v>0</v>
      </c>
      <c r="K23" s="633">
        <v>0</v>
      </c>
      <c r="L23" s="633">
        <v>0</v>
      </c>
      <c r="M23" s="634"/>
      <c r="N23" s="633">
        <v>0</v>
      </c>
      <c r="O23" s="633">
        <v>0</v>
      </c>
      <c r="P23" s="633">
        <v>0</v>
      </c>
      <c r="Q23" s="634"/>
      <c r="R23" s="633">
        <v>738.48564709250354</v>
      </c>
      <c r="S23" s="633">
        <v>279.95406670567587</v>
      </c>
      <c r="T23" s="633">
        <v>458.53158038682767</v>
      </c>
      <c r="U23" s="634"/>
      <c r="V23" s="633">
        <v>457.03082565859449</v>
      </c>
      <c r="W23" s="633">
        <v>187.7856746252082</v>
      </c>
      <c r="X23" s="633">
        <v>269.24515103338632</v>
      </c>
      <c r="Y23" s="634"/>
      <c r="Z23" s="633">
        <v>319.67891295689833</v>
      </c>
      <c r="AA23" s="633">
        <v>128.73560799965293</v>
      </c>
      <c r="AB23" s="633">
        <v>190.94330495724543</v>
      </c>
    </row>
    <row r="24" spans="1:28" x14ac:dyDescent="0.2">
      <c r="A24" s="288">
        <v>22</v>
      </c>
      <c r="B24" s="633">
        <v>1396.9636300966299</v>
      </c>
      <c r="C24" s="633">
        <v>556.91289306824535</v>
      </c>
      <c r="D24" s="633">
        <v>840.05073702838467</v>
      </c>
      <c r="E24" s="634"/>
      <c r="F24" s="633">
        <v>0</v>
      </c>
      <c r="G24" s="633">
        <v>0</v>
      </c>
      <c r="H24" s="633">
        <v>0</v>
      </c>
      <c r="I24" s="634"/>
      <c r="J24" s="633">
        <v>0</v>
      </c>
      <c r="K24" s="633">
        <v>0</v>
      </c>
      <c r="L24" s="633">
        <v>0</v>
      </c>
      <c r="M24" s="634"/>
      <c r="N24" s="633">
        <v>0</v>
      </c>
      <c r="O24" s="633">
        <v>0</v>
      </c>
      <c r="P24" s="633">
        <v>0</v>
      </c>
      <c r="Q24" s="634"/>
      <c r="R24" s="633">
        <v>671.69321790306617</v>
      </c>
      <c r="S24" s="633">
        <v>281.99882972498534</v>
      </c>
      <c r="T24" s="633">
        <v>389.69438817808089</v>
      </c>
      <c r="U24" s="634"/>
      <c r="V24" s="633">
        <v>385.34774339286867</v>
      </c>
      <c r="W24" s="633">
        <v>140.12548584119935</v>
      </c>
      <c r="X24" s="633">
        <v>245.22225755166932</v>
      </c>
      <c r="Y24" s="634"/>
      <c r="Z24" s="633">
        <v>339.92266880069513</v>
      </c>
      <c r="AA24" s="633">
        <v>134.78857750206066</v>
      </c>
      <c r="AB24" s="633">
        <v>205.1340912986345</v>
      </c>
    </row>
    <row r="25" spans="1:28" x14ac:dyDescent="0.2">
      <c r="A25" s="288">
        <v>23</v>
      </c>
      <c r="B25" s="633">
        <v>1158.8417992889674</v>
      </c>
      <c r="C25" s="633">
        <v>489.92035850234123</v>
      </c>
      <c r="D25" s="633">
        <v>668.92144078662625</v>
      </c>
      <c r="E25" s="634"/>
      <c r="F25" s="633">
        <v>0</v>
      </c>
      <c r="G25" s="633">
        <v>0</v>
      </c>
      <c r="H25" s="633">
        <v>0</v>
      </c>
      <c r="I25" s="634"/>
      <c r="J25" s="633">
        <v>0</v>
      </c>
      <c r="K25" s="633">
        <v>0</v>
      </c>
      <c r="L25" s="633">
        <v>0</v>
      </c>
      <c r="M25" s="634"/>
      <c r="N25" s="633">
        <v>0</v>
      </c>
      <c r="O25" s="633">
        <v>0</v>
      </c>
      <c r="P25" s="633">
        <v>0</v>
      </c>
      <c r="Q25" s="634"/>
      <c r="R25" s="633">
        <v>529.78194162370801</v>
      </c>
      <c r="S25" s="633">
        <v>221.05880631948509</v>
      </c>
      <c r="T25" s="633">
        <v>308.72313530422292</v>
      </c>
      <c r="U25" s="634"/>
      <c r="V25" s="633">
        <v>359.54921228181831</v>
      </c>
      <c r="W25" s="633">
        <v>159.36701832315379</v>
      </c>
      <c r="X25" s="633">
        <v>200.18219395866453</v>
      </c>
      <c r="Y25" s="634"/>
      <c r="Z25" s="633">
        <v>269.51064538344116</v>
      </c>
      <c r="AA25" s="633">
        <v>109.4945338597024</v>
      </c>
      <c r="AB25" s="633">
        <v>160.01611152373877</v>
      </c>
    </row>
    <row r="26" spans="1:28" x14ac:dyDescent="0.2">
      <c r="A26" s="288">
        <v>24</v>
      </c>
      <c r="B26" s="633">
        <v>938.72623908932803</v>
      </c>
      <c r="C26" s="633">
        <v>400.12352457675377</v>
      </c>
      <c r="D26" s="633">
        <v>538.60271451257438</v>
      </c>
      <c r="E26" s="634"/>
      <c r="F26" s="633">
        <v>0</v>
      </c>
      <c r="G26" s="633">
        <v>0</v>
      </c>
      <c r="H26" s="633">
        <v>0</v>
      </c>
      <c r="I26" s="634"/>
      <c r="J26" s="633">
        <v>0</v>
      </c>
      <c r="K26" s="633">
        <v>0</v>
      </c>
      <c r="L26" s="633">
        <v>0</v>
      </c>
      <c r="M26" s="634"/>
      <c r="N26" s="633">
        <v>0</v>
      </c>
      <c r="O26" s="633">
        <v>0</v>
      </c>
      <c r="P26" s="633">
        <v>0</v>
      </c>
      <c r="Q26" s="634"/>
      <c r="R26" s="633">
        <v>435.60024826597817</v>
      </c>
      <c r="S26" s="633">
        <v>191.65593914569922</v>
      </c>
      <c r="T26" s="633">
        <v>243.94430912027897</v>
      </c>
      <c r="U26" s="634"/>
      <c r="V26" s="633">
        <v>288.93053867794697</v>
      </c>
      <c r="W26" s="633">
        <v>116.77123820099945</v>
      </c>
      <c r="X26" s="633">
        <v>172.15930047694752</v>
      </c>
      <c r="Y26" s="634"/>
      <c r="Z26" s="633">
        <v>214.19545214540295</v>
      </c>
      <c r="AA26" s="633">
        <v>91.69634723005511</v>
      </c>
      <c r="AB26" s="633">
        <v>122.49910491534783</v>
      </c>
    </row>
    <row r="27" spans="1:28" x14ac:dyDescent="0.2">
      <c r="A27" s="288" t="s">
        <v>221</v>
      </c>
      <c r="B27" s="633">
        <v>3318.2467681726262</v>
      </c>
      <c r="C27" s="633">
        <v>1227.8065111203443</v>
      </c>
      <c r="D27" s="633">
        <v>2090.4402570522816</v>
      </c>
      <c r="E27" s="634"/>
      <c r="F27" s="633">
        <v>0</v>
      </c>
      <c r="G27" s="633">
        <v>0</v>
      </c>
      <c r="H27" s="633">
        <v>0</v>
      </c>
      <c r="I27" s="634"/>
      <c r="J27" s="633">
        <v>0</v>
      </c>
      <c r="K27" s="633">
        <v>0</v>
      </c>
      <c r="L27" s="633">
        <v>0</v>
      </c>
      <c r="M27" s="634"/>
      <c r="N27" s="633">
        <v>0</v>
      </c>
      <c r="O27" s="633">
        <v>0</v>
      </c>
      <c r="P27" s="633">
        <v>0</v>
      </c>
      <c r="Q27" s="634"/>
      <c r="R27" s="633">
        <v>1470.8191435949989</v>
      </c>
      <c r="S27" s="633">
        <v>529.46050321825624</v>
      </c>
      <c r="T27" s="633">
        <v>941.35864037674253</v>
      </c>
      <c r="U27" s="634"/>
      <c r="V27" s="633">
        <v>1031.7262259352469</v>
      </c>
      <c r="W27" s="633">
        <v>411.15102720710718</v>
      </c>
      <c r="X27" s="633">
        <v>620.57519872813987</v>
      </c>
      <c r="Y27" s="634"/>
      <c r="Z27" s="633">
        <v>815.70139864238013</v>
      </c>
      <c r="AA27" s="633">
        <v>287.1949806949807</v>
      </c>
      <c r="AB27" s="633">
        <v>528.50641794739954</v>
      </c>
    </row>
    <row r="28" spans="1:28" x14ac:dyDescent="0.2">
      <c r="A28" s="288" t="s">
        <v>222</v>
      </c>
      <c r="B28" s="633">
        <v>1940.4368502533341</v>
      </c>
      <c r="C28" s="633">
        <v>668.14610956597267</v>
      </c>
      <c r="D28" s="633">
        <v>1272.2907406873614</v>
      </c>
      <c r="E28" s="634"/>
      <c r="F28" s="633">
        <v>0</v>
      </c>
      <c r="G28" s="633">
        <v>0</v>
      </c>
      <c r="H28" s="633">
        <v>0</v>
      </c>
      <c r="I28" s="634"/>
      <c r="J28" s="633">
        <v>0</v>
      </c>
      <c r="K28" s="633">
        <v>0</v>
      </c>
      <c r="L28" s="633">
        <v>0</v>
      </c>
      <c r="M28" s="634"/>
      <c r="N28" s="633">
        <v>0</v>
      </c>
      <c r="O28" s="633">
        <v>0</v>
      </c>
      <c r="P28" s="633">
        <v>0</v>
      </c>
      <c r="Q28" s="634"/>
      <c r="R28" s="633">
        <v>864.97285017827755</v>
      </c>
      <c r="S28" s="633">
        <v>294.08835576360445</v>
      </c>
      <c r="T28" s="633">
        <v>570.8844944146731</v>
      </c>
      <c r="U28" s="634"/>
      <c r="V28" s="633">
        <v>589.2675471761404</v>
      </c>
      <c r="W28" s="633">
        <v>196.89838978345364</v>
      </c>
      <c r="X28" s="633">
        <v>392.36915739268682</v>
      </c>
      <c r="Y28" s="634"/>
      <c r="Z28" s="633">
        <v>486.19645289891611</v>
      </c>
      <c r="AA28" s="633">
        <v>177.15936401891457</v>
      </c>
      <c r="AB28" s="633">
        <v>309.03708888000153</v>
      </c>
    </row>
    <row r="29" spans="1:28" x14ac:dyDescent="0.2">
      <c r="A29" s="288" t="s">
        <v>223</v>
      </c>
      <c r="B29" s="633">
        <v>1160.99045364689</v>
      </c>
      <c r="C29" s="633">
        <v>350.48136339923462</v>
      </c>
      <c r="D29" s="633">
        <v>810.50909024765531</v>
      </c>
      <c r="E29" s="634"/>
      <c r="F29" s="633">
        <v>0</v>
      </c>
      <c r="G29" s="633">
        <v>0</v>
      </c>
      <c r="H29" s="633">
        <v>0</v>
      </c>
      <c r="I29" s="634"/>
      <c r="J29" s="633">
        <v>0</v>
      </c>
      <c r="K29" s="633">
        <v>0</v>
      </c>
      <c r="L29" s="633">
        <v>0</v>
      </c>
      <c r="M29" s="634"/>
      <c r="N29" s="633">
        <v>0</v>
      </c>
      <c r="O29" s="633">
        <v>0</v>
      </c>
      <c r="P29" s="633">
        <v>0</v>
      </c>
      <c r="Q29" s="634"/>
      <c r="R29" s="633">
        <v>539.85453967069816</v>
      </c>
      <c r="S29" s="633">
        <v>173.40228203627851</v>
      </c>
      <c r="T29" s="633">
        <v>366.45225763441965</v>
      </c>
      <c r="U29" s="634"/>
      <c r="V29" s="633">
        <v>363.74360631657561</v>
      </c>
      <c r="W29" s="633">
        <v>98.497501388117712</v>
      </c>
      <c r="X29" s="633">
        <v>265.2461049284579</v>
      </c>
      <c r="Y29" s="634"/>
      <c r="Z29" s="633">
        <v>257.39230765961628</v>
      </c>
      <c r="AA29" s="633">
        <v>78.581579974838405</v>
      </c>
      <c r="AB29" s="633">
        <v>178.81072768477785</v>
      </c>
    </row>
    <row r="30" spans="1:28" x14ac:dyDescent="0.2">
      <c r="A30" s="288" t="s">
        <v>224</v>
      </c>
      <c r="B30" s="633">
        <v>614.32763681593633</v>
      </c>
      <c r="C30" s="633">
        <v>178.60073276071216</v>
      </c>
      <c r="D30" s="633">
        <v>435.72690405522428</v>
      </c>
      <c r="E30" s="634"/>
      <c r="F30" s="633">
        <v>0</v>
      </c>
      <c r="G30" s="633">
        <v>0</v>
      </c>
      <c r="H30" s="633">
        <v>0</v>
      </c>
      <c r="I30" s="634"/>
      <c r="J30" s="633">
        <v>0</v>
      </c>
      <c r="K30" s="633">
        <v>0</v>
      </c>
      <c r="L30" s="633">
        <v>0</v>
      </c>
      <c r="M30" s="634"/>
      <c r="N30" s="633">
        <v>0</v>
      </c>
      <c r="O30" s="633">
        <v>0</v>
      </c>
      <c r="P30" s="633">
        <v>0</v>
      </c>
      <c r="Q30" s="634"/>
      <c r="R30" s="633">
        <v>271.4082311443135</v>
      </c>
      <c r="S30" s="633">
        <v>72.999707431246335</v>
      </c>
      <c r="T30" s="633">
        <v>198.40852371306718</v>
      </c>
      <c r="U30" s="634"/>
      <c r="V30" s="633">
        <v>186.9868460288358</v>
      </c>
      <c r="W30" s="633">
        <v>62.869516935036096</v>
      </c>
      <c r="X30" s="633">
        <v>124.1173290937997</v>
      </c>
      <c r="Y30" s="634"/>
      <c r="Z30" s="633">
        <v>155.93255964278717</v>
      </c>
      <c r="AA30" s="633">
        <v>42.731508394429738</v>
      </c>
      <c r="AB30" s="633">
        <v>113.20105124835742</v>
      </c>
    </row>
    <row r="31" spans="1:28" x14ac:dyDescent="0.2">
      <c r="A31" s="288" t="s">
        <v>996</v>
      </c>
      <c r="B31" s="633">
        <v>281.88628489539519</v>
      </c>
      <c r="C31" s="633">
        <v>80.068404431830956</v>
      </c>
      <c r="D31" s="633">
        <v>201.81788046356419</v>
      </c>
      <c r="E31" s="634"/>
      <c r="F31" s="633">
        <v>0</v>
      </c>
      <c r="G31" s="633">
        <v>0</v>
      </c>
      <c r="H31" s="633">
        <v>0</v>
      </c>
      <c r="I31" s="634"/>
      <c r="J31" s="633">
        <v>0</v>
      </c>
      <c r="K31" s="633">
        <v>0</v>
      </c>
      <c r="L31" s="633">
        <v>0</v>
      </c>
      <c r="M31" s="634"/>
      <c r="N31" s="633">
        <v>0</v>
      </c>
      <c r="O31" s="633">
        <v>0</v>
      </c>
      <c r="P31" s="633">
        <v>0</v>
      </c>
      <c r="Q31" s="634"/>
      <c r="R31" s="633">
        <v>138.76001308263903</v>
      </c>
      <c r="S31" s="633">
        <v>47.656524283206551</v>
      </c>
      <c r="T31" s="633">
        <v>91.103488799432498</v>
      </c>
      <c r="U31" s="634"/>
      <c r="V31" s="633">
        <v>73.354589792457645</v>
      </c>
      <c r="W31" s="633">
        <v>20.305941143808994</v>
      </c>
      <c r="X31" s="633">
        <v>53.048648648648651</v>
      </c>
      <c r="Y31" s="634"/>
      <c r="Z31" s="633">
        <v>69.771682020298456</v>
      </c>
      <c r="AA31" s="633">
        <v>12.105939004815408</v>
      </c>
      <c r="AB31" s="633">
        <v>57.665743015483059</v>
      </c>
    </row>
    <row r="32" spans="1:28" ht="13.5" thickBot="1" x14ac:dyDescent="0.25">
      <c r="A32" s="628" t="s">
        <v>226</v>
      </c>
      <c r="B32" s="635">
        <v>276.1916896389921</v>
      </c>
      <c r="C32" s="635">
        <v>83.301547912126935</v>
      </c>
      <c r="D32" s="635">
        <v>192.89014172686518</v>
      </c>
      <c r="E32" s="636"/>
      <c r="F32" s="635">
        <v>0</v>
      </c>
      <c r="G32" s="635">
        <v>0</v>
      </c>
      <c r="H32" s="635">
        <v>0</v>
      </c>
      <c r="I32" s="636"/>
      <c r="J32" s="635">
        <v>0</v>
      </c>
      <c r="K32" s="635">
        <v>0</v>
      </c>
      <c r="L32" s="635">
        <v>0</v>
      </c>
      <c r="M32" s="636"/>
      <c r="N32" s="635">
        <v>0</v>
      </c>
      <c r="O32" s="635">
        <v>0</v>
      </c>
      <c r="P32" s="635">
        <v>0</v>
      </c>
      <c r="Q32" s="636"/>
      <c r="R32" s="635">
        <v>137.75666859492037</v>
      </c>
      <c r="S32" s="635">
        <v>39.566998244587481</v>
      </c>
      <c r="T32" s="635">
        <v>98.189670350332904</v>
      </c>
      <c r="U32" s="636"/>
      <c r="V32" s="635">
        <v>70.430331144418091</v>
      </c>
      <c r="W32" s="635">
        <v>24.386451971127151</v>
      </c>
      <c r="X32" s="635">
        <v>46.043879173290932</v>
      </c>
      <c r="Y32" s="636"/>
      <c r="Z32" s="635">
        <v>68.004689899653656</v>
      </c>
      <c r="AA32" s="635">
        <v>19.348097696412303</v>
      </c>
      <c r="AB32" s="635">
        <v>48.656592203241352</v>
      </c>
    </row>
    <row r="34" spans="1:28" x14ac:dyDescent="0.2">
      <c r="A34" s="365" t="s">
        <v>561</v>
      </c>
      <c r="B34" s="62"/>
      <c r="C34" s="62"/>
      <c r="D34" s="61"/>
      <c r="E34" s="62"/>
      <c r="F34" s="61"/>
    </row>
    <row r="35" spans="1:28" ht="14.25" x14ac:dyDescent="0.2">
      <c r="A35" s="629"/>
      <c r="B35" s="629"/>
      <c r="C35" s="629"/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29"/>
      <c r="Z35" s="629"/>
      <c r="AA35" s="629"/>
      <c r="AB35" s="629"/>
    </row>
    <row r="36" spans="1:28" ht="14.25" x14ac:dyDescent="0.2">
      <c r="A36" s="629"/>
      <c r="B36" s="629"/>
      <c r="C36" s="629"/>
      <c r="D36" s="629"/>
      <c r="E36" s="629"/>
      <c r="F36" s="629"/>
      <c r="G36" s="629"/>
      <c r="H36" s="629"/>
      <c r="I36" s="629"/>
      <c r="J36" s="629"/>
      <c r="K36" s="629"/>
      <c r="L36" s="629"/>
      <c r="M36" s="629"/>
      <c r="N36" s="629"/>
      <c r="O36" s="629"/>
      <c r="P36" s="629"/>
      <c r="Q36" s="629"/>
      <c r="R36" s="629"/>
      <c r="S36" s="629"/>
      <c r="T36" s="629"/>
      <c r="U36" s="629"/>
      <c r="V36" s="629"/>
      <c r="W36" s="629"/>
      <c r="X36" s="629"/>
      <c r="Y36" s="629"/>
      <c r="Z36" s="629"/>
      <c r="AA36" s="629"/>
      <c r="AB36" s="629"/>
    </row>
    <row r="37" spans="1:28" ht="14.25" x14ac:dyDescent="0.2">
      <c r="A37" s="629"/>
      <c r="B37" s="629"/>
      <c r="C37" s="629"/>
      <c r="D37" s="629"/>
      <c r="E37" s="629"/>
      <c r="F37" s="629"/>
      <c r="G37" s="629"/>
      <c r="H37" s="629"/>
      <c r="I37" s="629"/>
      <c r="J37" s="629"/>
      <c r="K37" s="629"/>
      <c r="L37" s="629"/>
      <c r="M37" s="629"/>
      <c r="N37" s="629"/>
      <c r="O37" s="629"/>
      <c r="P37" s="629"/>
      <c r="Q37" s="629"/>
      <c r="R37" s="629"/>
      <c r="S37" s="629"/>
      <c r="T37" s="629"/>
      <c r="U37" s="629"/>
      <c r="V37" s="629"/>
      <c r="W37" s="629"/>
      <c r="X37" s="629"/>
      <c r="Y37" s="629"/>
      <c r="Z37" s="629"/>
      <c r="AA37" s="629"/>
      <c r="AB37" s="629"/>
    </row>
    <row r="38" spans="1:28" ht="14.25" x14ac:dyDescent="0.2">
      <c r="A38" s="629"/>
      <c r="B38" s="629"/>
      <c r="C38" s="629"/>
      <c r="D38" s="629"/>
      <c r="E38" s="629"/>
      <c r="F38" s="629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  <c r="S38" s="629"/>
      <c r="T38" s="629"/>
      <c r="U38" s="629"/>
      <c r="V38" s="629"/>
      <c r="W38" s="629"/>
      <c r="X38" s="629"/>
      <c r="Y38" s="629"/>
      <c r="Z38" s="629"/>
      <c r="AA38" s="629"/>
      <c r="AB38" s="629"/>
    </row>
    <row r="39" spans="1:28" ht="14.25" x14ac:dyDescent="0.2">
      <c r="A39" s="629"/>
      <c r="B39" s="629"/>
      <c r="C39" s="629"/>
      <c r="D39" s="629"/>
      <c r="E39" s="629"/>
      <c r="F39" s="629"/>
      <c r="G39" s="629"/>
      <c r="H39" s="629"/>
      <c r="I39" s="629"/>
      <c r="J39" s="629"/>
      <c r="K39" s="629"/>
      <c r="L39" s="629"/>
      <c r="M39" s="629"/>
      <c r="N39" s="629"/>
      <c r="O39" s="629"/>
      <c r="P39" s="629"/>
      <c r="Q39" s="629"/>
      <c r="R39" s="629"/>
      <c r="S39" s="629"/>
      <c r="T39" s="629"/>
      <c r="U39" s="629"/>
      <c r="V39" s="629"/>
      <c r="W39" s="629"/>
      <c r="X39" s="629"/>
      <c r="Y39" s="629"/>
      <c r="Z39" s="629"/>
      <c r="AA39" s="629"/>
      <c r="AB39" s="629"/>
    </row>
    <row r="40" spans="1:28" ht="14.25" x14ac:dyDescent="0.2">
      <c r="A40" s="629"/>
      <c r="B40" s="629"/>
      <c r="C40" s="629"/>
      <c r="D40" s="629"/>
      <c r="E40" s="629"/>
      <c r="F40" s="629"/>
      <c r="G40" s="629"/>
      <c r="H40" s="629"/>
      <c r="I40" s="629"/>
      <c r="J40" s="629"/>
      <c r="K40" s="629"/>
      <c r="L40" s="629"/>
      <c r="M40" s="629"/>
      <c r="N40" s="629"/>
      <c r="O40" s="629"/>
      <c r="P40" s="629"/>
      <c r="Q40" s="629"/>
      <c r="R40" s="629"/>
      <c r="S40" s="629"/>
      <c r="T40" s="629"/>
      <c r="U40" s="629"/>
      <c r="V40" s="629"/>
      <c r="W40" s="629"/>
      <c r="X40" s="629"/>
      <c r="Y40" s="629"/>
      <c r="Z40" s="629"/>
      <c r="AA40" s="629"/>
      <c r="AB40" s="629"/>
    </row>
    <row r="41" spans="1:28" ht="14.25" x14ac:dyDescent="0.2">
      <c r="A41" s="629"/>
      <c r="B41" s="629"/>
      <c r="C41" s="629"/>
      <c r="D41" s="629"/>
      <c r="E41" s="629"/>
      <c r="F41" s="629"/>
      <c r="G41" s="629"/>
      <c r="H41" s="629"/>
      <c r="I41" s="629"/>
      <c r="J41" s="629"/>
      <c r="K41" s="629"/>
      <c r="L41" s="629"/>
      <c r="M41" s="629"/>
      <c r="N41" s="629"/>
      <c r="O41" s="629"/>
      <c r="P41" s="629"/>
      <c r="Q41" s="629"/>
      <c r="R41" s="629"/>
      <c r="S41" s="629"/>
      <c r="T41" s="629"/>
      <c r="U41" s="629"/>
      <c r="V41" s="629"/>
      <c r="W41" s="629"/>
      <c r="X41" s="629"/>
      <c r="Y41" s="629"/>
      <c r="Z41" s="629"/>
      <c r="AA41" s="629"/>
      <c r="AB41" s="629"/>
    </row>
    <row r="42" spans="1:28" ht="14.25" x14ac:dyDescent="0.2">
      <c r="A42" s="629"/>
      <c r="B42" s="629"/>
      <c r="C42" s="629"/>
      <c r="D42" s="629"/>
      <c r="E42" s="629"/>
      <c r="F42" s="629"/>
      <c r="G42" s="629"/>
      <c r="H42" s="629"/>
      <c r="I42" s="629"/>
      <c r="J42" s="629"/>
      <c r="K42" s="629"/>
      <c r="L42" s="629"/>
      <c r="M42" s="629"/>
      <c r="N42" s="629"/>
      <c r="O42" s="629"/>
      <c r="P42" s="629"/>
      <c r="Q42" s="629"/>
      <c r="R42" s="629"/>
      <c r="S42" s="629"/>
      <c r="T42" s="629"/>
      <c r="U42" s="629"/>
      <c r="V42" s="629"/>
      <c r="W42" s="629"/>
      <c r="X42" s="629"/>
      <c r="Y42" s="629"/>
      <c r="Z42" s="629"/>
      <c r="AA42" s="629"/>
      <c r="AB42" s="629"/>
    </row>
    <row r="43" spans="1:28" ht="14.25" x14ac:dyDescent="0.2">
      <c r="A43" s="629"/>
      <c r="B43" s="629"/>
      <c r="C43" s="629"/>
      <c r="D43" s="629"/>
      <c r="E43" s="629"/>
      <c r="F43" s="629"/>
      <c r="G43" s="629"/>
      <c r="H43" s="629"/>
      <c r="I43" s="629"/>
      <c r="J43" s="629"/>
      <c r="K43" s="629"/>
      <c r="L43" s="629"/>
      <c r="M43" s="629"/>
      <c r="N43" s="629"/>
      <c r="O43" s="629"/>
      <c r="P43" s="629"/>
      <c r="Q43" s="629"/>
      <c r="R43" s="629"/>
      <c r="S43" s="629"/>
      <c r="T43" s="629"/>
      <c r="U43" s="629"/>
      <c r="V43" s="629"/>
      <c r="W43" s="629"/>
      <c r="X43" s="629"/>
      <c r="Y43" s="629"/>
      <c r="Z43" s="629"/>
      <c r="AA43" s="629"/>
      <c r="AB43" s="629"/>
    </row>
    <row r="44" spans="1:28" ht="14.25" x14ac:dyDescent="0.2">
      <c r="A44" s="629"/>
      <c r="B44" s="629"/>
      <c r="C44" s="629"/>
      <c r="D44" s="629"/>
      <c r="E44" s="629"/>
      <c r="F44" s="629"/>
      <c r="G44" s="629"/>
      <c r="H44" s="629"/>
      <c r="I44" s="629"/>
      <c r="J44" s="629"/>
      <c r="K44" s="629"/>
      <c r="L44" s="629"/>
      <c r="M44" s="629"/>
      <c r="N44" s="629"/>
      <c r="O44" s="629"/>
      <c r="P44" s="629"/>
      <c r="Q44" s="629"/>
      <c r="R44" s="629"/>
      <c r="S44" s="629"/>
      <c r="T44" s="629"/>
      <c r="U44" s="629"/>
      <c r="V44" s="629"/>
      <c r="W44" s="629"/>
      <c r="X44" s="629"/>
      <c r="Y44" s="629"/>
      <c r="Z44" s="629"/>
      <c r="AA44" s="629"/>
      <c r="AB44" s="629"/>
    </row>
    <row r="45" spans="1:28" ht="14.25" x14ac:dyDescent="0.2">
      <c r="A45" s="629"/>
      <c r="B45" s="629"/>
      <c r="C45" s="629"/>
      <c r="D45" s="629"/>
      <c r="E45" s="629"/>
      <c r="F45" s="629"/>
      <c r="G45" s="629"/>
      <c r="H45" s="629"/>
      <c r="I45" s="629"/>
      <c r="J45" s="629"/>
      <c r="K45" s="629"/>
      <c r="L45" s="629"/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29"/>
      <c r="X45" s="629"/>
      <c r="Y45" s="629"/>
      <c r="Z45" s="629"/>
      <c r="AA45" s="629"/>
      <c r="AB45" s="629"/>
    </row>
    <row r="46" spans="1:28" ht="14.25" x14ac:dyDescent="0.2">
      <c r="A46" s="629"/>
      <c r="B46" s="629"/>
      <c r="C46" s="629"/>
      <c r="D46" s="629"/>
      <c r="E46" s="629"/>
      <c r="F46" s="629"/>
      <c r="G46" s="629"/>
      <c r="H46" s="629"/>
      <c r="I46" s="629"/>
      <c r="J46" s="629"/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/>
      <c r="X46" s="629"/>
      <c r="Y46" s="629"/>
      <c r="Z46" s="629"/>
      <c r="AA46" s="629"/>
      <c r="AB46" s="629"/>
    </row>
    <row r="47" spans="1:28" ht="14.25" x14ac:dyDescent="0.2">
      <c r="A47" s="629"/>
      <c r="B47" s="629"/>
      <c r="C47" s="629"/>
      <c r="D47" s="629"/>
      <c r="E47" s="629"/>
      <c r="F47" s="629"/>
      <c r="G47" s="629"/>
      <c r="H47" s="629"/>
      <c r="I47" s="629"/>
      <c r="J47" s="629"/>
      <c r="K47" s="629"/>
      <c r="L47" s="629"/>
      <c r="M47" s="629"/>
      <c r="N47" s="629"/>
      <c r="O47" s="629"/>
      <c r="P47" s="629"/>
      <c r="Q47" s="629"/>
      <c r="R47" s="629"/>
      <c r="S47" s="629"/>
      <c r="T47" s="629"/>
      <c r="U47" s="629"/>
      <c r="V47" s="629"/>
      <c r="W47" s="629"/>
      <c r="X47" s="629"/>
      <c r="Y47" s="629"/>
      <c r="Z47" s="629"/>
      <c r="AA47" s="629"/>
      <c r="AB47" s="629"/>
    </row>
    <row r="48" spans="1:28" ht="14.25" x14ac:dyDescent="0.2">
      <c r="A48" s="629"/>
      <c r="B48" s="629"/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629"/>
      <c r="AA48" s="629"/>
      <c r="AB48" s="629"/>
    </row>
    <row r="49" spans="1:28" ht="14.25" x14ac:dyDescent="0.2">
      <c r="A49" s="629"/>
      <c r="B49" s="629"/>
      <c r="C49" s="629"/>
      <c r="D49" s="629"/>
      <c r="E49" s="629"/>
      <c r="F49" s="629"/>
      <c r="G49" s="629"/>
      <c r="H49" s="629"/>
      <c r="I49" s="629"/>
      <c r="J49" s="629"/>
      <c r="K49" s="629"/>
      <c r="L49" s="629"/>
      <c r="M49" s="629"/>
      <c r="N49" s="629"/>
      <c r="O49" s="629"/>
      <c r="P49" s="629"/>
      <c r="Q49" s="629"/>
      <c r="R49" s="629"/>
      <c r="S49" s="629"/>
      <c r="T49" s="629"/>
      <c r="U49" s="629"/>
      <c r="V49" s="629"/>
      <c r="W49" s="629"/>
      <c r="X49" s="629"/>
      <c r="Y49" s="629"/>
      <c r="Z49" s="629"/>
      <c r="AA49" s="629"/>
      <c r="AB49" s="629"/>
    </row>
    <row r="50" spans="1:28" ht="14.25" x14ac:dyDescent="0.2">
      <c r="A50" s="629"/>
      <c r="B50" s="629"/>
      <c r="C50" s="629"/>
      <c r="D50" s="629"/>
      <c r="E50" s="629"/>
      <c r="F50" s="629"/>
      <c r="G50" s="629"/>
      <c r="H50" s="629"/>
      <c r="I50" s="629"/>
      <c r="J50" s="629"/>
      <c r="K50" s="629"/>
      <c r="L50" s="629"/>
      <c r="M50" s="629"/>
      <c r="N50" s="629"/>
      <c r="O50" s="629"/>
      <c r="P50" s="629"/>
      <c r="Q50" s="629"/>
      <c r="R50" s="629"/>
      <c r="S50" s="629"/>
      <c r="T50" s="629"/>
      <c r="U50" s="629"/>
      <c r="V50" s="629"/>
      <c r="W50" s="629"/>
      <c r="X50" s="629"/>
      <c r="Y50" s="629"/>
      <c r="Z50" s="629"/>
      <c r="AA50" s="629"/>
      <c r="AB50" s="629"/>
    </row>
    <row r="51" spans="1:28" ht="14.25" x14ac:dyDescent="0.2">
      <c r="A51" s="629"/>
      <c r="B51" s="629"/>
      <c r="C51" s="629"/>
      <c r="D51" s="629"/>
      <c r="E51" s="629"/>
      <c r="F51" s="629"/>
      <c r="G51" s="629"/>
      <c r="H51" s="629"/>
      <c r="I51" s="629"/>
      <c r="J51" s="629"/>
      <c r="K51" s="629"/>
      <c r="L51" s="629"/>
      <c r="M51" s="629"/>
      <c r="N51" s="629"/>
      <c r="O51" s="629"/>
      <c r="P51" s="629"/>
      <c r="Q51" s="629"/>
      <c r="R51" s="629"/>
      <c r="S51" s="629"/>
      <c r="T51" s="629"/>
      <c r="U51" s="629"/>
      <c r="V51" s="629"/>
      <c r="W51" s="629"/>
      <c r="X51" s="629"/>
      <c r="Y51" s="629"/>
      <c r="Z51" s="629"/>
      <c r="AA51" s="629"/>
      <c r="AB51" s="629"/>
    </row>
    <row r="52" spans="1:28" ht="14.25" x14ac:dyDescent="0.2">
      <c r="A52" s="629"/>
      <c r="B52" s="629"/>
      <c r="C52" s="629"/>
      <c r="D52" s="629"/>
      <c r="E52" s="629"/>
      <c r="F52" s="629"/>
      <c r="G52" s="629"/>
      <c r="H52" s="629"/>
      <c r="I52" s="629"/>
      <c r="J52" s="629"/>
      <c r="K52" s="629"/>
      <c r="L52" s="629"/>
      <c r="M52" s="629"/>
      <c r="N52" s="629"/>
      <c r="O52" s="629"/>
      <c r="P52" s="629"/>
      <c r="Q52" s="629"/>
      <c r="R52" s="629"/>
      <c r="S52" s="629"/>
      <c r="T52" s="629"/>
      <c r="U52" s="629"/>
      <c r="V52" s="629"/>
      <c r="W52" s="629"/>
      <c r="X52" s="629"/>
      <c r="Y52" s="629"/>
      <c r="Z52" s="629"/>
      <c r="AA52" s="629"/>
      <c r="AB52" s="629"/>
    </row>
    <row r="53" spans="1:28" ht="14.25" x14ac:dyDescent="0.2">
      <c r="A53" s="629"/>
      <c r="B53" s="629"/>
      <c r="C53" s="629"/>
      <c r="D53" s="629"/>
      <c r="E53" s="629"/>
      <c r="F53" s="629"/>
      <c r="G53" s="629"/>
      <c r="H53" s="629"/>
      <c r="I53" s="629"/>
      <c r="J53" s="629"/>
      <c r="K53" s="629"/>
      <c r="L53" s="629"/>
      <c r="M53" s="629"/>
      <c r="N53" s="629"/>
      <c r="O53" s="629"/>
      <c r="P53" s="629"/>
      <c r="Q53" s="629"/>
      <c r="R53" s="629"/>
      <c r="S53" s="629"/>
      <c r="T53" s="629"/>
      <c r="U53" s="629"/>
      <c r="V53" s="629"/>
      <c r="W53" s="629"/>
      <c r="X53" s="629"/>
      <c r="Y53" s="629"/>
      <c r="Z53" s="629"/>
      <c r="AA53" s="629"/>
      <c r="AB53" s="629"/>
    </row>
    <row r="54" spans="1:28" ht="14.25" x14ac:dyDescent="0.2">
      <c r="A54" s="629"/>
      <c r="B54" s="629"/>
      <c r="C54" s="629"/>
      <c r="D54" s="629"/>
      <c r="E54" s="629"/>
      <c r="F54" s="629"/>
      <c r="G54" s="629"/>
      <c r="H54" s="629"/>
      <c r="I54" s="629"/>
      <c r="J54" s="629"/>
      <c r="K54" s="629"/>
      <c r="L54" s="629"/>
      <c r="M54" s="629"/>
      <c r="N54" s="629"/>
      <c r="O54" s="629"/>
      <c r="P54" s="629"/>
      <c r="Q54" s="629"/>
      <c r="R54" s="629"/>
      <c r="S54" s="629"/>
      <c r="T54" s="629"/>
      <c r="U54" s="629"/>
      <c r="V54" s="629"/>
      <c r="W54" s="629"/>
      <c r="X54" s="629"/>
      <c r="Y54" s="629"/>
      <c r="Z54" s="629"/>
      <c r="AA54" s="629"/>
      <c r="AB54" s="629"/>
    </row>
    <row r="55" spans="1:28" ht="14.25" x14ac:dyDescent="0.2">
      <c r="A55" s="629"/>
      <c r="B55" s="629"/>
      <c r="C55" s="629"/>
      <c r="D55" s="629"/>
      <c r="E55" s="629"/>
      <c r="F55" s="629"/>
      <c r="G55" s="629"/>
      <c r="H55" s="629"/>
      <c r="I55" s="629"/>
      <c r="J55" s="629"/>
      <c r="K55" s="629"/>
      <c r="L55" s="629"/>
      <c r="M55" s="629"/>
      <c r="N55" s="629"/>
      <c r="O55" s="629"/>
      <c r="P55" s="629"/>
      <c r="Q55" s="629"/>
      <c r="R55" s="629"/>
      <c r="S55" s="629"/>
      <c r="T55" s="629"/>
      <c r="U55" s="629"/>
      <c r="V55" s="629"/>
      <c r="W55" s="629"/>
      <c r="X55" s="629"/>
      <c r="Y55" s="629"/>
      <c r="Z55" s="629"/>
      <c r="AA55" s="629"/>
      <c r="AB55" s="629"/>
    </row>
    <row r="56" spans="1:28" ht="14.25" x14ac:dyDescent="0.2">
      <c r="A56" s="629"/>
      <c r="B56" s="629"/>
      <c r="C56" s="629"/>
      <c r="D56" s="629"/>
      <c r="E56" s="629"/>
      <c r="F56" s="629"/>
      <c r="G56" s="629"/>
      <c r="H56" s="629"/>
      <c r="I56" s="629"/>
      <c r="J56" s="629"/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/>
      <c r="X56" s="629"/>
      <c r="Y56" s="629"/>
      <c r="Z56" s="629"/>
      <c r="AA56" s="629"/>
      <c r="AB56" s="629"/>
    </row>
    <row r="57" spans="1:28" ht="14.25" x14ac:dyDescent="0.2">
      <c r="A57" s="629"/>
      <c r="B57" s="629"/>
      <c r="C57" s="629"/>
      <c r="D57" s="629"/>
      <c r="E57" s="629"/>
      <c r="F57" s="629"/>
      <c r="G57" s="629"/>
      <c r="H57" s="629"/>
      <c r="I57" s="629"/>
      <c r="J57" s="629"/>
      <c r="K57" s="629"/>
      <c r="L57" s="629"/>
      <c r="M57" s="629"/>
      <c r="N57" s="629"/>
      <c r="O57" s="629"/>
      <c r="P57" s="629"/>
      <c r="Q57" s="629"/>
      <c r="R57" s="629"/>
      <c r="S57" s="629"/>
      <c r="T57" s="629"/>
      <c r="U57" s="629"/>
      <c r="V57" s="629"/>
      <c r="W57" s="629"/>
      <c r="X57" s="629"/>
      <c r="Y57" s="629"/>
      <c r="Z57" s="629"/>
      <c r="AA57" s="629"/>
      <c r="AB57" s="629"/>
    </row>
    <row r="58" spans="1:28" ht="14.25" x14ac:dyDescent="0.2">
      <c r="A58" s="629"/>
      <c r="B58" s="629"/>
      <c r="C58" s="629"/>
      <c r="D58" s="629"/>
      <c r="E58" s="629"/>
      <c r="F58" s="629"/>
      <c r="G58" s="629"/>
      <c r="H58" s="629"/>
      <c r="I58" s="629"/>
      <c r="J58" s="629"/>
      <c r="K58" s="629"/>
      <c r="L58" s="629"/>
      <c r="M58" s="629"/>
      <c r="N58" s="629"/>
      <c r="O58" s="629"/>
      <c r="P58" s="629"/>
      <c r="Q58" s="629"/>
      <c r="R58" s="629"/>
      <c r="S58" s="629"/>
      <c r="T58" s="629"/>
      <c r="U58" s="629"/>
      <c r="V58" s="629"/>
      <c r="W58" s="629"/>
      <c r="X58" s="629"/>
      <c r="Y58" s="629"/>
      <c r="Z58" s="629"/>
      <c r="AA58" s="629"/>
      <c r="AB58" s="629"/>
    </row>
  </sheetData>
  <mergeCells count="1">
    <mergeCell ref="AD1:AE2"/>
  </mergeCells>
  <hyperlinks>
    <hyperlink ref="AD1" r:id="rId1" location="INDICE!A1"/>
    <hyperlink ref="AD1:AE2" location="INDICE!A3" display="INDICE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zoomScaleNormal="100" workbookViewId="0">
      <selection activeCell="X1" sqref="X1:Y2"/>
    </sheetView>
  </sheetViews>
  <sheetFormatPr baseColWidth="10" defaultColWidth="11" defaultRowHeight="14.25" customHeight="1" x14ac:dyDescent="0.2"/>
  <cols>
    <col min="1" max="1" width="14.375" style="1" customWidth="1"/>
    <col min="2" max="4" width="5.75" style="29" bestFit="1" customWidth="1"/>
    <col min="5" max="5" width="0.75" style="29" customWidth="1"/>
    <col min="6" max="7" width="5" style="29" bestFit="1" customWidth="1"/>
    <col min="8" max="8" width="0.875" style="29" customWidth="1"/>
    <col min="9" max="10" width="5" style="29" bestFit="1" customWidth="1"/>
    <col min="11" max="11" width="1.5" style="29" customWidth="1"/>
    <col min="12" max="13" width="5" style="29" bestFit="1" customWidth="1"/>
    <col min="14" max="14" width="1.5" style="29" customWidth="1"/>
    <col min="15" max="16" width="5" style="29" bestFit="1" customWidth="1"/>
    <col min="17" max="17" width="1.5" style="29" customWidth="1"/>
    <col min="18" max="19" width="5" style="29" bestFit="1" customWidth="1"/>
    <col min="20" max="20" width="1.5" style="29" customWidth="1"/>
    <col min="21" max="22" width="5" style="29" bestFit="1" customWidth="1"/>
    <col min="23" max="23" width="6.375" style="90" customWidth="1"/>
    <col min="24" max="16384" width="11" style="90"/>
  </cols>
  <sheetData>
    <row r="1" spans="1:26" ht="14.25" customHeight="1" x14ac:dyDescent="0.2">
      <c r="A1" s="769" t="s">
        <v>991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4.25" customHeight="1" x14ac:dyDescent="0.2">
      <c r="A2" s="758" t="s">
        <v>234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200"/>
      <c r="X2" s="747"/>
      <c r="Y2" s="747"/>
      <c r="Z2"/>
    </row>
    <row r="3" spans="1:26" ht="14.25" customHeight="1" x14ac:dyDescent="0.2">
      <c r="A3" s="758" t="s">
        <v>303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92"/>
      <c r="X3" s="92"/>
      <c r="Y3" s="92"/>
    </row>
    <row r="4" spans="1:26" ht="14.25" customHeight="1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customHeight="1" x14ac:dyDescent="0.2">
      <c r="A5" s="758" t="s">
        <v>191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  <c r="V5" s="758"/>
    </row>
    <row r="6" spans="1:26" ht="14.25" customHeight="1" x14ac:dyDescent="0.2">
      <c r="A6" s="769" t="s">
        <v>48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</row>
    <row r="7" spans="1:26" ht="14.25" customHeight="1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</row>
    <row r="8" spans="1:26" s="91" customFormat="1" ht="14.25" customHeight="1" x14ac:dyDescent="0.2">
      <c r="A8" s="274" t="s">
        <v>117</v>
      </c>
      <c r="B8" s="208" t="s">
        <v>50</v>
      </c>
      <c r="C8" s="208"/>
      <c r="D8" s="208"/>
      <c r="E8" s="1"/>
      <c r="F8" s="275" t="s">
        <v>14</v>
      </c>
      <c r="G8" s="275"/>
      <c r="H8" s="1"/>
      <c r="I8" s="275" t="s">
        <v>15</v>
      </c>
      <c r="J8" s="275"/>
      <c r="K8" s="1"/>
      <c r="L8" s="275" t="s">
        <v>16</v>
      </c>
      <c r="M8" s="275"/>
      <c r="N8" s="1"/>
      <c r="O8" s="275" t="s">
        <v>18</v>
      </c>
      <c r="P8" s="275"/>
      <c r="Q8" s="1"/>
      <c r="R8" s="275" t="s">
        <v>19</v>
      </c>
      <c r="S8" s="275"/>
      <c r="T8" s="1"/>
      <c r="U8" s="275" t="s">
        <v>20</v>
      </c>
      <c r="V8" s="275"/>
    </row>
    <row r="9" spans="1:26" s="91" customFormat="1" ht="14.25" customHeight="1" thickBot="1" x14ac:dyDescent="0.25">
      <c r="A9" s="276" t="s">
        <v>123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/>
      <c r="I9" s="235" t="s">
        <v>87</v>
      </c>
      <c r="J9" s="235" t="s">
        <v>88</v>
      </c>
      <c r="K9" s="235"/>
      <c r="L9" s="235" t="s">
        <v>87</v>
      </c>
      <c r="M9" s="235" t="s">
        <v>88</v>
      </c>
      <c r="N9" s="235"/>
      <c r="O9" s="235" t="s">
        <v>87</v>
      </c>
      <c r="P9" s="235" t="s">
        <v>88</v>
      </c>
      <c r="Q9" s="235"/>
      <c r="R9" s="235" t="s">
        <v>87</v>
      </c>
      <c r="S9" s="235" t="s">
        <v>88</v>
      </c>
      <c r="T9" s="235"/>
      <c r="U9" s="235" t="s">
        <v>87</v>
      </c>
      <c r="V9" s="235" t="s">
        <v>88</v>
      </c>
    </row>
    <row r="10" spans="1:26" ht="14.25" customHeight="1" x14ac:dyDescent="0.2">
      <c r="A10" s="236"/>
      <c r="B10" s="253"/>
      <c r="C10" s="253"/>
      <c r="D10" s="253"/>
      <c r="E10" s="252"/>
      <c r="F10" s="253"/>
      <c r="G10" s="253"/>
      <c r="H10" s="252"/>
      <c r="I10" s="253"/>
      <c r="J10" s="253"/>
      <c r="K10" s="252"/>
      <c r="L10" s="253"/>
      <c r="M10" s="253"/>
      <c r="N10" s="252"/>
      <c r="O10" s="253"/>
      <c r="P10" s="253"/>
      <c r="Q10" s="252"/>
      <c r="R10" s="253"/>
      <c r="S10" s="253"/>
      <c r="T10" s="252"/>
      <c r="U10" s="253"/>
      <c r="V10" s="253"/>
    </row>
    <row r="11" spans="1:26" ht="14.25" customHeight="1" x14ac:dyDescent="0.25">
      <c r="A11" s="228" t="s">
        <v>126</v>
      </c>
      <c r="B11" s="38">
        <v>32162</v>
      </c>
      <c r="C11" s="38">
        <v>15603</v>
      </c>
      <c r="D11" s="38">
        <v>16559</v>
      </c>
      <c r="E11" s="38"/>
      <c r="F11" s="38">
        <v>4734</v>
      </c>
      <c r="G11" s="38">
        <v>2482</v>
      </c>
      <c r="H11" s="38"/>
      <c r="I11" s="38">
        <v>5676</v>
      </c>
      <c r="J11" s="38">
        <v>2943</v>
      </c>
      <c r="K11" s="38"/>
      <c r="L11" s="38">
        <v>6293</v>
      </c>
      <c r="M11" s="38">
        <v>3076</v>
      </c>
      <c r="N11" s="38"/>
      <c r="O11" s="38">
        <v>8586</v>
      </c>
      <c r="P11" s="38">
        <v>4048</v>
      </c>
      <c r="Q11" s="38"/>
      <c r="R11" s="38">
        <v>6873</v>
      </c>
      <c r="S11" s="38">
        <v>3054</v>
      </c>
      <c r="T11" s="38"/>
      <c r="U11" s="38">
        <v>0</v>
      </c>
      <c r="V11" s="38">
        <v>0</v>
      </c>
    </row>
    <row r="12" spans="1:26" ht="14.25" customHeight="1" x14ac:dyDescent="0.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6" ht="14.25" customHeight="1" x14ac:dyDescent="0.2">
      <c r="A13" s="1" t="s">
        <v>127</v>
      </c>
      <c r="B13" s="239">
        <v>495</v>
      </c>
      <c r="C13" s="239">
        <v>210</v>
      </c>
      <c r="D13" s="239">
        <v>285</v>
      </c>
      <c r="E13" s="239"/>
      <c r="F13" s="644">
        <v>104</v>
      </c>
      <c r="G13" s="644">
        <v>47</v>
      </c>
      <c r="H13" s="644"/>
      <c r="I13" s="644">
        <v>104</v>
      </c>
      <c r="J13" s="644">
        <v>44</v>
      </c>
      <c r="K13" s="644"/>
      <c r="L13" s="644">
        <v>94</v>
      </c>
      <c r="M13" s="644">
        <v>42</v>
      </c>
      <c r="N13" s="644"/>
      <c r="O13" s="644">
        <v>103</v>
      </c>
      <c r="P13" s="644">
        <v>38</v>
      </c>
      <c r="Q13" s="644"/>
      <c r="R13" s="644">
        <v>90</v>
      </c>
      <c r="S13" s="644">
        <v>39</v>
      </c>
      <c r="T13" s="239"/>
      <c r="U13" s="239">
        <v>0</v>
      </c>
      <c r="V13" s="239">
        <v>0</v>
      </c>
      <c r="W13" s="116"/>
      <c r="X13" s="114"/>
    </row>
    <row r="14" spans="1:26" ht="14.25" customHeight="1" x14ac:dyDescent="0.2">
      <c r="A14" s="1" t="s">
        <v>128</v>
      </c>
      <c r="B14" s="239">
        <v>1046</v>
      </c>
      <c r="C14" s="239">
        <v>560</v>
      </c>
      <c r="D14" s="239">
        <v>486</v>
      </c>
      <c r="E14" s="239"/>
      <c r="F14" s="644">
        <v>188</v>
      </c>
      <c r="G14" s="644">
        <v>91</v>
      </c>
      <c r="H14" s="644"/>
      <c r="I14" s="644">
        <v>189</v>
      </c>
      <c r="J14" s="644">
        <v>106</v>
      </c>
      <c r="K14" s="644"/>
      <c r="L14" s="644">
        <v>231</v>
      </c>
      <c r="M14" s="644">
        <v>128</v>
      </c>
      <c r="N14" s="644"/>
      <c r="O14" s="644">
        <v>258</v>
      </c>
      <c r="P14" s="644">
        <v>139</v>
      </c>
      <c r="Q14" s="644"/>
      <c r="R14" s="644">
        <v>180</v>
      </c>
      <c r="S14" s="644">
        <v>96</v>
      </c>
      <c r="T14" s="239"/>
      <c r="U14" s="239">
        <v>0</v>
      </c>
      <c r="V14" s="239">
        <v>0</v>
      </c>
      <c r="W14" s="116"/>
      <c r="X14" s="114"/>
    </row>
    <row r="15" spans="1:26" ht="14.25" customHeight="1" x14ac:dyDescent="0.2">
      <c r="A15" s="1" t="s">
        <v>130</v>
      </c>
      <c r="B15" s="239">
        <v>1116</v>
      </c>
      <c r="C15" s="239">
        <v>477</v>
      </c>
      <c r="D15" s="239">
        <v>639</v>
      </c>
      <c r="E15" s="239"/>
      <c r="F15" s="644">
        <v>195</v>
      </c>
      <c r="G15" s="644">
        <v>89</v>
      </c>
      <c r="H15" s="644"/>
      <c r="I15" s="644">
        <v>206</v>
      </c>
      <c r="J15" s="644">
        <v>94</v>
      </c>
      <c r="K15" s="644"/>
      <c r="L15" s="644">
        <v>255</v>
      </c>
      <c r="M15" s="644">
        <v>107</v>
      </c>
      <c r="N15" s="644"/>
      <c r="O15" s="644">
        <v>265</v>
      </c>
      <c r="P15" s="644">
        <v>107</v>
      </c>
      <c r="Q15" s="644"/>
      <c r="R15" s="644">
        <v>195</v>
      </c>
      <c r="S15" s="644">
        <v>80</v>
      </c>
      <c r="T15" s="239"/>
      <c r="U15" s="239">
        <v>0</v>
      </c>
      <c r="V15" s="239">
        <v>0</v>
      </c>
      <c r="W15" s="116"/>
      <c r="X15" s="114"/>
    </row>
    <row r="16" spans="1:26" ht="14.25" customHeight="1" x14ac:dyDescent="0.2">
      <c r="A16" s="1" t="s">
        <v>131</v>
      </c>
      <c r="B16" s="239">
        <v>618</v>
      </c>
      <c r="C16" s="239">
        <v>327</v>
      </c>
      <c r="D16" s="239">
        <v>291</v>
      </c>
      <c r="E16" s="239"/>
      <c r="F16" s="644">
        <v>89</v>
      </c>
      <c r="G16" s="644">
        <v>50</v>
      </c>
      <c r="H16" s="644"/>
      <c r="I16" s="644">
        <v>119</v>
      </c>
      <c r="J16" s="644">
        <v>64</v>
      </c>
      <c r="K16" s="644"/>
      <c r="L16" s="644">
        <v>119</v>
      </c>
      <c r="M16" s="644">
        <v>57</v>
      </c>
      <c r="N16" s="644"/>
      <c r="O16" s="644">
        <v>163</v>
      </c>
      <c r="P16" s="644">
        <v>87</v>
      </c>
      <c r="Q16" s="644"/>
      <c r="R16" s="644">
        <v>128</v>
      </c>
      <c r="S16" s="644">
        <v>69</v>
      </c>
      <c r="T16" s="239"/>
      <c r="U16" s="239">
        <v>0</v>
      </c>
      <c r="V16" s="239">
        <v>0</v>
      </c>
      <c r="W16" s="116"/>
      <c r="X16" s="114"/>
    </row>
    <row r="17" spans="1:24" ht="14.25" customHeight="1" x14ac:dyDescent="0.2">
      <c r="A17" s="1" t="s">
        <v>132</v>
      </c>
      <c r="B17" s="239">
        <v>2850</v>
      </c>
      <c r="C17" s="239">
        <v>1487</v>
      </c>
      <c r="D17" s="239">
        <v>1363</v>
      </c>
      <c r="E17" s="239"/>
      <c r="F17" s="644">
        <v>371</v>
      </c>
      <c r="G17" s="644">
        <v>222</v>
      </c>
      <c r="H17" s="644"/>
      <c r="I17" s="644">
        <v>497</v>
      </c>
      <c r="J17" s="644">
        <v>287</v>
      </c>
      <c r="K17" s="644"/>
      <c r="L17" s="644">
        <v>525</v>
      </c>
      <c r="M17" s="644">
        <v>257</v>
      </c>
      <c r="N17" s="644"/>
      <c r="O17" s="644">
        <v>799</v>
      </c>
      <c r="P17" s="644">
        <v>411</v>
      </c>
      <c r="Q17" s="644"/>
      <c r="R17" s="644">
        <v>658</v>
      </c>
      <c r="S17" s="644">
        <v>310</v>
      </c>
      <c r="T17" s="239"/>
      <c r="U17" s="239">
        <v>0</v>
      </c>
      <c r="V17" s="239">
        <v>0</v>
      </c>
      <c r="W17" s="116"/>
      <c r="X17" s="114"/>
    </row>
    <row r="18" spans="1:24" ht="14.25" customHeight="1" x14ac:dyDescent="0.2">
      <c r="A18" s="1" t="s">
        <v>134</v>
      </c>
      <c r="B18" s="239">
        <v>2215</v>
      </c>
      <c r="C18" s="239">
        <v>1089</v>
      </c>
      <c r="D18" s="239">
        <v>1126</v>
      </c>
      <c r="E18" s="239"/>
      <c r="F18" s="644">
        <v>446</v>
      </c>
      <c r="G18" s="644">
        <v>224</v>
      </c>
      <c r="H18" s="644"/>
      <c r="I18" s="644">
        <v>455</v>
      </c>
      <c r="J18" s="644">
        <v>228</v>
      </c>
      <c r="K18" s="644"/>
      <c r="L18" s="644">
        <v>448</v>
      </c>
      <c r="M18" s="644">
        <v>222</v>
      </c>
      <c r="N18" s="644"/>
      <c r="O18" s="644">
        <v>492</v>
      </c>
      <c r="P18" s="644">
        <v>245</v>
      </c>
      <c r="Q18" s="644"/>
      <c r="R18" s="644">
        <v>374</v>
      </c>
      <c r="S18" s="644">
        <v>170</v>
      </c>
      <c r="T18" s="239"/>
      <c r="U18" s="239">
        <v>0</v>
      </c>
      <c r="V18" s="239">
        <v>0</v>
      </c>
      <c r="W18" s="116"/>
      <c r="X18" s="114"/>
    </row>
    <row r="19" spans="1:24" ht="14.25" customHeight="1" x14ac:dyDescent="0.2">
      <c r="A19" s="1" t="s">
        <v>135</v>
      </c>
      <c r="B19" s="239">
        <v>2356</v>
      </c>
      <c r="C19" s="239">
        <v>1208</v>
      </c>
      <c r="D19" s="239">
        <v>1148</v>
      </c>
      <c r="E19" s="239"/>
      <c r="F19" s="644">
        <v>338</v>
      </c>
      <c r="G19" s="644">
        <v>183</v>
      </c>
      <c r="H19" s="644"/>
      <c r="I19" s="644">
        <v>426</v>
      </c>
      <c r="J19" s="644">
        <v>239</v>
      </c>
      <c r="K19" s="644"/>
      <c r="L19" s="644">
        <v>490</v>
      </c>
      <c r="M19" s="644">
        <v>261</v>
      </c>
      <c r="N19" s="644"/>
      <c r="O19" s="644">
        <v>649</v>
      </c>
      <c r="P19" s="644">
        <v>303</v>
      </c>
      <c r="Q19" s="644"/>
      <c r="R19" s="644">
        <v>453</v>
      </c>
      <c r="S19" s="644">
        <v>222</v>
      </c>
      <c r="T19" s="239"/>
      <c r="U19" s="239">
        <v>0</v>
      </c>
      <c r="V19" s="239">
        <v>0</v>
      </c>
      <c r="W19" s="116"/>
      <c r="X19" s="114"/>
    </row>
    <row r="20" spans="1:24" ht="14.25" customHeight="1" x14ac:dyDescent="0.2">
      <c r="A20" s="254" t="s">
        <v>138</v>
      </c>
      <c r="B20" s="239">
        <v>3539</v>
      </c>
      <c r="C20" s="239">
        <v>1687</v>
      </c>
      <c r="D20" s="239">
        <v>1852</v>
      </c>
      <c r="E20" s="239"/>
      <c r="F20" s="644">
        <v>659</v>
      </c>
      <c r="G20" s="644">
        <v>357</v>
      </c>
      <c r="H20" s="644"/>
      <c r="I20" s="644">
        <v>731</v>
      </c>
      <c r="J20" s="644">
        <v>350</v>
      </c>
      <c r="K20" s="644"/>
      <c r="L20" s="644">
        <v>712</v>
      </c>
      <c r="M20" s="644">
        <v>332</v>
      </c>
      <c r="N20" s="644"/>
      <c r="O20" s="644">
        <v>884</v>
      </c>
      <c r="P20" s="644">
        <v>403</v>
      </c>
      <c r="Q20" s="644"/>
      <c r="R20" s="644">
        <v>553</v>
      </c>
      <c r="S20" s="644">
        <v>245</v>
      </c>
      <c r="T20" s="239"/>
      <c r="U20" s="239">
        <v>0</v>
      </c>
      <c r="V20" s="239">
        <v>0</v>
      </c>
      <c r="W20" s="116"/>
      <c r="X20" s="114"/>
    </row>
    <row r="21" spans="1:24" ht="14.25" customHeight="1" x14ac:dyDescent="0.2">
      <c r="A21" s="1" t="s">
        <v>139</v>
      </c>
      <c r="B21" s="239">
        <v>627</v>
      </c>
      <c r="C21" s="239">
        <v>309</v>
      </c>
      <c r="D21" s="239">
        <v>318</v>
      </c>
      <c r="E21" s="239"/>
      <c r="F21" s="644">
        <v>64</v>
      </c>
      <c r="G21" s="644">
        <v>32</v>
      </c>
      <c r="H21" s="644"/>
      <c r="I21" s="644">
        <v>110</v>
      </c>
      <c r="J21" s="644">
        <v>60</v>
      </c>
      <c r="K21" s="644"/>
      <c r="L21" s="644">
        <v>117</v>
      </c>
      <c r="M21" s="644">
        <v>66</v>
      </c>
      <c r="N21" s="644"/>
      <c r="O21" s="644">
        <v>164</v>
      </c>
      <c r="P21" s="644">
        <v>77</v>
      </c>
      <c r="Q21" s="644"/>
      <c r="R21" s="644">
        <v>172</v>
      </c>
      <c r="S21" s="644">
        <v>74</v>
      </c>
      <c r="T21" s="239"/>
      <c r="U21" s="239">
        <v>0</v>
      </c>
      <c r="V21" s="239">
        <v>0</v>
      </c>
      <c r="W21" s="116"/>
      <c r="X21" s="114"/>
    </row>
    <row r="22" spans="1:24" ht="14.25" customHeight="1" x14ac:dyDescent="0.2">
      <c r="A22" s="1" t="s">
        <v>140</v>
      </c>
      <c r="B22" s="239">
        <v>2038</v>
      </c>
      <c r="C22" s="239">
        <v>919</v>
      </c>
      <c r="D22" s="239">
        <v>1119</v>
      </c>
      <c r="E22" s="239"/>
      <c r="F22" s="644">
        <v>322</v>
      </c>
      <c r="G22" s="644">
        <v>163</v>
      </c>
      <c r="H22" s="644"/>
      <c r="I22" s="644">
        <v>436</v>
      </c>
      <c r="J22" s="644">
        <v>205</v>
      </c>
      <c r="K22" s="644"/>
      <c r="L22" s="644">
        <v>460</v>
      </c>
      <c r="M22" s="644">
        <v>221</v>
      </c>
      <c r="N22" s="644"/>
      <c r="O22" s="644">
        <v>466</v>
      </c>
      <c r="P22" s="644">
        <v>194</v>
      </c>
      <c r="Q22" s="644"/>
      <c r="R22" s="644">
        <v>354</v>
      </c>
      <c r="S22" s="644">
        <v>136</v>
      </c>
      <c r="T22" s="239"/>
      <c r="U22" s="239">
        <v>0</v>
      </c>
      <c r="V22" s="239">
        <v>0</v>
      </c>
      <c r="W22" s="116"/>
      <c r="X22" s="114"/>
    </row>
    <row r="23" spans="1:24" ht="14.25" customHeight="1" x14ac:dyDescent="0.2">
      <c r="A23" s="1" t="s">
        <v>141</v>
      </c>
      <c r="B23" s="239">
        <v>1624</v>
      </c>
      <c r="C23" s="239">
        <v>795</v>
      </c>
      <c r="D23" s="239">
        <v>829</v>
      </c>
      <c r="E23" s="239"/>
      <c r="F23" s="644">
        <v>186</v>
      </c>
      <c r="G23" s="644">
        <v>98</v>
      </c>
      <c r="H23" s="644"/>
      <c r="I23" s="644">
        <v>303</v>
      </c>
      <c r="J23" s="644">
        <v>172</v>
      </c>
      <c r="K23" s="644"/>
      <c r="L23" s="644">
        <v>286</v>
      </c>
      <c r="M23" s="644">
        <v>133</v>
      </c>
      <c r="N23" s="644"/>
      <c r="O23" s="644">
        <v>467</v>
      </c>
      <c r="P23" s="644">
        <v>233</v>
      </c>
      <c r="Q23" s="644"/>
      <c r="R23" s="644">
        <v>382</v>
      </c>
      <c r="S23" s="644">
        <v>159</v>
      </c>
      <c r="T23" s="239"/>
      <c r="U23" s="239">
        <v>0</v>
      </c>
      <c r="V23" s="239">
        <v>0</v>
      </c>
      <c r="W23" s="116"/>
      <c r="X23" s="114"/>
    </row>
    <row r="24" spans="1:24" ht="14.25" customHeight="1" x14ac:dyDescent="0.2">
      <c r="A24" s="1" t="s">
        <v>142</v>
      </c>
      <c r="B24" s="239">
        <v>1748</v>
      </c>
      <c r="C24" s="239">
        <v>750</v>
      </c>
      <c r="D24" s="239">
        <v>998</v>
      </c>
      <c r="E24" s="239"/>
      <c r="F24" s="644">
        <v>301</v>
      </c>
      <c r="G24" s="644">
        <v>142</v>
      </c>
      <c r="H24" s="644"/>
      <c r="I24" s="644">
        <v>317</v>
      </c>
      <c r="J24" s="644">
        <v>145</v>
      </c>
      <c r="K24" s="644"/>
      <c r="L24" s="644">
        <v>346</v>
      </c>
      <c r="M24" s="644">
        <v>136</v>
      </c>
      <c r="N24" s="644"/>
      <c r="O24" s="644">
        <v>455</v>
      </c>
      <c r="P24" s="644">
        <v>175</v>
      </c>
      <c r="Q24" s="644"/>
      <c r="R24" s="644">
        <v>329</v>
      </c>
      <c r="S24" s="644">
        <v>152</v>
      </c>
      <c r="T24" s="239"/>
      <c r="U24" s="239">
        <v>0</v>
      </c>
      <c r="V24" s="239">
        <v>0</v>
      </c>
      <c r="W24" s="116"/>
      <c r="X24" s="114"/>
    </row>
    <row r="25" spans="1:24" ht="14.25" customHeight="1" x14ac:dyDescent="0.2">
      <c r="A25" s="1" t="s">
        <v>143</v>
      </c>
      <c r="B25" s="239">
        <v>285</v>
      </c>
      <c r="C25" s="239">
        <v>153</v>
      </c>
      <c r="D25" s="239">
        <v>132</v>
      </c>
      <c r="E25" s="239"/>
      <c r="F25" s="644">
        <v>23</v>
      </c>
      <c r="G25" s="644">
        <v>15</v>
      </c>
      <c r="H25" s="644"/>
      <c r="I25" s="644">
        <v>45</v>
      </c>
      <c r="J25" s="644">
        <v>28</v>
      </c>
      <c r="K25" s="644"/>
      <c r="L25" s="644">
        <v>53</v>
      </c>
      <c r="M25" s="644">
        <v>30</v>
      </c>
      <c r="N25" s="644"/>
      <c r="O25" s="644">
        <v>86</v>
      </c>
      <c r="P25" s="644">
        <v>42</v>
      </c>
      <c r="Q25" s="644"/>
      <c r="R25" s="644">
        <v>78</v>
      </c>
      <c r="S25" s="644">
        <v>38</v>
      </c>
      <c r="T25" s="239"/>
      <c r="U25" s="239">
        <v>0</v>
      </c>
      <c r="V25" s="239">
        <v>0</v>
      </c>
      <c r="W25" s="116"/>
      <c r="X25" s="114"/>
    </row>
    <row r="26" spans="1:24" ht="14.25" customHeight="1" x14ac:dyDescent="0.2">
      <c r="A26" s="1" t="s">
        <v>144</v>
      </c>
      <c r="B26" s="239">
        <v>231</v>
      </c>
      <c r="C26" s="239">
        <v>101</v>
      </c>
      <c r="D26" s="239">
        <v>130</v>
      </c>
      <c r="E26" s="239"/>
      <c r="F26" s="644">
        <v>25</v>
      </c>
      <c r="G26" s="644">
        <v>10</v>
      </c>
      <c r="H26" s="644"/>
      <c r="I26" s="644">
        <v>40</v>
      </c>
      <c r="J26" s="644">
        <v>24</v>
      </c>
      <c r="K26" s="644"/>
      <c r="L26" s="644">
        <v>41</v>
      </c>
      <c r="M26" s="644">
        <v>14</v>
      </c>
      <c r="N26" s="644"/>
      <c r="O26" s="644">
        <v>54</v>
      </c>
      <c r="P26" s="644">
        <v>26</v>
      </c>
      <c r="Q26" s="644"/>
      <c r="R26" s="644">
        <v>71</v>
      </c>
      <c r="S26" s="644">
        <v>27</v>
      </c>
      <c r="T26" s="239"/>
      <c r="U26" s="239">
        <v>0</v>
      </c>
      <c r="V26" s="239">
        <v>0</v>
      </c>
      <c r="W26" s="116"/>
      <c r="X26" s="114"/>
    </row>
    <row r="27" spans="1:24" ht="14.25" customHeight="1" x14ac:dyDescent="0.2">
      <c r="A27" s="1" t="s">
        <v>145</v>
      </c>
      <c r="B27" s="239">
        <v>698</v>
      </c>
      <c r="C27" s="239">
        <v>339</v>
      </c>
      <c r="D27" s="239">
        <v>359</v>
      </c>
      <c r="E27" s="239"/>
      <c r="F27" s="644">
        <v>66</v>
      </c>
      <c r="G27" s="644">
        <v>41</v>
      </c>
      <c r="H27" s="644"/>
      <c r="I27" s="644">
        <v>73</v>
      </c>
      <c r="J27" s="644">
        <v>44</v>
      </c>
      <c r="K27" s="644"/>
      <c r="L27" s="644">
        <v>116</v>
      </c>
      <c r="M27" s="644">
        <v>55</v>
      </c>
      <c r="N27" s="644"/>
      <c r="O27" s="644">
        <v>228</v>
      </c>
      <c r="P27" s="644">
        <v>102</v>
      </c>
      <c r="Q27" s="644"/>
      <c r="R27" s="644">
        <v>215</v>
      </c>
      <c r="S27" s="644">
        <v>97</v>
      </c>
      <c r="T27" s="239"/>
      <c r="U27" s="239">
        <v>0</v>
      </c>
      <c r="V27" s="239">
        <v>0</v>
      </c>
      <c r="W27" s="116"/>
      <c r="X27" s="114"/>
    </row>
    <row r="28" spans="1:24" ht="14.25" customHeight="1" x14ac:dyDescent="0.2">
      <c r="A28" s="1" t="s">
        <v>146</v>
      </c>
      <c r="B28" s="239">
        <v>539</v>
      </c>
      <c r="C28" s="239">
        <v>248</v>
      </c>
      <c r="D28" s="239">
        <v>291</v>
      </c>
      <c r="E28" s="239"/>
      <c r="F28" s="644">
        <v>66</v>
      </c>
      <c r="G28" s="644">
        <v>27</v>
      </c>
      <c r="H28" s="644"/>
      <c r="I28" s="644">
        <v>84</v>
      </c>
      <c r="J28" s="644">
        <v>43</v>
      </c>
      <c r="K28" s="644"/>
      <c r="L28" s="644">
        <v>98</v>
      </c>
      <c r="M28" s="644">
        <v>48</v>
      </c>
      <c r="N28" s="644"/>
      <c r="O28" s="644">
        <v>160</v>
      </c>
      <c r="P28" s="644">
        <v>73</v>
      </c>
      <c r="Q28" s="644"/>
      <c r="R28" s="644">
        <v>131</v>
      </c>
      <c r="S28" s="644">
        <v>57</v>
      </c>
      <c r="T28" s="239"/>
      <c r="U28" s="239">
        <v>0</v>
      </c>
      <c r="V28" s="239">
        <v>0</v>
      </c>
      <c r="W28" s="116"/>
      <c r="X28" s="114"/>
    </row>
    <row r="29" spans="1:24" ht="14.25" customHeight="1" x14ac:dyDescent="0.2">
      <c r="A29" s="1" t="s">
        <v>147</v>
      </c>
      <c r="B29" s="239">
        <v>2625</v>
      </c>
      <c r="C29" s="239">
        <v>1381</v>
      </c>
      <c r="D29" s="239">
        <v>1244</v>
      </c>
      <c r="E29" s="239"/>
      <c r="F29" s="644">
        <v>373</v>
      </c>
      <c r="G29" s="644">
        <v>223</v>
      </c>
      <c r="H29" s="644"/>
      <c r="I29" s="644">
        <v>398</v>
      </c>
      <c r="J29" s="644">
        <v>223</v>
      </c>
      <c r="K29" s="644"/>
      <c r="L29" s="644">
        <v>492</v>
      </c>
      <c r="M29" s="644">
        <v>267</v>
      </c>
      <c r="N29" s="644"/>
      <c r="O29" s="644">
        <v>742</v>
      </c>
      <c r="P29" s="644">
        <v>386</v>
      </c>
      <c r="Q29" s="644"/>
      <c r="R29" s="644">
        <v>620</v>
      </c>
      <c r="S29" s="644">
        <v>282</v>
      </c>
      <c r="T29" s="239"/>
      <c r="U29" s="239">
        <v>0</v>
      </c>
      <c r="V29" s="239">
        <v>0</v>
      </c>
      <c r="W29" s="116"/>
      <c r="X29" s="114"/>
    </row>
    <row r="30" spans="1:24" ht="14.25" customHeight="1" x14ac:dyDescent="0.2">
      <c r="A30" s="1" t="s">
        <v>148</v>
      </c>
      <c r="B30" s="239">
        <v>1762</v>
      </c>
      <c r="C30" s="239">
        <v>804</v>
      </c>
      <c r="D30" s="239">
        <v>958</v>
      </c>
      <c r="E30" s="239"/>
      <c r="F30" s="644">
        <v>272</v>
      </c>
      <c r="G30" s="644">
        <v>130</v>
      </c>
      <c r="H30" s="644"/>
      <c r="I30" s="644">
        <v>291</v>
      </c>
      <c r="J30" s="644">
        <v>132</v>
      </c>
      <c r="K30" s="644"/>
      <c r="L30" s="644">
        <v>314</v>
      </c>
      <c r="M30" s="644">
        <v>156</v>
      </c>
      <c r="N30" s="644"/>
      <c r="O30" s="644">
        <v>457</v>
      </c>
      <c r="P30" s="644">
        <v>212</v>
      </c>
      <c r="Q30" s="644"/>
      <c r="R30" s="644">
        <v>428</v>
      </c>
      <c r="S30" s="644">
        <v>174</v>
      </c>
      <c r="T30" s="239"/>
      <c r="U30" s="239">
        <v>0</v>
      </c>
      <c r="V30" s="239">
        <v>0</v>
      </c>
      <c r="W30" s="116"/>
      <c r="X30" s="114"/>
    </row>
    <row r="31" spans="1:24" ht="14.25" customHeight="1" x14ac:dyDescent="0.2">
      <c r="A31" s="1" t="s">
        <v>149</v>
      </c>
      <c r="B31" s="239">
        <v>1434</v>
      </c>
      <c r="C31" s="239">
        <v>732</v>
      </c>
      <c r="D31" s="239">
        <v>702</v>
      </c>
      <c r="E31" s="239"/>
      <c r="F31" s="644">
        <v>176</v>
      </c>
      <c r="G31" s="644">
        <v>93</v>
      </c>
      <c r="H31" s="644"/>
      <c r="I31" s="644">
        <v>215</v>
      </c>
      <c r="J31" s="644">
        <v>129</v>
      </c>
      <c r="K31" s="644"/>
      <c r="L31" s="644">
        <v>275</v>
      </c>
      <c r="M31" s="644">
        <v>148</v>
      </c>
      <c r="N31" s="644"/>
      <c r="O31" s="644">
        <v>442</v>
      </c>
      <c r="P31" s="644">
        <v>217</v>
      </c>
      <c r="Q31" s="644"/>
      <c r="R31" s="644">
        <v>326</v>
      </c>
      <c r="S31" s="644">
        <v>145</v>
      </c>
      <c r="T31" s="239"/>
      <c r="U31" s="239">
        <v>0</v>
      </c>
      <c r="V31" s="239">
        <v>0</v>
      </c>
      <c r="W31" s="116"/>
      <c r="X31" s="114"/>
    </row>
    <row r="32" spans="1:24" ht="14.25" customHeight="1" x14ac:dyDescent="0.2">
      <c r="A32" s="1" t="s">
        <v>151</v>
      </c>
      <c r="B32" s="239">
        <v>2254</v>
      </c>
      <c r="C32" s="239">
        <v>1028</v>
      </c>
      <c r="D32" s="239">
        <v>1226</v>
      </c>
      <c r="E32" s="239"/>
      <c r="F32" s="644">
        <v>297</v>
      </c>
      <c r="G32" s="644">
        <v>160</v>
      </c>
      <c r="H32" s="644"/>
      <c r="I32" s="644">
        <v>367</v>
      </c>
      <c r="J32" s="644">
        <v>179</v>
      </c>
      <c r="K32" s="644"/>
      <c r="L32" s="644">
        <v>405</v>
      </c>
      <c r="M32" s="644">
        <v>187</v>
      </c>
      <c r="N32" s="644"/>
      <c r="O32" s="644">
        <v>620</v>
      </c>
      <c r="P32" s="644">
        <v>272</v>
      </c>
      <c r="Q32" s="644"/>
      <c r="R32" s="644">
        <v>565</v>
      </c>
      <c r="S32" s="644">
        <v>230</v>
      </c>
      <c r="T32" s="239"/>
      <c r="U32" s="239">
        <v>0</v>
      </c>
      <c r="V32" s="239">
        <v>0</v>
      </c>
      <c r="W32" s="116"/>
      <c r="X32" s="114"/>
    </row>
    <row r="33" spans="1:24" ht="14.25" customHeight="1" x14ac:dyDescent="0.2">
      <c r="A33" s="1" t="s">
        <v>152</v>
      </c>
      <c r="B33" s="239">
        <v>1847</v>
      </c>
      <c r="C33" s="239">
        <v>883</v>
      </c>
      <c r="D33" s="239">
        <v>964</v>
      </c>
      <c r="E33" s="239"/>
      <c r="F33" s="644">
        <v>150</v>
      </c>
      <c r="G33" s="644">
        <v>74</v>
      </c>
      <c r="H33" s="644"/>
      <c r="I33" s="644">
        <v>235</v>
      </c>
      <c r="J33" s="644">
        <v>126</v>
      </c>
      <c r="K33" s="644"/>
      <c r="L33" s="644">
        <v>366</v>
      </c>
      <c r="M33" s="644">
        <v>182</v>
      </c>
      <c r="N33" s="644"/>
      <c r="O33" s="644">
        <v>573</v>
      </c>
      <c r="P33" s="644">
        <v>271</v>
      </c>
      <c r="Q33" s="644"/>
      <c r="R33" s="644">
        <v>523</v>
      </c>
      <c r="S33" s="644">
        <v>230</v>
      </c>
      <c r="T33" s="239"/>
      <c r="U33" s="239">
        <v>0</v>
      </c>
      <c r="V33" s="239">
        <v>0</v>
      </c>
      <c r="W33" s="116"/>
      <c r="X33" s="114"/>
    </row>
    <row r="34" spans="1:24" ht="14.25" customHeight="1" thickBot="1" x14ac:dyDescent="0.25">
      <c r="A34" s="257" t="s">
        <v>304</v>
      </c>
      <c r="B34" s="242">
        <v>215</v>
      </c>
      <c r="C34" s="242">
        <v>116</v>
      </c>
      <c r="D34" s="242">
        <v>99</v>
      </c>
      <c r="E34" s="242"/>
      <c r="F34" s="645">
        <v>23</v>
      </c>
      <c r="G34" s="645">
        <v>11</v>
      </c>
      <c r="H34" s="645"/>
      <c r="I34" s="645">
        <v>35</v>
      </c>
      <c r="J34" s="645">
        <v>21</v>
      </c>
      <c r="K34" s="645"/>
      <c r="L34" s="645">
        <v>50</v>
      </c>
      <c r="M34" s="645">
        <v>27</v>
      </c>
      <c r="N34" s="645"/>
      <c r="O34" s="645">
        <v>59</v>
      </c>
      <c r="P34" s="645">
        <v>35</v>
      </c>
      <c r="Q34" s="645"/>
      <c r="R34" s="645">
        <v>48</v>
      </c>
      <c r="S34" s="645">
        <v>22</v>
      </c>
      <c r="T34" s="242"/>
      <c r="U34" s="242">
        <v>0</v>
      </c>
      <c r="V34" s="242">
        <v>0</v>
      </c>
      <c r="W34" s="116"/>
      <c r="X34" s="114"/>
    </row>
    <row r="35" spans="1:24" ht="14.25" customHeight="1" x14ac:dyDescent="0.2">
      <c r="A35" s="236"/>
      <c r="B35" s="277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116"/>
      <c r="X35" s="114"/>
    </row>
    <row r="36" spans="1:24" ht="14.25" customHeight="1" x14ac:dyDescent="0.2">
      <c r="A36" s="236"/>
      <c r="B36" s="252"/>
      <c r="C36" s="252"/>
      <c r="D36" s="252"/>
      <c r="E36" s="252"/>
      <c r="F36" s="277"/>
      <c r="G36" s="277"/>
      <c r="H36" s="252"/>
      <c r="I36" s="277"/>
      <c r="J36" s="277"/>
      <c r="K36" s="252"/>
      <c r="L36" s="277"/>
      <c r="M36" s="277"/>
      <c r="N36" s="252"/>
      <c r="O36" s="277"/>
      <c r="P36" s="277"/>
      <c r="Q36" s="252"/>
      <c r="R36" s="277"/>
      <c r="S36" s="277"/>
      <c r="T36" s="252"/>
      <c r="U36" s="277"/>
      <c r="V36" s="277"/>
    </row>
    <row r="37" spans="1:24" ht="14.25" customHeight="1" x14ac:dyDescent="0.2">
      <c r="A37" s="236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</row>
  </sheetData>
  <mergeCells count="8">
    <mergeCell ref="X1:Y2"/>
    <mergeCell ref="A7:V7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80" orientation="portrait" horizontalDpi="1200" verticalDpi="300" r:id="rId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Normal="100" workbookViewId="0">
      <selection activeCell="X1" sqref="X1:Y2"/>
    </sheetView>
  </sheetViews>
  <sheetFormatPr baseColWidth="10" defaultColWidth="11" defaultRowHeight="14.25" customHeight="1" x14ac:dyDescent="0.2"/>
  <cols>
    <col min="1" max="1" width="13.875" style="1" customWidth="1"/>
    <col min="2" max="4" width="5.75" style="29" bestFit="1" customWidth="1"/>
    <col min="5" max="5" width="0.75" style="29" customWidth="1"/>
    <col min="6" max="7" width="5" style="29" bestFit="1" customWidth="1"/>
    <col min="8" max="8" width="0.875" style="29" customWidth="1"/>
    <col min="9" max="10" width="5" style="29" bestFit="1" customWidth="1"/>
    <col min="11" max="11" width="1.5" style="29" customWidth="1"/>
    <col min="12" max="13" width="5" style="29" bestFit="1" customWidth="1"/>
    <col min="14" max="14" width="1.5" style="29" customWidth="1"/>
    <col min="15" max="16" width="5" style="29" bestFit="1" customWidth="1"/>
    <col min="17" max="17" width="1.5" style="29" customWidth="1"/>
    <col min="18" max="19" width="5" style="29" bestFit="1" customWidth="1"/>
    <col min="20" max="20" width="1.5" style="29" customWidth="1"/>
    <col min="21" max="22" width="5" style="29" bestFit="1" customWidth="1"/>
    <col min="23" max="23" width="6.625" style="90" customWidth="1"/>
    <col min="24" max="16384" width="11" style="90"/>
  </cols>
  <sheetData>
    <row r="1" spans="1:26" ht="14.25" customHeight="1" x14ac:dyDescent="0.2">
      <c r="A1" s="769" t="s">
        <v>786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4.25" customHeight="1" x14ac:dyDescent="0.2">
      <c r="A2" s="758" t="s">
        <v>234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  <c r="W2" s="200"/>
      <c r="X2" s="747"/>
      <c r="Y2" s="747"/>
      <c r="Z2"/>
    </row>
    <row r="3" spans="1:26" ht="14.25" customHeight="1" x14ac:dyDescent="0.2">
      <c r="A3" s="758" t="s">
        <v>311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92"/>
      <c r="X3" s="92"/>
      <c r="Y3" s="92"/>
    </row>
    <row r="4" spans="1:26" ht="14.25" customHeight="1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customHeight="1" x14ac:dyDescent="0.2">
      <c r="A5" s="758" t="s">
        <v>191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758"/>
      <c r="R5" s="758"/>
      <c r="S5" s="758"/>
      <c r="T5" s="758"/>
      <c r="U5" s="758"/>
      <c r="V5" s="758"/>
    </row>
    <row r="6" spans="1:26" ht="14.25" customHeight="1" x14ac:dyDescent="0.2">
      <c r="A6" s="769" t="s">
        <v>48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</row>
    <row r="7" spans="1:26" ht="14.25" customHeight="1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</row>
    <row r="8" spans="1:26" s="91" customFormat="1" ht="14.25" customHeight="1" x14ac:dyDescent="0.2">
      <c r="A8" s="274" t="s">
        <v>117</v>
      </c>
      <c r="B8" s="208" t="s">
        <v>50</v>
      </c>
      <c r="C8" s="208"/>
      <c r="D8" s="208"/>
      <c r="E8" s="1"/>
      <c r="F8" s="275" t="s">
        <v>14</v>
      </c>
      <c r="G8" s="275"/>
      <c r="H8" s="1"/>
      <c r="I8" s="275" t="s">
        <v>15</v>
      </c>
      <c r="J8" s="275"/>
      <c r="K8" s="1"/>
      <c r="L8" s="275" t="s">
        <v>16</v>
      </c>
      <c r="M8" s="275"/>
      <c r="N8" s="1"/>
      <c r="O8" s="275" t="s">
        <v>18</v>
      </c>
      <c r="P8" s="275"/>
      <c r="Q8" s="1"/>
      <c r="R8" s="275" t="s">
        <v>19</v>
      </c>
      <c r="S8" s="275"/>
      <c r="T8" s="1"/>
      <c r="U8" s="275" t="s">
        <v>20</v>
      </c>
      <c r="V8" s="275"/>
    </row>
    <row r="9" spans="1:26" s="91" customFormat="1" ht="14.25" customHeight="1" thickBot="1" x14ac:dyDescent="0.25">
      <c r="A9" s="276" t="s">
        <v>123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/>
      <c r="I9" s="235" t="s">
        <v>87</v>
      </c>
      <c r="J9" s="235" t="s">
        <v>88</v>
      </c>
      <c r="K9" s="235"/>
      <c r="L9" s="235" t="s">
        <v>87</v>
      </c>
      <c r="M9" s="235" t="s">
        <v>88</v>
      </c>
      <c r="N9" s="235"/>
      <c r="O9" s="235" t="s">
        <v>87</v>
      </c>
      <c r="P9" s="235" t="s">
        <v>88</v>
      </c>
      <c r="Q9" s="235"/>
      <c r="R9" s="235" t="s">
        <v>87</v>
      </c>
      <c r="S9" s="235" t="s">
        <v>88</v>
      </c>
      <c r="T9" s="235"/>
      <c r="U9" s="235" t="s">
        <v>87</v>
      </c>
      <c r="V9" s="235" t="s">
        <v>88</v>
      </c>
    </row>
    <row r="10" spans="1:26" ht="14.25" customHeight="1" x14ac:dyDescent="0.2">
      <c r="A10" s="236"/>
      <c r="B10" s="253"/>
      <c r="C10" s="253"/>
      <c r="D10" s="253"/>
      <c r="E10" s="252"/>
      <c r="F10" s="253"/>
      <c r="G10" s="253"/>
      <c r="H10" s="252"/>
      <c r="I10" s="253"/>
      <c r="J10" s="253"/>
      <c r="K10" s="252"/>
      <c r="L10" s="253"/>
      <c r="M10" s="253"/>
      <c r="N10" s="252"/>
      <c r="O10" s="253"/>
      <c r="P10" s="253"/>
      <c r="Q10" s="252"/>
      <c r="R10" s="253"/>
      <c r="S10" s="253"/>
      <c r="T10" s="252"/>
      <c r="U10" s="253"/>
      <c r="V10" s="253"/>
    </row>
    <row r="11" spans="1:26" ht="14.25" customHeight="1" x14ac:dyDescent="0.25">
      <c r="A11" s="228" t="s">
        <v>126</v>
      </c>
      <c r="B11" s="38">
        <v>18141</v>
      </c>
      <c r="C11" s="38">
        <v>6937</v>
      </c>
      <c r="D11" s="38">
        <v>11204</v>
      </c>
      <c r="E11" s="38"/>
      <c r="F11" s="38">
        <v>0</v>
      </c>
      <c r="G11" s="38">
        <v>0</v>
      </c>
      <c r="H11" s="38"/>
      <c r="I11" s="38">
        <v>0</v>
      </c>
      <c r="J11" s="38">
        <v>0</v>
      </c>
      <c r="K11" s="38"/>
      <c r="L11" s="38">
        <v>0</v>
      </c>
      <c r="M11" s="38">
        <v>0</v>
      </c>
      <c r="N11" s="38"/>
      <c r="O11" s="38">
        <v>9286</v>
      </c>
      <c r="P11" s="38">
        <v>3647</v>
      </c>
      <c r="Q11" s="38"/>
      <c r="R11" s="38">
        <v>5194</v>
      </c>
      <c r="S11" s="38">
        <v>1945</v>
      </c>
      <c r="T11" s="38"/>
      <c r="U11" s="38">
        <v>3661</v>
      </c>
      <c r="V11" s="38">
        <v>1345</v>
      </c>
    </row>
    <row r="12" spans="1:26" ht="14.25" customHeight="1" x14ac:dyDescent="0.2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6" ht="14.25" customHeight="1" x14ac:dyDescent="0.2">
      <c r="A13" s="1" t="s">
        <v>127</v>
      </c>
      <c r="B13" s="239">
        <v>425</v>
      </c>
      <c r="C13" s="239">
        <v>169</v>
      </c>
      <c r="D13" s="239">
        <v>256</v>
      </c>
      <c r="E13" s="239"/>
      <c r="F13" s="239">
        <v>0</v>
      </c>
      <c r="G13" s="239">
        <v>0</v>
      </c>
      <c r="H13" s="239"/>
      <c r="I13" s="239">
        <v>0</v>
      </c>
      <c r="J13" s="239">
        <v>0</v>
      </c>
      <c r="K13" s="239"/>
      <c r="L13" s="239">
        <v>0</v>
      </c>
      <c r="M13" s="239">
        <v>0</v>
      </c>
      <c r="N13" s="239"/>
      <c r="O13" s="644">
        <v>215</v>
      </c>
      <c r="P13" s="644">
        <v>89</v>
      </c>
      <c r="Q13" s="644"/>
      <c r="R13" s="644">
        <v>116</v>
      </c>
      <c r="S13" s="644">
        <v>47</v>
      </c>
      <c r="T13" s="644"/>
      <c r="U13" s="644">
        <v>94</v>
      </c>
      <c r="V13" s="644">
        <v>33</v>
      </c>
      <c r="W13" s="94"/>
      <c r="X13" s="114"/>
    </row>
    <row r="14" spans="1:26" ht="14.25" customHeight="1" x14ac:dyDescent="0.2">
      <c r="A14" s="1" t="s">
        <v>128</v>
      </c>
      <c r="B14" s="239">
        <v>652</v>
      </c>
      <c r="C14" s="239">
        <v>207</v>
      </c>
      <c r="D14" s="239">
        <v>445</v>
      </c>
      <c r="E14" s="239"/>
      <c r="F14" s="239">
        <v>0</v>
      </c>
      <c r="G14" s="239">
        <v>0</v>
      </c>
      <c r="H14" s="239"/>
      <c r="I14" s="239">
        <v>0</v>
      </c>
      <c r="J14" s="239">
        <v>0</v>
      </c>
      <c r="K14" s="239"/>
      <c r="L14" s="239">
        <v>0</v>
      </c>
      <c r="M14" s="239">
        <v>0</v>
      </c>
      <c r="N14" s="239"/>
      <c r="O14" s="644">
        <v>339</v>
      </c>
      <c r="P14" s="644">
        <v>114</v>
      </c>
      <c r="Q14" s="644"/>
      <c r="R14" s="644">
        <v>187</v>
      </c>
      <c r="S14" s="644">
        <v>64</v>
      </c>
      <c r="T14" s="644"/>
      <c r="U14" s="644">
        <v>126</v>
      </c>
      <c r="V14" s="644">
        <v>29</v>
      </c>
      <c r="W14" s="94"/>
      <c r="X14" s="114"/>
    </row>
    <row r="15" spans="1:26" ht="14.25" customHeight="1" x14ac:dyDescent="0.2">
      <c r="A15" s="1" t="s">
        <v>312</v>
      </c>
      <c r="B15" s="239">
        <v>444</v>
      </c>
      <c r="C15" s="239">
        <v>167</v>
      </c>
      <c r="D15" s="239">
        <v>277</v>
      </c>
      <c r="E15" s="239"/>
      <c r="F15" s="239">
        <v>0</v>
      </c>
      <c r="G15" s="239">
        <v>0</v>
      </c>
      <c r="H15" s="239"/>
      <c r="I15" s="239">
        <v>0</v>
      </c>
      <c r="J15" s="239">
        <v>0</v>
      </c>
      <c r="K15" s="239"/>
      <c r="L15" s="239">
        <v>0</v>
      </c>
      <c r="M15" s="239">
        <v>0</v>
      </c>
      <c r="N15" s="239"/>
      <c r="O15" s="644">
        <v>261</v>
      </c>
      <c r="P15" s="644">
        <v>108</v>
      </c>
      <c r="Q15" s="644"/>
      <c r="R15" s="644">
        <v>107</v>
      </c>
      <c r="S15" s="644">
        <v>33</v>
      </c>
      <c r="T15" s="644"/>
      <c r="U15" s="644">
        <v>76</v>
      </c>
      <c r="V15" s="644">
        <v>26</v>
      </c>
      <c r="W15" s="94"/>
      <c r="X15" s="114"/>
    </row>
    <row r="16" spans="1:26" ht="14.25" customHeight="1" x14ac:dyDescent="0.2">
      <c r="A16" s="1" t="s">
        <v>130</v>
      </c>
      <c r="B16" s="239">
        <v>1360</v>
      </c>
      <c r="C16" s="239">
        <v>525</v>
      </c>
      <c r="D16" s="239">
        <v>835</v>
      </c>
      <c r="E16" s="239"/>
      <c r="F16" s="239">
        <v>0</v>
      </c>
      <c r="G16" s="239">
        <v>0</v>
      </c>
      <c r="H16" s="239"/>
      <c r="I16" s="239">
        <v>0</v>
      </c>
      <c r="J16" s="239">
        <v>0</v>
      </c>
      <c r="K16" s="239"/>
      <c r="L16" s="239">
        <v>0</v>
      </c>
      <c r="M16" s="239">
        <v>0</v>
      </c>
      <c r="N16" s="239"/>
      <c r="O16" s="644">
        <v>679</v>
      </c>
      <c r="P16" s="644">
        <v>265</v>
      </c>
      <c r="Q16" s="644"/>
      <c r="R16" s="644">
        <v>406</v>
      </c>
      <c r="S16" s="644">
        <v>155</v>
      </c>
      <c r="T16" s="644"/>
      <c r="U16" s="644">
        <v>275</v>
      </c>
      <c r="V16" s="644">
        <v>105</v>
      </c>
      <c r="W16" s="94"/>
      <c r="X16" s="114"/>
    </row>
    <row r="17" spans="1:24" ht="14.25" customHeight="1" x14ac:dyDescent="0.2">
      <c r="A17" s="1" t="s">
        <v>131</v>
      </c>
      <c r="B17" s="239">
        <v>327</v>
      </c>
      <c r="C17" s="239">
        <v>131</v>
      </c>
      <c r="D17" s="239">
        <v>196</v>
      </c>
      <c r="E17" s="239"/>
      <c r="F17" s="239">
        <v>0</v>
      </c>
      <c r="G17" s="239">
        <v>0</v>
      </c>
      <c r="H17" s="239"/>
      <c r="I17" s="239">
        <v>0</v>
      </c>
      <c r="J17" s="239">
        <v>0</v>
      </c>
      <c r="K17" s="239"/>
      <c r="L17" s="239">
        <v>0</v>
      </c>
      <c r="M17" s="239">
        <v>0</v>
      </c>
      <c r="N17" s="239"/>
      <c r="O17" s="644">
        <v>176</v>
      </c>
      <c r="P17" s="644">
        <v>82</v>
      </c>
      <c r="Q17" s="644"/>
      <c r="R17" s="644">
        <v>94</v>
      </c>
      <c r="S17" s="644">
        <v>31</v>
      </c>
      <c r="T17" s="644"/>
      <c r="U17" s="644">
        <v>57</v>
      </c>
      <c r="V17" s="644">
        <v>18</v>
      </c>
      <c r="W17" s="94"/>
      <c r="X17" s="114"/>
    </row>
    <row r="18" spans="1:24" ht="14.25" customHeight="1" x14ac:dyDescent="0.2">
      <c r="A18" s="1" t="s">
        <v>132</v>
      </c>
      <c r="B18" s="239">
        <v>785</v>
      </c>
      <c r="C18" s="239">
        <v>282</v>
      </c>
      <c r="D18" s="239">
        <v>503</v>
      </c>
      <c r="E18" s="239"/>
      <c r="F18" s="239">
        <v>0</v>
      </c>
      <c r="G18" s="239">
        <v>0</v>
      </c>
      <c r="H18" s="239"/>
      <c r="I18" s="239">
        <v>0</v>
      </c>
      <c r="J18" s="239">
        <v>0</v>
      </c>
      <c r="K18" s="239"/>
      <c r="L18" s="239">
        <v>0</v>
      </c>
      <c r="M18" s="239">
        <v>0</v>
      </c>
      <c r="N18" s="239"/>
      <c r="O18" s="644">
        <v>353</v>
      </c>
      <c r="P18" s="644">
        <v>117</v>
      </c>
      <c r="Q18" s="644"/>
      <c r="R18" s="644">
        <v>338</v>
      </c>
      <c r="S18" s="644">
        <v>134</v>
      </c>
      <c r="T18" s="644"/>
      <c r="U18" s="644">
        <v>94</v>
      </c>
      <c r="V18" s="644">
        <v>31</v>
      </c>
      <c r="W18" s="94"/>
      <c r="X18" s="114"/>
    </row>
    <row r="19" spans="1:24" ht="14.25" customHeight="1" x14ac:dyDescent="0.2">
      <c r="A19" s="1" t="s">
        <v>133</v>
      </c>
      <c r="B19" s="239">
        <v>286</v>
      </c>
      <c r="C19" s="239">
        <v>106</v>
      </c>
      <c r="D19" s="239">
        <v>180</v>
      </c>
      <c r="E19" s="239"/>
      <c r="F19" s="239">
        <v>0</v>
      </c>
      <c r="G19" s="239">
        <v>0</v>
      </c>
      <c r="H19" s="239"/>
      <c r="I19" s="239">
        <v>0</v>
      </c>
      <c r="J19" s="239">
        <v>0</v>
      </c>
      <c r="K19" s="239"/>
      <c r="L19" s="239">
        <v>0</v>
      </c>
      <c r="M19" s="239">
        <v>0</v>
      </c>
      <c r="N19" s="239"/>
      <c r="O19" s="644">
        <v>144</v>
      </c>
      <c r="P19" s="644">
        <v>56</v>
      </c>
      <c r="Q19" s="644"/>
      <c r="R19" s="644">
        <v>84</v>
      </c>
      <c r="S19" s="644">
        <v>26</v>
      </c>
      <c r="T19" s="644"/>
      <c r="U19" s="644">
        <v>58</v>
      </c>
      <c r="V19" s="644">
        <v>24</v>
      </c>
      <c r="W19" s="94"/>
      <c r="X19" s="114"/>
    </row>
    <row r="20" spans="1:24" ht="14.25" customHeight="1" x14ac:dyDescent="0.2">
      <c r="A20" s="1" t="s">
        <v>134</v>
      </c>
      <c r="B20" s="239">
        <v>1970</v>
      </c>
      <c r="C20" s="239">
        <v>944</v>
      </c>
      <c r="D20" s="239">
        <v>1026</v>
      </c>
      <c r="E20" s="239"/>
      <c r="F20" s="239">
        <v>0</v>
      </c>
      <c r="G20" s="239">
        <v>0</v>
      </c>
      <c r="H20" s="239"/>
      <c r="I20" s="239">
        <v>0</v>
      </c>
      <c r="J20" s="239">
        <v>0</v>
      </c>
      <c r="K20" s="239"/>
      <c r="L20" s="239">
        <v>0</v>
      </c>
      <c r="M20" s="239">
        <v>0</v>
      </c>
      <c r="N20" s="239"/>
      <c r="O20" s="644">
        <v>949</v>
      </c>
      <c r="P20" s="644">
        <v>459</v>
      </c>
      <c r="Q20" s="644"/>
      <c r="R20" s="644">
        <v>532</v>
      </c>
      <c r="S20" s="644">
        <v>264</v>
      </c>
      <c r="T20" s="644"/>
      <c r="U20" s="644">
        <v>489</v>
      </c>
      <c r="V20" s="644">
        <v>221</v>
      </c>
      <c r="W20" s="94"/>
      <c r="X20" s="114"/>
    </row>
    <row r="21" spans="1:24" ht="14.25" customHeight="1" x14ac:dyDescent="0.2">
      <c r="A21" s="1" t="s">
        <v>135</v>
      </c>
      <c r="B21" s="239">
        <v>542</v>
      </c>
      <c r="C21" s="239">
        <v>230</v>
      </c>
      <c r="D21" s="239">
        <v>312</v>
      </c>
      <c r="E21" s="239"/>
      <c r="F21" s="239">
        <v>0</v>
      </c>
      <c r="G21" s="239">
        <v>0</v>
      </c>
      <c r="H21" s="239"/>
      <c r="I21" s="239">
        <v>0</v>
      </c>
      <c r="J21" s="239">
        <v>0</v>
      </c>
      <c r="K21" s="239"/>
      <c r="L21" s="239">
        <v>0</v>
      </c>
      <c r="M21" s="239">
        <v>0</v>
      </c>
      <c r="N21" s="239"/>
      <c r="O21" s="644">
        <v>266</v>
      </c>
      <c r="P21" s="644">
        <v>109</v>
      </c>
      <c r="Q21" s="644"/>
      <c r="R21" s="644">
        <v>164</v>
      </c>
      <c r="S21" s="644">
        <v>74</v>
      </c>
      <c r="T21" s="644"/>
      <c r="U21" s="644">
        <v>112</v>
      </c>
      <c r="V21" s="644">
        <v>47</v>
      </c>
      <c r="W21" s="94"/>
      <c r="X21" s="114"/>
    </row>
    <row r="22" spans="1:24" ht="14.25" customHeight="1" x14ac:dyDescent="0.2">
      <c r="A22" s="1" t="s">
        <v>136</v>
      </c>
      <c r="B22" s="239">
        <v>1148</v>
      </c>
      <c r="C22" s="239">
        <v>342</v>
      </c>
      <c r="D22" s="239">
        <v>806</v>
      </c>
      <c r="E22" s="239"/>
      <c r="F22" s="239">
        <v>0</v>
      </c>
      <c r="G22" s="239">
        <v>0</v>
      </c>
      <c r="H22" s="239"/>
      <c r="I22" s="239">
        <v>0</v>
      </c>
      <c r="J22" s="239">
        <v>0</v>
      </c>
      <c r="K22" s="239"/>
      <c r="L22" s="239">
        <v>0</v>
      </c>
      <c r="M22" s="239">
        <v>0</v>
      </c>
      <c r="N22" s="239"/>
      <c r="O22" s="644">
        <v>549</v>
      </c>
      <c r="P22" s="644">
        <v>176</v>
      </c>
      <c r="Q22" s="644"/>
      <c r="R22" s="644">
        <v>314</v>
      </c>
      <c r="S22" s="644">
        <v>72</v>
      </c>
      <c r="T22" s="644"/>
      <c r="U22" s="644">
        <v>285</v>
      </c>
      <c r="V22" s="644">
        <v>94</v>
      </c>
      <c r="W22" s="94"/>
      <c r="X22" s="114"/>
    </row>
    <row r="23" spans="1:24" ht="14.25" customHeight="1" x14ac:dyDescent="0.2">
      <c r="A23" s="1" t="s">
        <v>313</v>
      </c>
      <c r="B23" s="239">
        <v>310</v>
      </c>
      <c r="C23" s="239">
        <v>109</v>
      </c>
      <c r="D23" s="239">
        <v>201</v>
      </c>
      <c r="E23" s="239"/>
      <c r="F23" s="239">
        <v>0</v>
      </c>
      <c r="G23" s="239">
        <v>0</v>
      </c>
      <c r="H23" s="239"/>
      <c r="I23" s="239">
        <v>0</v>
      </c>
      <c r="J23" s="239">
        <v>0</v>
      </c>
      <c r="K23" s="239"/>
      <c r="L23" s="239">
        <v>0</v>
      </c>
      <c r="M23" s="239">
        <v>0</v>
      </c>
      <c r="N23" s="239"/>
      <c r="O23" s="644">
        <v>170</v>
      </c>
      <c r="P23" s="644">
        <v>59</v>
      </c>
      <c r="Q23" s="644"/>
      <c r="R23" s="644">
        <v>58</v>
      </c>
      <c r="S23" s="644">
        <v>22</v>
      </c>
      <c r="T23" s="644"/>
      <c r="U23" s="644">
        <v>82</v>
      </c>
      <c r="V23" s="644">
        <v>28</v>
      </c>
      <c r="W23" s="94"/>
      <c r="X23" s="114"/>
    </row>
    <row r="24" spans="1:24" ht="14.25" customHeight="1" x14ac:dyDescent="0.2">
      <c r="A24" s="254" t="s">
        <v>138</v>
      </c>
      <c r="B24" s="239">
        <v>1507</v>
      </c>
      <c r="C24" s="239">
        <v>674</v>
      </c>
      <c r="D24" s="239">
        <v>833</v>
      </c>
      <c r="E24" s="239"/>
      <c r="F24" s="239">
        <v>0</v>
      </c>
      <c r="G24" s="239">
        <v>0</v>
      </c>
      <c r="H24" s="239"/>
      <c r="I24" s="239">
        <v>0</v>
      </c>
      <c r="J24" s="239">
        <v>0</v>
      </c>
      <c r="K24" s="239"/>
      <c r="L24" s="239">
        <v>0</v>
      </c>
      <c r="M24" s="239">
        <v>0</v>
      </c>
      <c r="N24" s="239"/>
      <c r="O24" s="644">
        <v>679</v>
      </c>
      <c r="P24" s="644">
        <v>304</v>
      </c>
      <c r="Q24" s="644"/>
      <c r="R24" s="644">
        <v>514</v>
      </c>
      <c r="S24" s="644">
        <v>221</v>
      </c>
      <c r="T24" s="644"/>
      <c r="U24" s="644">
        <v>314</v>
      </c>
      <c r="V24" s="644">
        <v>149</v>
      </c>
      <c r="W24" s="94"/>
      <c r="X24" s="114"/>
    </row>
    <row r="25" spans="1:24" ht="14.25" customHeight="1" x14ac:dyDescent="0.2">
      <c r="A25" s="666" t="s">
        <v>139</v>
      </c>
      <c r="B25" s="239">
        <v>175</v>
      </c>
      <c r="C25" s="239">
        <v>54</v>
      </c>
      <c r="D25" s="239">
        <v>121</v>
      </c>
      <c r="E25" s="239"/>
      <c r="F25" s="239">
        <v>0</v>
      </c>
      <c r="G25" s="239">
        <v>0</v>
      </c>
      <c r="H25" s="239"/>
      <c r="I25" s="239">
        <v>0</v>
      </c>
      <c r="J25" s="239">
        <v>0</v>
      </c>
      <c r="K25" s="239"/>
      <c r="L25" s="239">
        <v>0</v>
      </c>
      <c r="M25" s="239">
        <v>0</v>
      </c>
      <c r="N25" s="239"/>
      <c r="O25" s="644">
        <v>94</v>
      </c>
      <c r="P25" s="644">
        <v>26</v>
      </c>
      <c r="Q25" s="644"/>
      <c r="R25" s="644">
        <v>44</v>
      </c>
      <c r="S25" s="644">
        <v>15</v>
      </c>
      <c r="T25" s="644"/>
      <c r="U25" s="644">
        <v>37</v>
      </c>
      <c r="V25" s="644">
        <v>13</v>
      </c>
      <c r="W25" s="94"/>
      <c r="X25" s="114"/>
    </row>
    <row r="26" spans="1:24" ht="14.25" customHeight="1" x14ac:dyDescent="0.2">
      <c r="A26" s="666" t="s">
        <v>140</v>
      </c>
      <c r="B26" s="239">
        <v>556</v>
      </c>
      <c r="C26" s="239">
        <v>223</v>
      </c>
      <c r="D26" s="239">
        <v>333</v>
      </c>
      <c r="E26" s="239"/>
      <c r="F26" s="239">
        <v>0</v>
      </c>
      <c r="G26" s="239">
        <v>0</v>
      </c>
      <c r="H26" s="239"/>
      <c r="I26" s="239">
        <v>0</v>
      </c>
      <c r="J26" s="239">
        <v>0</v>
      </c>
      <c r="K26" s="239"/>
      <c r="L26" s="239">
        <v>0</v>
      </c>
      <c r="M26" s="239">
        <v>0</v>
      </c>
      <c r="N26" s="239"/>
      <c r="O26" s="644">
        <v>261</v>
      </c>
      <c r="P26" s="644">
        <v>101</v>
      </c>
      <c r="Q26" s="644"/>
      <c r="R26" s="644">
        <v>172</v>
      </c>
      <c r="S26" s="644">
        <v>75</v>
      </c>
      <c r="T26" s="644"/>
      <c r="U26" s="644">
        <v>123</v>
      </c>
      <c r="V26" s="644">
        <v>47</v>
      </c>
      <c r="W26" s="94"/>
      <c r="X26" s="114"/>
    </row>
    <row r="27" spans="1:24" ht="14.25" customHeight="1" x14ac:dyDescent="0.2">
      <c r="A27" s="666" t="s">
        <v>141</v>
      </c>
      <c r="B27" s="239">
        <v>188</v>
      </c>
      <c r="C27" s="239">
        <v>62</v>
      </c>
      <c r="D27" s="239">
        <v>126</v>
      </c>
      <c r="E27" s="239"/>
      <c r="F27" s="239">
        <v>0</v>
      </c>
      <c r="G27" s="239">
        <v>0</v>
      </c>
      <c r="H27" s="239"/>
      <c r="I27" s="239">
        <v>0</v>
      </c>
      <c r="J27" s="239">
        <v>0</v>
      </c>
      <c r="K27" s="239"/>
      <c r="L27" s="239">
        <v>0</v>
      </c>
      <c r="M27" s="239">
        <v>0</v>
      </c>
      <c r="N27" s="239"/>
      <c r="O27" s="644">
        <v>83</v>
      </c>
      <c r="P27" s="644">
        <v>29</v>
      </c>
      <c r="Q27" s="644"/>
      <c r="R27" s="644">
        <v>52</v>
      </c>
      <c r="S27" s="644">
        <v>15</v>
      </c>
      <c r="T27" s="644"/>
      <c r="U27" s="644">
        <v>53</v>
      </c>
      <c r="V27" s="644">
        <v>18</v>
      </c>
      <c r="W27" s="94"/>
      <c r="X27" s="114"/>
    </row>
    <row r="28" spans="1:24" ht="14.25" customHeight="1" x14ac:dyDescent="0.2">
      <c r="A28" s="1" t="s">
        <v>142</v>
      </c>
      <c r="B28" s="239">
        <v>409</v>
      </c>
      <c r="C28" s="239">
        <v>173</v>
      </c>
      <c r="D28" s="239">
        <v>236</v>
      </c>
      <c r="E28" s="239"/>
      <c r="F28" s="239">
        <v>0</v>
      </c>
      <c r="G28" s="239">
        <v>0</v>
      </c>
      <c r="H28" s="239"/>
      <c r="I28" s="239">
        <v>0</v>
      </c>
      <c r="J28" s="239">
        <v>0</v>
      </c>
      <c r="K28" s="239"/>
      <c r="L28" s="239">
        <v>0</v>
      </c>
      <c r="M28" s="239">
        <v>0</v>
      </c>
      <c r="N28" s="239"/>
      <c r="O28" s="644">
        <v>248</v>
      </c>
      <c r="P28" s="644">
        <v>113</v>
      </c>
      <c r="Q28" s="644"/>
      <c r="R28" s="644">
        <v>106</v>
      </c>
      <c r="S28" s="644">
        <v>33</v>
      </c>
      <c r="T28" s="644"/>
      <c r="U28" s="644">
        <v>55</v>
      </c>
      <c r="V28" s="644">
        <v>27</v>
      </c>
      <c r="W28" s="94"/>
      <c r="X28" s="114"/>
    </row>
    <row r="29" spans="1:24" ht="14.25" customHeight="1" x14ac:dyDescent="0.2">
      <c r="A29" s="1" t="s">
        <v>143</v>
      </c>
      <c r="B29" s="239">
        <v>999</v>
      </c>
      <c r="C29" s="239">
        <v>410</v>
      </c>
      <c r="D29" s="239">
        <v>589</v>
      </c>
      <c r="E29" s="239"/>
      <c r="F29" s="239">
        <v>0</v>
      </c>
      <c r="G29" s="239">
        <v>0</v>
      </c>
      <c r="H29" s="239"/>
      <c r="I29" s="239">
        <v>0</v>
      </c>
      <c r="J29" s="239">
        <v>0</v>
      </c>
      <c r="K29" s="239"/>
      <c r="L29" s="239">
        <v>0</v>
      </c>
      <c r="M29" s="239">
        <v>0</v>
      </c>
      <c r="N29" s="239"/>
      <c r="O29" s="644">
        <v>499</v>
      </c>
      <c r="P29" s="644">
        <v>211</v>
      </c>
      <c r="Q29" s="644"/>
      <c r="R29" s="644">
        <v>273</v>
      </c>
      <c r="S29" s="644">
        <v>111</v>
      </c>
      <c r="T29" s="644"/>
      <c r="U29" s="644">
        <v>227</v>
      </c>
      <c r="V29" s="644">
        <v>88</v>
      </c>
      <c r="W29" s="94"/>
      <c r="X29" s="114"/>
    </row>
    <row r="30" spans="1:24" ht="14.25" customHeight="1" x14ac:dyDescent="0.2">
      <c r="A30" s="1" t="s">
        <v>144</v>
      </c>
      <c r="B30" s="239">
        <v>1213</v>
      </c>
      <c r="C30" s="239">
        <v>445</v>
      </c>
      <c r="D30" s="239">
        <v>768</v>
      </c>
      <c r="E30" s="239"/>
      <c r="F30" s="239">
        <v>0</v>
      </c>
      <c r="G30" s="239">
        <v>0</v>
      </c>
      <c r="H30" s="239"/>
      <c r="I30" s="239">
        <v>0</v>
      </c>
      <c r="J30" s="239">
        <v>0</v>
      </c>
      <c r="K30" s="239"/>
      <c r="L30" s="239">
        <v>0</v>
      </c>
      <c r="M30" s="239">
        <v>0</v>
      </c>
      <c r="N30" s="239"/>
      <c r="O30" s="644">
        <v>709</v>
      </c>
      <c r="P30" s="644">
        <v>284</v>
      </c>
      <c r="Q30" s="644"/>
      <c r="R30" s="644">
        <v>295</v>
      </c>
      <c r="S30" s="644">
        <v>98</v>
      </c>
      <c r="T30" s="644"/>
      <c r="U30" s="644">
        <v>209</v>
      </c>
      <c r="V30" s="644">
        <v>63</v>
      </c>
      <c r="W30" s="94"/>
      <c r="X30" s="114"/>
    </row>
    <row r="31" spans="1:24" ht="14.25" customHeight="1" x14ac:dyDescent="0.2">
      <c r="A31" s="1" t="s">
        <v>145</v>
      </c>
      <c r="B31" s="239">
        <v>373</v>
      </c>
      <c r="C31" s="239">
        <v>151</v>
      </c>
      <c r="D31" s="239">
        <v>222</v>
      </c>
      <c r="E31" s="239"/>
      <c r="F31" s="239">
        <v>0</v>
      </c>
      <c r="G31" s="239">
        <v>0</v>
      </c>
      <c r="H31" s="239"/>
      <c r="I31" s="239">
        <v>0</v>
      </c>
      <c r="J31" s="239">
        <v>0</v>
      </c>
      <c r="K31" s="239"/>
      <c r="L31" s="239">
        <v>0</v>
      </c>
      <c r="M31" s="239">
        <v>0</v>
      </c>
      <c r="N31" s="239"/>
      <c r="O31" s="644">
        <v>215</v>
      </c>
      <c r="P31" s="644">
        <v>97</v>
      </c>
      <c r="Q31" s="644"/>
      <c r="R31" s="644">
        <v>89</v>
      </c>
      <c r="S31" s="644">
        <v>29</v>
      </c>
      <c r="T31" s="644"/>
      <c r="U31" s="644">
        <v>69</v>
      </c>
      <c r="V31" s="644">
        <v>25</v>
      </c>
      <c r="W31" s="94"/>
      <c r="X31" s="114"/>
    </row>
    <row r="32" spans="1:24" ht="14.25" customHeight="1" x14ac:dyDescent="0.2">
      <c r="A32" s="1" t="s">
        <v>146</v>
      </c>
      <c r="B32" s="239">
        <v>366</v>
      </c>
      <c r="C32" s="239">
        <v>127</v>
      </c>
      <c r="D32" s="239">
        <v>239</v>
      </c>
      <c r="E32" s="239"/>
      <c r="F32" s="239">
        <v>0</v>
      </c>
      <c r="G32" s="239">
        <v>0</v>
      </c>
      <c r="H32" s="239"/>
      <c r="I32" s="239">
        <v>0</v>
      </c>
      <c r="J32" s="239">
        <v>0</v>
      </c>
      <c r="K32" s="239"/>
      <c r="L32" s="239">
        <v>0</v>
      </c>
      <c r="M32" s="239">
        <v>0</v>
      </c>
      <c r="N32" s="239"/>
      <c r="O32" s="644">
        <v>157</v>
      </c>
      <c r="P32" s="644">
        <v>51</v>
      </c>
      <c r="Q32" s="644"/>
      <c r="R32" s="644">
        <v>126</v>
      </c>
      <c r="S32" s="644">
        <v>53</v>
      </c>
      <c r="T32" s="644"/>
      <c r="U32" s="644">
        <v>83</v>
      </c>
      <c r="V32" s="644">
        <v>23</v>
      </c>
      <c r="W32" s="94"/>
      <c r="X32" s="114"/>
    </row>
    <row r="33" spans="1:24" ht="14.25" customHeight="1" x14ac:dyDescent="0.2">
      <c r="A33" s="1" t="s">
        <v>147</v>
      </c>
      <c r="B33" s="239">
        <v>901</v>
      </c>
      <c r="C33" s="239">
        <v>330</v>
      </c>
      <c r="D33" s="239">
        <v>571</v>
      </c>
      <c r="E33" s="239"/>
      <c r="F33" s="239">
        <v>0</v>
      </c>
      <c r="G33" s="239">
        <v>0</v>
      </c>
      <c r="H33" s="239"/>
      <c r="I33" s="239">
        <v>0</v>
      </c>
      <c r="J33" s="239">
        <v>0</v>
      </c>
      <c r="K33" s="239"/>
      <c r="L33" s="239">
        <v>0</v>
      </c>
      <c r="M33" s="239">
        <v>0</v>
      </c>
      <c r="N33" s="239"/>
      <c r="O33" s="644">
        <v>519</v>
      </c>
      <c r="P33" s="644">
        <v>210</v>
      </c>
      <c r="Q33" s="644"/>
      <c r="R33" s="644">
        <v>270</v>
      </c>
      <c r="S33" s="644">
        <v>80</v>
      </c>
      <c r="T33" s="644"/>
      <c r="U33" s="644">
        <v>112</v>
      </c>
      <c r="V33" s="644">
        <v>40</v>
      </c>
      <c r="W33" s="94"/>
      <c r="X33" s="114"/>
    </row>
    <row r="34" spans="1:24" ht="14.25" customHeight="1" x14ac:dyDescent="0.2">
      <c r="A34" s="1" t="s">
        <v>148</v>
      </c>
      <c r="B34" s="239">
        <v>615</v>
      </c>
      <c r="C34" s="239">
        <v>237</v>
      </c>
      <c r="D34" s="239">
        <v>378</v>
      </c>
      <c r="E34" s="239"/>
      <c r="F34" s="239">
        <v>0</v>
      </c>
      <c r="G34" s="239">
        <v>0</v>
      </c>
      <c r="H34" s="239"/>
      <c r="I34" s="239">
        <v>0</v>
      </c>
      <c r="J34" s="239">
        <v>0</v>
      </c>
      <c r="K34" s="239"/>
      <c r="L34" s="239">
        <v>0</v>
      </c>
      <c r="M34" s="239">
        <v>0</v>
      </c>
      <c r="N34" s="239"/>
      <c r="O34" s="644">
        <v>326</v>
      </c>
      <c r="P34" s="644">
        <v>128</v>
      </c>
      <c r="Q34" s="644"/>
      <c r="R34" s="644">
        <v>167</v>
      </c>
      <c r="S34" s="644">
        <v>63</v>
      </c>
      <c r="T34" s="644"/>
      <c r="U34" s="644">
        <v>122</v>
      </c>
      <c r="V34" s="644">
        <v>46</v>
      </c>
      <c r="W34" s="94"/>
      <c r="X34" s="114"/>
    </row>
    <row r="35" spans="1:24" ht="14.25" customHeight="1" x14ac:dyDescent="0.2">
      <c r="A35" s="1" t="s">
        <v>149</v>
      </c>
      <c r="B35" s="239">
        <v>615</v>
      </c>
      <c r="C35" s="239">
        <v>223</v>
      </c>
      <c r="D35" s="239">
        <v>392</v>
      </c>
      <c r="E35" s="239"/>
      <c r="F35" s="239">
        <v>0</v>
      </c>
      <c r="G35" s="239">
        <v>0</v>
      </c>
      <c r="H35" s="239"/>
      <c r="I35" s="239">
        <v>0</v>
      </c>
      <c r="J35" s="239">
        <v>0</v>
      </c>
      <c r="K35" s="239"/>
      <c r="L35" s="239">
        <v>0</v>
      </c>
      <c r="M35" s="239">
        <v>0</v>
      </c>
      <c r="N35" s="239"/>
      <c r="O35" s="644">
        <v>309</v>
      </c>
      <c r="P35" s="644">
        <v>109</v>
      </c>
      <c r="Q35" s="644"/>
      <c r="R35" s="644">
        <v>173</v>
      </c>
      <c r="S35" s="644">
        <v>67</v>
      </c>
      <c r="T35" s="644"/>
      <c r="U35" s="644">
        <v>133</v>
      </c>
      <c r="V35" s="644">
        <v>47</v>
      </c>
      <c r="W35" s="94"/>
      <c r="X35" s="114"/>
    </row>
    <row r="36" spans="1:24" ht="14.25" customHeight="1" x14ac:dyDescent="0.2">
      <c r="A36" s="236" t="s">
        <v>150</v>
      </c>
      <c r="B36" s="239">
        <v>455</v>
      </c>
      <c r="C36" s="239">
        <v>149</v>
      </c>
      <c r="D36" s="239">
        <v>306</v>
      </c>
      <c r="E36" s="239"/>
      <c r="F36" s="239">
        <v>0</v>
      </c>
      <c r="G36" s="239">
        <v>0</v>
      </c>
      <c r="H36" s="239"/>
      <c r="I36" s="239">
        <v>0</v>
      </c>
      <c r="J36" s="239">
        <v>0</v>
      </c>
      <c r="K36" s="239"/>
      <c r="L36" s="239">
        <v>0</v>
      </c>
      <c r="M36" s="239">
        <v>0</v>
      </c>
      <c r="N36" s="239"/>
      <c r="O36" s="644">
        <v>250</v>
      </c>
      <c r="P36" s="644">
        <v>87</v>
      </c>
      <c r="Q36" s="644"/>
      <c r="R36" s="644">
        <v>106</v>
      </c>
      <c r="S36" s="644">
        <v>35</v>
      </c>
      <c r="T36" s="644"/>
      <c r="U36" s="644">
        <v>99</v>
      </c>
      <c r="V36" s="644">
        <v>27</v>
      </c>
      <c r="W36" s="94"/>
      <c r="X36" s="114"/>
    </row>
    <row r="37" spans="1:24" ht="14.25" customHeight="1" x14ac:dyDescent="0.2">
      <c r="A37" s="236" t="s">
        <v>151</v>
      </c>
      <c r="B37" s="239">
        <v>1099</v>
      </c>
      <c r="C37" s="239">
        <v>317</v>
      </c>
      <c r="D37" s="239">
        <v>782</v>
      </c>
      <c r="E37" s="239"/>
      <c r="F37" s="239">
        <v>0</v>
      </c>
      <c r="G37" s="239">
        <v>0</v>
      </c>
      <c r="H37" s="239"/>
      <c r="I37" s="239">
        <v>0</v>
      </c>
      <c r="J37" s="239">
        <v>0</v>
      </c>
      <c r="K37" s="239"/>
      <c r="L37" s="239">
        <v>0</v>
      </c>
      <c r="M37" s="239">
        <v>0</v>
      </c>
      <c r="N37" s="239"/>
      <c r="O37" s="644">
        <v>572</v>
      </c>
      <c r="P37" s="644">
        <v>162</v>
      </c>
      <c r="Q37" s="644"/>
      <c r="R37" s="644">
        <v>296</v>
      </c>
      <c r="S37" s="644">
        <v>95</v>
      </c>
      <c r="T37" s="644"/>
      <c r="U37" s="644">
        <v>231</v>
      </c>
      <c r="V37" s="644">
        <v>60</v>
      </c>
      <c r="W37" s="94"/>
      <c r="X37" s="114"/>
    </row>
    <row r="38" spans="1:24" ht="14.25" customHeight="1" thickBot="1" x14ac:dyDescent="0.25">
      <c r="A38" s="241" t="s">
        <v>152</v>
      </c>
      <c r="B38" s="242">
        <v>421</v>
      </c>
      <c r="C38" s="242">
        <v>150</v>
      </c>
      <c r="D38" s="242">
        <v>271</v>
      </c>
      <c r="E38" s="242"/>
      <c r="F38" s="242">
        <v>0</v>
      </c>
      <c r="G38" s="242">
        <v>0</v>
      </c>
      <c r="H38" s="242"/>
      <c r="I38" s="242">
        <v>0</v>
      </c>
      <c r="J38" s="242">
        <v>0</v>
      </c>
      <c r="K38" s="242"/>
      <c r="L38" s="242">
        <v>0</v>
      </c>
      <c r="M38" s="242">
        <v>0</v>
      </c>
      <c r="N38" s="242"/>
      <c r="O38" s="645">
        <v>264</v>
      </c>
      <c r="P38" s="645">
        <v>101</v>
      </c>
      <c r="Q38" s="645"/>
      <c r="R38" s="645">
        <v>111</v>
      </c>
      <c r="S38" s="645">
        <v>33</v>
      </c>
      <c r="T38" s="645"/>
      <c r="U38" s="645">
        <v>46</v>
      </c>
      <c r="V38" s="645">
        <v>16</v>
      </c>
      <c r="W38" s="94"/>
      <c r="X38" s="114"/>
    </row>
    <row r="39" spans="1:24" ht="14.25" customHeight="1" x14ac:dyDescent="0.2">
      <c r="A39" s="236"/>
      <c r="B39" s="277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97"/>
      <c r="X39" s="114"/>
    </row>
    <row r="40" spans="1:24" ht="14.25" customHeight="1" x14ac:dyDescent="0.2">
      <c r="A40" s="236"/>
      <c r="B40" s="252"/>
      <c r="C40" s="252"/>
      <c r="D40" s="252"/>
      <c r="E40" s="252"/>
      <c r="F40" s="277"/>
      <c r="G40" s="277"/>
      <c r="H40" s="252"/>
      <c r="I40" s="277"/>
      <c r="J40" s="277"/>
      <c r="K40" s="252"/>
      <c r="L40" s="277"/>
      <c r="M40" s="277"/>
      <c r="N40" s="252"/>
      <c r="O40" s="277"/>
      <c r="P40" s="277"/>
      <c r="Q40" s="252"/>
      <c r="R40" s="277"/>
      <c r="S40" s="277"/>
      <c r="T40" s="252"/>
      <c r="U40" s="277"/>
      <c r="V40" s="277"/>
      <c r="W40" s="92"/>
    </row>
    <row r="41" spans="1:24" ht="14.25" customHeight="1" x14ac:dyDescent="0.2">
      <c r="A41" s="236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</row>
    <row r="42" spans="1:24" ht="14.25" customHeight="1" x14ac:dyDescent="0.2">
      <c r="W42" s="116"/>
    </row>
    <row r="43" spans="1:24" ht="14.25" customHeight="1" x14ac:dyDescent="0.2">
      <c r="W43" s="116"/>
    </row>
    <row r="44" spans="1:24" ht="14.25" customHeight="1" x14ac:dyDescent="0.2">
      <c r="W44" s="116"/>
    </row>
    <row r="45" spans="1:24" ht="14.25" customHeight="1" x14ac:dyDescent="0.2">
      <c r="W45" s="116"/>
    </row>
  </sheetData>
  <mergeCells count="8">
    <mergeCell ref="X1:Y2"/>
    <mergeCell ref="A7:V7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80" orientation="portrait" horizontalDpi="12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S63"/>
  <sheetViews>
    <sheetView zoomScaleNormal="100" zoomScaleSheetLayoutView="100" workbookViewId="0">
      <selection activeCell="M1" sqref="M1:N2"/>
    </sheetView>
  </sheetViews>
  <sheetFormatPr baseColWidth="10" defaultColWidth="7.625" defaultRowHeight="12.75" x14ac:dyDescent="0.2"/>
  <cols>
    <col min="1" max="1" width="13.5" style="29" customWidth="1"/>
    <col min="2" max="12" width="6.125" style="29" customWidth="1"/>
    <col min="13" max="14" width="8.625" style="2" customWidth="1"/>
    <col min="15" max="16384" width="7.625" style="29"/>
  </cols>
  <sheetData>
    <row r="1" spans="1:15" ht="15" customHeight="1" x14ac:dyDescent="0.2">
      <c r="A1" s="6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747" t="s">
        <v>650</v>
      </c>
      <c r="N1" s="747"/>
      <c r="O1" s="200"/>
    </row>
    <row r="2" spans="1:15" ht="15" customHeight="1" x14ac:dyDescent="0.2">
      <c r="A2" s="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747"/>
      <c r="N2" s="747"/>
      <c r="O2"/>
    </row>
    <row r="3" spans="1:15" x14ac:dyDescent="0.2">
      <c r="A3" s="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x14ac:dyDescent="0.2">
      <c r="A4" s="6" t="s">
        <v>544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5" x14ac:dyDescent="0.2">
      <c r="A5" s="6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ht="13.5" thickBot="1" x14ac:dyDescent="0.25">
      <c r="A6" s="10" t="s">
        <v>1062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"/>
      <c r="N6" s="1"/>
    </row>
    <row r="7" spans="1:15" s="32" customFormat="1" x14ac:dyDescent="0.2">
      <c r="A7" s="30" t="s">
        <v>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1"/>
      <c r="N7" s="1"/>
    </row>
    <row r="8" spans="1:15" s="32" customFormat="1" ht="13.5" thickBot="1" x14ac:dyDescent="0.25">
      <c r="A8" s="33" t="s">
        <v>4</v>
      </c>
      <c r="B8" s="34">
        <v>2010</v>
      </c>
      <c r="C8" s="34">
        <v>2011</v>
      </c>
      <c r="D8" s="34">
        <v>2012</v>
      </c>
      <c r="E8" s="34">
        <v>2013</v>
      </c>
      <c r="F8" s="34">
        <v>2014</v>
      </c>
      <c r="G8" s="34">
        <v>2015</v>
      </c>
      <c r="H8" s="34">
        <v>2016</v>
      </c>
      <c r="I8" s="34">
        <v>2017</v>
      </c>
      <c r="J8" s="34">
        <v>2018</v>
      </c>
      <c r="K8" s="34">
        <v>2019</v>
      </c>
      <c r="L8" s="34">
        <v>2020</v>
      </c>
      <c r="M8" s="2"/>
      <c r="N8" s="2"/>
    </row>
    <row r="9" spans="1:15" ht="6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5" ht="15.75" customHeight="1" x14ac:dyDescent="0.25">
      <c r="A10" s="16" t="s">
        <v>5</v>
      </c>
      <c r="B10" s="36">
        <v>933692</v>
      </c>
      <c r="C10" s="36">
        <v>927853</v>
      </c>
      <c r="D10" s="36">
        <v>914368</v>
      </c>
      <c r="E10" s="36">
        <v>905785</v>
      </c>
      <c r="F10" s="36">
        <v>903992</v>
      </c>
      <c r="G10" s="36">
        <v>902257</v>
      </c>
      <c r="H10" s="36">
        <v>898796</v>
      </c>
      <c r="I10" s="36">
        <v>897851</v>
      </c>
      <c r="J10" s="36">
        <v>931225</v>
      </c>
      <c r="K10" s="36">
        <v>961062</v>
      </c>
      <c r="L10" s="36">
        <v>961318</v>
      </c>
    </row>
    <row r="11" spans="1:15" ht="6" customHeight="1" x14ac:dyDescent="0.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5" ht="14.25" customHeight="1" x14ac:dyDescent="0.25">
      <c r="A12" s="19" t="s">
        <v>26</v>
      </c>
      <c r="B12" s="36">
        <v>112512</v>
      </c>
      <c r="C12" s="36">
        <v>113453</v>
      </c>
      <c r="D12" s="36">
        <v>114131</v>
      </c>
      <c r="E12" s="36">
        <v>117330</v>
      </c>
      <c r="F12" s="36">
        <v>120134</v>
      </c>
      <c r="G12" s="36">
        <v>118183</v>
      </c>
      <c r="H12" s="36">
        <v>116887</v>
      </c>
      <c r="I12" s="36">
        <v>120519</v>
      </c>
      <c r="J12" s="36">
        <v>145700</v>
      </c>
      <c r="K12" s="36">
        <v>142898</v>
      </c>
      <c r="L12" s="36">
        <v>144451</v>
      </c>
    </row>
    <row r="13" spans="1:15" ht="14.25" customHeight="1" x14ac:dyDescent="0.2">
      <c r="A13" s="21" t="s">
        <v>27</v>
      </c>
      <c r="B13" s="36"/>
      <c r="C13" s="36"/>
      <c r="D13" s="36"/>
      <c r="E13" s="36"/>
      <c r="F13" s="36">
        <v>719</v>
      </c>
      <c r="G13" s="36">
        <v>679</v>
      </c>
      <c r="H13" s="36">
        <v>884</v>
      </c>
      <c r="I13" s="36">
        <v>829</v>
      </c>
      <c r="J13" s="36">
        <v>714</v>
      </c>
      <c r="K13" s="36">
        <v>815</v>
      </c>
      <c r="L13" s="36">
        <v>914</v>
      </c>
    </row>
    <row r="14" spans="1:15" ht="14.25" customHeight="1" x14ac:dyDescent="0.2">
      <c r="A14" s="21" t="s">
        <v>28</v>
      </c>
      <c r="B14" s="36">
        <v>1838</v>
      </c>
      <c r="C14" s="36">
        <v>1962</v>
      </c>
      <c r="D14" s="36">
        <v>1989</v>
      </c>
      <c r="E14" s="36">
        <v>1804</v>
      </c>
      <c r="F14" s="36">
        <v>1829</v>
      </c>
      <c r="G14" s="36">
        <v>1779</v>
      </c>
      <c r="H14" s="36">
        <v>1750</v>
      </c>
      <c r="I14" s="36">
        <v>1695</v>
      </c>
      <c r="J14" s="36">
        <v>1685</v>
      </c>
      <c r="K14" s="36">
        <v>1733</v>
      </c>
      <c r="L14" s="36">
        <v>1766</v>
      </c>
    </row>
    <row r="15" spans="1:15" ht="14.25" customHeight="1" x14ac:dyDescent="0.2">
      <c r="A15" s="21" t="s">
        <v>29</v>
      </c>
      <c r="B15" s="36">
        <v>3671</v>
      </c>
      <c r="C15" s="36">
        <v>3607</v>
      </c>
      <c r="D15" s="36">
        <v>3752</v>
      </c>
      <c r="E15" s="36">
        <v>3762</v>
      </c>
      <c r="F15" s="36">
        <v>3547</v>
      </c>
      <c r="G15" s="36">
        <v>3640</v>
      </c>
      <c r="H15" s="36">
        <v>3593</v>
      </c>
      <c r="I15" s="36">
        <v>3380</v>
      </c>
      <c r="J15" s="36">
        <v>3598</v>
      </c>
      <c r="K15" s="36">
        <v>4006</v>
      </c>
      <c r="L15" s="36">
        <v>3731</v>
      </c>
    </row>
    <row r="16" spans="1:15" ht="14.25" customHeight="1" x14ac:dyDescent="0.2">
      <c r="A16" s="21" t="s">
        <v>30</v>
      </c>
      <c r="B16" s="36">
        <v>40560</v>
      </c>
      <c r="C16" s="36">
        <v>42278</v>
      </c>
      <c r="D16" s="36">
        <v>43407</v>
      </c>
      <c r="E16" s="36">
        <v>45477</v>
      </c>
      <c r="F16" s="36">
        <v>46327</v>
      </c>
      <c r="G16" s="36">
        <v>44706</v>
      </c>
      <c r="H16" s="36">
        <v>46878</v>
      </c>
      <c r="I16" s="36">
        <v>49239</v>
      </c>
      <c r="J16" s="36">
        <v>62897</v>
      </c>
      <c r="K16" s="36">
        <v>67276</v>
      </c>
      <c r="L16" s="36">
        <v>68123</v>
      </c>
    </row>
    <row r="17" spans="1:19" x14ac:dyDescent="0.2">
      <c r="A17" s="21" t="s">
        <v>31</v>
      </c>
      <c r="B17" s="36">
        <v>66443</v>
      </c>
      <c r="C17" s="36">
        <v>65606</v>
      </c>
      <c r="D17" s="36">
        <v>64983</v>
      </c>
      <c r="E17" s="36">
        <v>66287</v>
      </c>
      <c r="F17" s="36">
        <v>67712</v>
      </c>
      <c r="G17" s="36">
        <v>67379</v>
      </c>
      <c r="H17" s="36">
        <v>63782</v>
      </c>
      <c r="I17" s="36">
        <v>65376</v>
      </c>
      <c r="J17" s="36">
        <v>76806</v>
      </c>
      <c r="K17" s="36">
        <v>69068</v>
      </c>
      <c r="L17" s="36">
        <v>69917</v>
      </c>
    </row>
    <row r="18" spans="1:19" ht="6" customHeight="1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9" ht="14.25" customHeight="1" x14ac:dyDescent="0.25">
      <c r="A19" s="19" t="s">
        <v>32</v>
      </c>
      <c r="B19" s="36">
        <v>494036</v>
      </c>
      <c r="C19" s="36">
        <v>483391</v>
      </c>
      <c r="D19" s="36">
        <v>467750</v>
      </c>
      <c r="E19" s="36">
        <v>453328</v>
      </c>
      <c r="F19" s="36">
        <v>447131</v>
      </c>
      <c r="G19" s="36">
        <v>445679</v>
      </c>
      <c r="H19" s="36">
        <v>444807</v>
      </c>
      <c r="I19" s="36">
        <v>443022</v>
      </c>
      <c r="J19" s="36">
        <v>451922</v>
      </c>
      <c r="K19" s="36">
        <v>467442</v>
      </c>
      <c r="L19" s="36">
        <v>463284</v>
      </c>
    </row>
    <row r="20" spans="1:19" ht="14.25" customHeight="1" x14ac:dyDescent="0.2">
      <c r="A20" s="21" t="s">
        <v>33</v>
      </c>
      <c r="B20" s="36">
        <v>244833</v>
      </c>
      <c r="C20" s="36">
        <v>240719</v>
      </c>
      <c r="D20" s="36">
        <v>235157</v>
      </c>
      <c r="E20" s="36">
        <v>229315</v>
      </c>
      <c r="F20" s="36">
        <v>227421</v>
      </c>
      <c r="G20" s="36">
        <v>228879</v>
      </c>
      <c r="H20" s="36">
        <v>230227</v>
      </c>
      <c r="I20" s="36">
        <v>227804</v>
      </c>
      <c r="J20" s="36">
        <v>232875</v>
      </c>
      <c r="K20" s="36">
        <v>241446</v>
      </c>
      <c r="L20" s="36">
        <v>240076</v>
      </c>
    </row>
    <row r="21" spans="1:19" ht="14.25" customHeight="1" x14ac:dyDescent="0.2">
      <c r="A21" s="20" t="s">
        <v>34</v>
      </c>
      <c r="B21" s="36">
        <v>85247</v>
      </c>
      <c r="C21" s="36">
        <v>83723</v>
      </c>
      <c r="D21" s="36">
        <v>82078</v>
      </c>
      <c r="E21" s="36">
        <v>80326</v>
      </c>
      <c r="F21" s="36">
        <v>79379</v>
      </c>
      <c r="G21" s="36">
        <v>76737</v>
      </c>
      <c r="H21" s="36">
        <v>74541</v>
      </c>
      <c r="I21" s="36">
        <v>71064</v>
      </c>
      <c r="J21" s="36">
        <v>79748</v>
      </c>
      <c r="K21" s="36">
        <v>82549</v>
      </c>
      <c r="L21" s="29">
        <v>72098</v>
      </c>
    </row>
    <row r="22" spans="1:19" ht="14.25" customHeight="1" x14ac:dyDescent="0.2">
      <c r="A22" s="20" t="s">
        <v>35</v>
      </c>
      <c r="B22" s="36">
        <v>80134</v>
      </c>
      <c r="C22" s="36">
        <v>78817</v>
      </c>
      <c r="D22" s="36">
        <v>76571</v>
      </c>
      <c r="E22" s="36">
        <v>74764</v>
      </c>
      <c r="F22" s="36">
        <v>75111</v>
      </c>
      <c r="G22" s="36">
        <v>78626</v>
      </c>
      <c r="H22" s="36">
        <v>80982</v>
      </c>
      <c r="I22" s="36">
        <v>80522</v>
      </c>
      <c r="J22" s="36">
        <v>77147</v>
      </c>
      <c r="K22" s="36">
        <v>83454</v>
      </c>
      <c r="L22" s="29">
        <v>88482</v>
      </c>
    </row>
    <row r="23" spans="1:19" ht="14.25" customHeight="1" x14ac:dyDescent="0.2">
      <c r="A23" s="20" t="s">
        <v>36</v>
      </c>
      <c r="B23" s="36">
        <v>79452</v>
      </c>
      <c r="C23" s="36">
        <v>78179</v>
      </c>
      <c r="D23" s="36">
        <v>76508</v>
      </c>
      <c r="E23" s="36">
        <v>74225</v>
      </c>
      <c r="F23" s="36">
        <v>72931</v>
      </c>
      <c r="G23" s="36">
        <v>73516</v>
      </c>
      <c r="H23" s="36">
        <v>74704</v>
      </c>
      <c r="I23" s="36">
        <v>76218</v>
      </c>
      <c r="J23" s="36">
        <v>75980</v>
      </c>
      <c r="K23" s="36">
        <v>75443</v>
      </c>
      <c r="L23" s="29">
        <v>79496</v>
      </c>
    </row>
    <row r="24" spans="1:19" ht="14.25" customHeight="1" x14ac:dyDescent="0.2">
      <c r="A24" s="21" t="s">
        <v>37</v>
      </c>
      <c r="B24" s="36">
        <v>249203</v>
      </c>
      <c r="C24" s="36">
        <v>242672</v>
      </c>
      <c r="D24" s="36">
        <v>232593</v>
      </c>
      <c r="E24" s="36">
        <v>224013</v>
      </c>
      <c r="F24" s="36">
        <v>219710</v>
      </c>
      <c r="G24" s="36">
        <v>216800</v>
      </c>
      <c r="H24" s="36">
        <v>214580</v>
      </c>
      <c r="I24" s="36">
        <v>215218</v>
      </c>
      <c r="J24" s="36">
        <v>219047</v>
      </c>
      <c r="K24" s="36">
        <v>225996</v>
      </c>
      <c r="L24" s="36">
        <v>223208</v>
      </c>
      <c r="O24" s="39"/>
      <c r="P24" s="39"/>
      <c r="Q24" s="39"/>
      <c r="R24" s="39"/>
      <c r="S24" s="39"/>
    </row>
    <row r="25" spans="1:19" ht="14.25" customHeight="1" x14ac:dyDescent="0.2">
      <c r="A25" s="20" t="s">
        <v>38</v>
      </c>
      <c r="B25" s="36">
        <v>86391</v>
      </c>
      <c r="C25" s="36">
        <v>80295</v>
      </c>
      <c r="D25" s="36">
        <v>78588</v>
      </c>
      <c r="E25" s="36">
        <v>76946</v>
      </c>
      <c r="F25" s="36">
        <v>74729</v>
      </c>
      <c r="G25" s="36">
        <v>73550</v>
      </c>
      <c r="H25" s="36">
        <v>73354</v>
      </c>
      <c r="I25" s="36">
        <v>74388</v>
      </c>
      <c r="J25" s="36">
        <v>76200</v>
      </c>
      <c r="K25" s="36">
        <v>76549</v>
      </c>
      <c r="L25" s="29">
        <v>73796</v>
      </c>
    </row>
    <row r="26" spans="1:19" ht="14.25" customHeight="1" x14ac:dyDescent="0.2">
      <c r="A26" s="20" t="s">
        <v>39</v>
      </c>
      <c r="B26" s="36">
        <v>84336</v>
      </c>
      <c r="C26" s="36">
        <v>81793</v>
      </c>
      <c r="D26" s="36">
        <v>76344</v>
      </c>
      <c r="E26" s="36">
        <v>74070</v>
      </c>
      <c r="F26" s="36">
        <v>73307</v>
      </c>
      <c r="G26" s="36">
        <v>71688</v>
      </c>
      <c r="H26" s="36">
        <v>71377</v>
      </c>
      <c r="I26" s="36">
        <v>71660</v>
      </c>
      <c r="J26" s="36">
        <v>72577</v>
      </c>
      <c r="K26" s="36">
        <v>76454</v>
      </c>
      <c r="L26" s="29">
        <v>74792</v>
      </c>
    </row>
    <row r="27" spans="1:19" ht="14.25" customHeight="1" x14ac:dyDescent="0.2">
      <c r="A27" s="20" t="s">
        <v>40</v>
      </c>
      <c r="B27" s="36">
        <v>78476</v>
      </c>
      <c r="C27" s="36">
        <v>80584</v>
      </c>
      <c r="D27" s="36">
        <v>77661</v>
      </c>
      <c r="E27" s="36">
        <v>72997</v>
      </c>
      <c r="F27" s="36">
        <v>71674</v>
      </c>
      <c r="G27" s="36">
        <v>71562</v>
      </c>
      <c r="H27" s="36">
        <v>69849</v>
      </c>
      <c r="I27" s="36">
        <v>69170</v>
      </c>
      <c r="J27" s="36">
        <v>70270</v>
      </c>
      <c r="K27" s="36">
        <v>72993</v>
      </c>
      <c r="L27" s="29">
        <v>74620</v>
      </c>
    </row>
    <row r="28" spans="1:19" ht="6" customHeight="1" x14ac:dyDescent="0.2">
      <c r="A28" s="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9" ht="14.25" customHeight="1" x14ac:dyDescent="0.25">
      <c r="A29" s="19" t="s">
        <v>11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9" ht="14.25" customHeight="1" x14ac:dyDescent="0.25">
      <c r="A30" s="19" t="s">
        <v>12</v>
      </c>
      <c r="B30" s="36">
        <v>312089</v>
      </c>
      <c r="C30" s="36">
        <v>315367</v>
      </c>
      <c r="D30" s="36">
        <v>318078</v>
      </c>
      <c r="E30" s="36">
        <v>320373</v>
      </c>
      <c r="F30" s="36">
        <v>321783</v>
      </c>
      <c r="G30" s="36">
        <v>323313</v>
      </c>
      <c r="H30" s="36">
        <v>321611</v>
      </c>
      <c r="I30" s="36">
        <v>319094</v>
      </c>
      <c r="J30" s="36">
        <v>318519</v>
      </c>
      <c r="K30" s="36">
        <v>336023</v>
      </c>
      <c r="L30" s="36">
        <v>339178</v>
      </c>
    </row>
    <row r="31" spans="1:19" ht="14.25" customHeight="1" x14ac:dyDescent="0.2">
      <c r="A31" s="21" t="s">
        <v>13</v>
      </c>
      <c r="B31" s="36">
        <v>214957</v>
      </c>
      <c r="C31" s="36">
        <v>218490</v>
      </c>
      <c r="D31" s="36">
        <v>220893</v>
      </c>
      <c r="E31" s="36">
        <v>220672</v>
      </c>
      <c r="F31" s="36">
        <v>218262</v>
      </c>
      <c r="G31" s="36">
        <v>212903</v>
      </c>
      <c r="H31" s="36">
        <v>208488</v>
      </c>
      <c r="I31" s="36">
        <v>207296</v>
      </c>
      <c r="J31" s="36">
        <v>206510</v>
      </c>
      <c r="K31" s="36">
        <v>212763</v>
      </c>
      <c r="L31" s="36">
        <v>210462</v>
      </c>
    </row>
    <row r="32" spans="1:19" ht="14.25" customHeight="1" x14ac:dyDescent="0.2">
      <c r="A32" s="20" t="s">
        <v>14</v>
      </c>
      <c r="B32" s="36">
        <v>94020</v>
      </c>
      <c r="C32" s="36">
        <v>96158</v>
      </c>
      <c r="D32" s="36">
        <v>98269</v>
      </c>
      <c r="E32" s="36">
        <v>93385</v>
      </c>
      <c r="F32" s="36">
        <v>87944</v>
      </c>
      <c r="G32" s="36">
        <v>85838</v>
      </c>
      <c r="H32" s="36">
        <v>85441</v>
      </c>
      <c r="I32" s="36">
        <v>82828</v>
      </c>
      <c r="J32" s="36">
        <v>79981</v>
      </c>
      <c r="K32" s="36">
        <v>73512</v>
      </c>
      <c r="L32" s="36">
        <v>77192</v>
      </c>
    </row>
    <row r="33" spans="1:19" ht="14.25" customHeight="1" x14ac:dyDescent="0.2">
      <c r="A33" s="20" t="s">
        <v>15</v>
      </c>
      <c r="B33" s="36">
        <v>67791</v>
      </c>
      <c r="C33" s="36">
        <v>69334</v>
      </c>
      <c r="D33" s="36">
        <v>68525</v>
      </c>
      <c r="E33" s="36">
        <v>72202</v>
      </c>
      <c r="F33" s="36">
        <v>71972</v>
      </c>
      <c r="G33" s="36">
        <v>68790</v>
      </c>
      <c r="H33" s="36">
        <v>67460</v>
      </c>
      <c r="I33" s="36">
        <v>68361</v>
      </c>
      <c r="J33" s="36">
        <v>68221</v>
      </c>
      <c r="K33" s="36">
        <v>73053</v>
      </c>
      <c r="L33" s="36">
        <v>68697</v>
      </c>
    </row>
    <row r="34" spans="1:19" ht="14.25" customHeight="1" x14ac:dyDescent="0.2">
      <c r="A34" s="20" t="s">
        <v>16</v>
      </c>
      <c r="B34" s="36">
        <v>53146</v>
      </c>
      <c r="C34" s="36">
        <v>52998</v>
      </c>
      <c r="D34" s="36">
        <v>54099</v>
      </c>
      <c r="E34" s="36">
        <v>55085</v>
      </c>
      <c r="F34" s="36">
        <v>58346</v>
      </c>
      <c r="G34" s="36">
        <v>58275</v>
      </c>
      <c r="H34" s="36">
        <v>55587</v>
      </c>
      <c r="I34" s="36">
        <v>56107</v>
      </c>
      <c r="J34" s="36">
        <v>58308</v>
      </c>
      <c r="K34" s="36">
        <v>66198</v>
      </c>
      <c r="L34" s="36">
        <v>64573</v>
      </c>
    </row>
    <row r="35" spans="1:19" ht="14.25" customHeight="1" x14ac:dyDescent="0.2">
      <c r="A35" s="22" t="s">
        <v>17</v>
      </c>
      <c r="B35" s="36">
        <v>97132</v>
      </c>
      <c r="C35" s="36">
        <v>96877</v>
      </c>
      <c r="D35" s="36">
        <v>97185</v>
      </c>
      <c r="E35" s="36">
        <v>99701</v>
      </c>
      <c r="F35" s="36">
        <v>103521</v>
      </c>
      <c r="G35" s="36">
        <v>110410</v>
      </c>
      <c r="H35" s="36">
        <v>113123</v>
      </c>
      <c r="I35" s="36">
        <v>111798</v>
      </c>
      <c r="J35" s="36">
        <v>112009</v>
      </c>
      <c r="K35" s="36">
        <v>123260</v>
      </c>
      <c r="L35" s="36">
        <v>128716</v>
      </c>
    </row>
    <row r="36" spans="1:19" ht="14.25" customHeight="1" x14ac:dyDescent="0.2">
      <c r="A36" s="20" t="s">
        <v>18</v>
      </c>
      <c r="B36" s="36">
        <v>51289</v>
      </c>
      <c r="C36" s="36">
        <v>51085</v>
      </c>
      <c r="D36" s="36">
        <v>50703</v>
      </c>
      <c r="E36" s="36">
        <v>52178</v>
      </c>
      <c r="F36" s="36">
        <v>53564</v>
      </c>
      <c r="G36" s="36">
        <v>56809</v>
      </c>
      <c r="H36" s="36">
        <v>57028</v>
      </c>
      <c r="I36" s="36">
        <v>54713</v>
      </c>
      <c r="J36" s="36">
        <v>55319</v>
      </c>
      <c r="K36" s="36">
        <v>57632</v>
      </c>
      <c r="L36" s="36">
        <v>62957</v>
      </c>
    </row>
    <row r="37" spans="1:19" ht="14.25" customHeight="1" x14ac:dyDescent="0.2">
      <c r="A37" s="20" t="s">
        <v>19</v>
      </c>
      <c r="B37" s="36">
        <v>38324</v>
      </c>
      <c r="C37" s="36">
        <v>38094</v>
      </c>
      <c r="D37" s="36">
        <v>38546</v>
      </c>
      <c r="E37" s="36">
        <v>39235</v>
      </c>
      <c r="F37" s="36">
        <v>40616</v>
      </c>
      <c r="G37" s="36">
        <v>42783</v>
      </c>
      <c r="H37" s="36">
        <v>44590</v>
      </c>
      <c r="I37" s="36">
        <v>44645</v>
      </c>
      <c r="J37" s="36">
        <v>43947</v>
      </c>
      <c r="K37" s="36">
        <v>51937</v>
      </c>
      <c r="L37" s="36">
        <v>51063</v>
      </c>
    </row>
    <row r="38" spans="1:19" ht="14.25" customHeight="1" x14ac:dyDescent="0.2">
      <c r="A38" s="20" t="s">
        <v>20</v>
      </c>
      <c r="B38" s="36">
        <v>7519</v>
      </c>
      <c r="C38" s="36">
        <v>7698</v>
      </c>
      <c r="D38" s="36">
        <v>7936</v>
      </c>
      <c r="E38" s="36">
        <v>8288</v>
      </c>
      <c r="F38" s="36">
        <v>9341</v>
      </c>
      <c r="G38" s="36">
        <v>10818</v>
      </c>
      <c r="H38" s="36">
        <v>11505</v>
      </c>
      <c r="I38" s="36">
        <v>12440</v>
      </c>
      <c r="J38" s="36">
        <v>12743</v>
      </c>
      <c r="K38" s="36">
        <v>13691</v>
      </c>
      <c r="L38" s="36">
        <v>14696</v>
      </c>
    </row>
    <row r="39" spans="1:19" ht="6" customHeight="1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9" ht="17.25" x14ac:dyDescent="0.25">
      <c r="A40" s="23" t="s">
        <v>41</v>
      </c>
      <c r="B40" s="36">
        <v>244997</v>
      </c>
      <c r="C40" s="36">
        <v>246875</v>
      </c>
      <c r="D40" s="36">
        <v>244670</v>
      </c>
      <c r="E40" s="40">
        <v>240652</v>
      </c>
      <c r="F40" s="40">
        <v>235832</v>
      </c>
      <c r="G40" s="40">
        <v>233912</v>
      </c>
      <c r="H40" s="40">
        <v>231376</v>
      </c>
      <c r="I40" s="40">
        <v>228463</v>
      </c>
      <c r="J40" s="40">
        <v>226382</v>
      </c>
      <c r="K40" s="40">
        <v>237967</v>
      </c>
      <c r="L40" s="40">
        <v>238485</v>
      </c>
      <c r="O40" s="39"/>
      <c r="P40" s="39"/>
      <c r="Q40" s="39"/>
      <c r="R40" s="39"/>
      <c r="S40" s="39"/>
    </row>
    <row r="41" spans="1:19" ht="14.25" customHeight="1" x14ac:dyDescent="0.2">
      <c r="A41" s="21" t="s">
        <v>13</v>
      </c>
      <c r="B41" s="36">
        <v>175480</v>
      </c>
      <c r="C41" s="36">
        <v>177688</v>
      </c>
      <c r="D41" s="36">
        <v>176690</v>
      </c>
      <c r="E41" s="40">
        <v>173276</v>
      </c>
      <c r="F41" s="40">
        <v>167845</v>
      </c>
      <c r="G41" s="40">
        <v>162309</v>
      </c>
      <c r="H41" s="40">
        <v>158520</v>
      </c>
      <c r="I41" s="40">
        <v>157557</v>
      </c>
      <c r="J41" s="40">
        <v>155938</v>
      </c>
      <c r="K41" s="40">
        <v>159911</v>
      </c>
      <c r="L41" s="40">
        <v>157766</v>
      </c>
      <c r="O41" s="39"/>
      <c r="P41" s="39"/>
      <c r="Q41" s="39"/>
      <c r="R41" s="39"/>
      <c r="S41" s="39"/>
    </row>
    <row r="42" spans="1:19" ht="14.25" customHeight="1" x14ac:dyDescent="0.2">
      <c r="A42" s="20" t="s">
        <v>14</v>
      </c>
      <c r="B42" s="36">
        <v>76178</v>
      </c>
      <c r="C42" s="36">
        <v>77606</v>
      </c>
      <c r="D42" s="36">
        <v>76723</v>
      </c>
      <c r="E42" s="40">
        <v>71598</v>
      </c>
      <c r="F42" s="40">
        <v>66783</v>
      </c>
      <c r="G42" s="40">
        <v>65208</v>
      </c>
      <c r="H42" s="40">
        <v>65321</v>
      </c>
      <c r="I42" s="40">
        <v>63058</v>
      </c>
      <c r="J42" s="40">
        <v>60075</v>
      </c>
      <c r="K42" s="40">
        <v>55259</v>
      </c>
      <c r="L42" s="40">
        <v>57966</v>
      </c>
    </row>
    <row r="43" spans="1:19" ht="14.25" customHeight="1" x14ac:dyDescent="0.2">
      <c r="A43" s="20" t="s">
        <v>15</v>
      </c>
      <c r="B43" s="36">
        <v>55419</v>
      </c>
      <c r="C43" s="36">
        <v>56588</v>
      </c>
      <c r="D43" s="36">
        <v>55643</v>
      </c>
      <c r="E43" s="40">
        <v>56612</v>
      </c>
      <c r="F43" s="40">
        <v>55225</v>
      </c>
      <c r="G43" s="40">
        <v>52315</v>
      </c>
      <c r="H43" s="40">
        <v>51089</v>
      </c>
      <c r="I43" s="40">
        <v>51905</v>
      </c>
      <c r="J43" s="40">
        <v>51654</v>
      </c>
      <c r="K43" s="40">
        <v>54686</v>
      </c>
      <c r="L43" s="40">
        <v>51520</v>
      </c>
    </row>
    <row r="44" spans="1:19" ht="14.25" customHeight="1" x14ac:dyDescent="0.2">
      <c r="A44" s="20" t="s">
        <v>16</v>
      </c>
      <c r="B44" s="36">
        <v>43883</v>
      </c>
      <c r="C44" s="36">
        <v>43494</v>
      </c>
      <c r="D44" s="36">
        <v>44324</v>
      </c>
      <c r="E44" s="40">
        <v>45066</v>
      </c>
      <c r="F44" s="40">
        <v>45837</v>
      </c>
      <c r="G44" s="40">
        <v>44786</v>
      </c>
      <c r="H44" s="40">
        <v>42110</v>
      </c>
      <c r="I44" s="40">
        <v>42594</v>
      </c>
      <c r="J44" s="40">
        <v>44209</v>
      </c>
      <c r="K44" s="40">
        <v>49966</v>
      </c>
      <c r="L44" s="40">
        <v>48280</v>
      </c>
    </row>
    <row r="45" spans="1:19" ht="14.25" customHeight="1" x14ac:dyDescent="0.2">
      <c r="A45" s="22" t="s">
        <v>17</v>
      </c>
      <c r="B45" s="36">
        <v>69517</v>
      </c>
      <c r="C45" s="36">
        <v>69187</v>
      </c>
      <c r="D45" s="36">
        <v>67980</v>
      </c>
      <c r="E45" s="40">
        <v>67376</v>
      </c>
      <c r="F45" s="40">
        <v>67987</v>
      </c>
      <c r="G45" s="40">
        <v>71603</v>
      </c>
      <c r="H45" s="40">
        <v>72856</v>
      </c>
      <c r="I45" s="40">
        <v>70906</v>
      </c>
      <c r="J45" s="40">
        <v>70444</v>
      </c>
      <c r="K45" s="40">
        <v>78056</v>
      </c>
      <c r="L45" s="40">
        <v>80719</v>
      </c>
      <c r="O45" s="39"/>
      <c r="P45" s="39"/>
      <c r="Q45" s="39"/>
      <c r="R45" s="39"/>
      <c r="S45" s="39"/>
    </row>
    <row r="46" spans="1:19" ht="14.25" customHeight="1" x14ac:dyDescent="0.2">
      <c r="A46" s="20" t="s">
        <v>18</v>
      </c>
      <c r="B46" s="36">
        <v>39634</v>
      </c>
      <c r="C46" s="36">
        <v>39463</v>
      </c>
      <c r="D46" s="36">
        <v>37990</v>
      </c>
      <c r="E46" s="40">
        <v>37637</v>
      </c>
      <c r="F46" s="40">
        <v>38262</v>
      </c>
      <c r="G46" s="40">
        <v>40393</v>
      </c>
      <c r="H46" s="40">
        <v>40622</v>
      </c>
      <c r="I46" s="40">
        <v>38448</v>
      </c>
      <c r="J46" s="40">
        <v>38839</v>
      </c>
      <c r="K46" s="40">
        <v>39941</v>
      </c>
      <c r="L46" s="40">
        <v>43794</v>
      </c>
    </row>
    <row r="47" spans="1:19" ht="14.25" customHeight="1" x14ac:dyDescent="0.2">
      <c r="A47" s="20" t="s">
        <v>19</v>
      </c>
      <c r="B47" s="36">
        <v>29624</v>
      </c>
      <c r="C47" s="36">
        <v>29457</v>
      </c>
      <c r="D47" s="36">
        <v>29678</v>
      </c>
      <c r="E47" s="40">
        <v>29405</v>
      </c>
      <c r="F47" s="40">
        <v>29274</v>
      </c>
      <c r="G47" s="40">
        <v>30716</v>
      </c>
      <c r="H47" s="40">
        <v>31652</v>
      </c>
      <c r="I47" s="40">
        <v>31855</v>
      </c>
      <c r="J47" s="40">
        <v>30749</v>
      </c>
      <c r="K47" s="40">
        <v>37262</v>
      </c>
      <c r="L47" s="40">
        <v>35926</v>
      </c>
    </row>
    <row r="48" spans="1:19" ht="14.25" customHeight="1" x14ac:dyDescent="0.2">
      <c r="A48" s="20" t="s">
        <v>20</v>
      </c>
      <c r="B48" s="36">
        <v>259</v>
      </c>
      <c r="C48" s="36">
        <v>267</v>
      </c>
      <c r="D48" s="36">
        <v>312</v>
      </c>
      <c r="E48" s="40">
        <v>334</v>
      </c>
      <c r="F48" s="40">
        <v>451</v>
      </c>
      <c r="G48" s="40">
        <v>494</v>
      </c>
      <c r="H48" s="40">
        <v>582</v>
      </c>
      <c r="I48" s="40">
        <v>603</v>
      </c>
      <c r="J48" s="40">
        <v>856</v>
      </c>
      <c r="K48" s="40">
        <v>853</v>
      </c>
      <c r="L48" s="40">
        <v>999</v>
      </c>
    </row>
    <row r="49" spans="1:19" ht="6" customHeight="1" x14ac:dyDescent="0.2">
      <c r="A49" s="20"/>
      <c r="B49" s="36"/>
      <c r="C49" s="36"/>
      <c r="D49" s="36"/>
      <c r="E49" s="40"/>
      <c r="F49" s="40"/>
      <c r="G49" s="40"/>
      <c r="H49" s="40"/>
      <c r="I49" s="40"/>
      <c r="J49" s="40"/>
      <c r="K49" s="40"/>
      <c r="L49" s="40"/>
    </row>
    <row r="50" spans="1:19" ht="14.25" customHeight="1" x14ac:dyDescent="0.25">
      <c r="A50" s="19" t="s">
        <v>42</v>
      </c>
      <c r="B50" s="36">
        <v>67092</v>
      </c>
      <c r="C50" s="36">
        <v>68492</v>
      </c>
      <c r="D50" s="36">
        <v>73408</v>
      </c>
      <c r="E50" s="40">
        <v>79721</v>
      </c>
      <c r="F50" s="40">
        <v>85951</v>
      </c>
      <c r="G50" s="40">
        <v>89401</v>
      </c>
      <c r="H50" s="40">
        <v>90235</v>
      </c>
      <c r="I50" s="40">
        <v>90631</v>
      </c>
      <c r="J50" s="40">
        <v>92137</v>
      </c>
      <c r="K50" s="40">
        <v>98056</v>
      </c>
      <c r="L50" s="40">
        <v>100693</v>
      </c>
      <c r="O50" s="39"/>
      <c r="P50" s="39"/>
      <c r="Q50" s="39"/>
      <c r="R50" s="39"/>
      <c r="S50" s="39"/>
    </row>
    <row r="51" spans="1:19" ht="14.25" customHeight="1" x14ac:dyDescent="0.2">
      <c r="A51" s="21" t="s">
        <v>13</v>
      </c>
      <c r="B51" s="36">
        <v>39477</v>
      </c>
      <c r="C51" s="36">
        <v>40802</v>
      </c>
      <c r="D51" s="36">
        <v>44203</v>
      </c>
      <c r="E51" s="40">
        <v>47396</v>
      </c>
      <c r="F51" s="40">
        <v>50417</v>
      </c>
      <c r="G51" s="40">
        <v>50594</v>
      </c>
      <c r="H51" s="40">
        <v>49968</v>
      </c>
      <c r="I51" s="40">
        <v>49739</v>
      </c>
      <c r="J51" s="40">
        <v>50572</v>
      </c>
      <c r="K51" s="40">
        <v>52852</v>
      </c>
      <c r="L51" s="40">
        <v>52696</v>
      </c>
    </row>
    <row r="52" spans="1:19" ht="14.25" customHeight="1" x14ac:dyDescent="0.2">
      <c r="A52" s="20" t="s">
        <v>14</v>
      </c>
      <c r="B52" s="36">
        <v>17842</v>
      </c>
      <c r="C52" s="36">
        <v>18552</v>
      </c>
      <c r="D52" s="36">
        <v>21546</v>
      </c>
      <c r="E52" s="40">
        <v>21787</v>
      </c>
      <c r="F52" s="40">
        <v>21161</v>
      </c>
      <c r="G52" s="40">
        <v>20630</v>
      </c>
      <c r="H52" s="40">
        <v>20120</v>
      </c>
      <c r="I52" s="40">
        <v>19770</v>
      </c>
      <c r="J52" s="40">
        <v>19906</v>
      </c>
      <c r="K52" s="40">
        <v>18253</v>
      </c>
      <c r="L52" s="40">
        <v>19226</v>
      </c>
    </row>
    <row r="53" spans="1:19" ht="14.25" customHeight="1" x14ac:dyDescent="0.2">
      <c r="A53" s="20" t="s">
        <v>15</v>
      </c>
      <c r="B53" s="36">
        <v>12372</v>
      </c>
      <c r="C53" s="36">
        <v>12746</v>
      </c>
      <c r="D53" s="36">
        <v>12882</v>
      </c>
      <c r="E53" s="40">
        <v>15590</v>
      </c>
      <c r="F53" s="40">
        <v>16747</v>
      </c>
      <c r="G53" s="40">
        <v>16475</v>
      </c>
      <c r="H53" s="40">
        <v>16371</v>
      </c>
      <c r="I53" s="40">
        <v>16456</v>
      </c>
      <c r="J53" s="40">
        <v>16567</v>
      </c>
      <c r="K53" s="40">
        <v>18367</v>
      </c>
      <c r="L53" s="40">
        <v>17177</v>
      </c>
    </row>
    <row r="54" spans="1:19" ht="14.25" customHeight="1" x14ac:dyDescent="0.2">
      <c r="A54" s="20" t="s">
        <v>16</v>
      </c>
      <c r="B54" s="36">
        <v>9263</v>
      </c>
      <c r="C54" s="36">
        <v>9504</v>
      </c>
      <c r="D54" s="36">
        <v>9775</v>
      </c>
      <c r="E54" s="40">
        <v>10019</v>
      </c>
      <c r="F54" s="40">
        <v>12509</v>
      </c>
      <c r="G54" s="40">
        <v>13489</v>
      </c>
      <c r="H54" s="40">
        <v>13477</v>
      </c>
      <c r="I54" s="40">
        <v>13513</v>
      </c>
      <c r="J54" s="40">
        <v>14099</v>
      </c>
      <c r="K54" s="40">
        <v>16232</v>
      </c>
      <c r="L54" s="40">
        <v>16293</v>
      </c>
    </row>
    <row r="55" spans="1:19" ht="14.25" customHeight="1" x14ac:dyDescent="0.2">
      <c r="A55" s="22" t="s">
        <v>17</v>
      </c>
      <c r="B55" s="36">
        <v>27615</v>
      </c>
      <c r="C55" s="36">
        <v>27690</v>
      </c>
      <c r="D55" s="36">
        <v>29205</v>
      </c>
      <c r="E55" s="40">
        <v>32325</v>
      </c>
      <c r="F55" s="40">
        <v>35534</v>
      </c>
      <c r="G55" s="40">
        <v>38807</v>
      </c>
      <c r="H55" s="40">
        <v>40267</v>
      </c>
      <c r="I55" s="40">
        <v>40892</v>
      </c>
      <c r="J55" s="40">
        <v>41565</v>
      </c>
      <c r="K55" s="40">
        <v>45204</v>
      </c>
      <c r="L55" s="40">
        <v>47997</v>
      </c>
    </row>
    <row r="56" spans="1:19" ht="14.25" customHeight="1" x14ac:dyDescent="0.2">
      <c r="A56" s="20" t="s">
        <v>18</v>
      </c>
      <c r="B56" s="36">
        <v>11655</v>
      </c>
      <c r="C56" s="36">
        <v>11622</v>
      </c>
      <c r="D56" s="36">
        <v>12713</v>
      </c>
      <c r="E56" s="40">
        <v>14541</v>
      </c>
      <c r="F56" s="40">
        <v>15302</v>
      </c>
      <c r="G56" s="40">
        <v>16416</v>
      </c>
      <c r="H56" s="40">
        <v>16406</v>
      </c>
      <c r="I56" s="40">
        <v>16265</v>
      </c>
      <c r="J56" s="40">
        <v>16480</v>
      </c>
      <c r="K56" s="40">
        <v>17691</v>
      </c>
      <c r="L56" s="40">
        <v>19163</v>
      </c>
    </row>
    <row r="57" spans="1:19" ht="14.25" customHeight="1" x14ac:dyDescent="0.2">
      <c r="A57" s="20" t="s">
        <v>19</v>
      </c>
      <c r="B57" s="36">
        <v>8700</v>
      </c>
      <c r="C57" s="36">
        <v>8637</v>
      </c>
      <c r="D57" s="36">
        <v>8868</v>
      </c>
      <c r="E57" s="40">
        <v>9830</v>
      </c>
      <c r="F57" s="40">
        <v>11342</v>
      </c>
      <c r="G57" s="40">
        <v>12067</v>
      </c>
      <c r="H57" s="40">
        <v>12938</v>
      </c>
      <c r="I57" s="40">
        <v>12790</v>
      </c>
      <c r="J57" s="40">
        <v>13198</v>
      </c>
      <c r="K57" s="40">
        <v>14675</v>
      </c>
      <c r="L57" s="40">
        <v>15137</v>
      </c>
    </row>
    <row r="58" spans="1:19" ht="14.25" customHeight="1" x14ac:dyDescent="0.2">
      <c r="A58" s="20" t="s">
        <v>20</v>
      </c>
      <c r="B58" s="36">
        <v>7260</v>
      </c>
      <c r="C58" s="36">
        <v>7431</v>
      </c>
      <c r="D58" s="36">
        <v>7624</v>
      </c>
      <c r="E58" s="40">
        <v>7954</v>
      </c>
      <c r="F58" s="40">
        <v>8890</v>
      </c>
      <c r="G58" s="40">
        <v>10324</v>
      </c>
      <c r="H58" s="40">
        <v>10923</v>
      </c>
      <c r="I58" s="40">
        <v>11837</v>
      </c>
      <c r="J58" s="40">
        <v>11887</v>
      </c>
      <c r="K58" s="40">
        <v>12838</v>
      </c>
      <c r="L58" s="40">
        <v>13697</v>
      </c>
    </row>
    <row r="59" spans="1:19" ht="6" customHeight="1" x14ac:dyDescent="0.2">
      <c r="A59" s="1"/>
      <c r="B59" s="38"/>
      <c r="C59" s="38"/>
      <c r="D59" s="38"/>
      <c r="E59" s="41"/>
      <c r="F59" s="41"/>
      <c r="G59" s="41"/>
      <c r="H59" s="41"/>
      <c r="I59" s="41"/>
      <c r="J59" s="41"/>
      <c r="K59" s="41"/>
      <c r="L59" s="41"/>
      <c r="O59" s="39"/>
      <c r="P59" s="39"/>
      <c r="Q59" s="39"/>
      <c r="R59" s="39"/>
      <c r="S59" s="39"/>
    </row>
    <row r="60" spans="1:19" ht="14.25" customHeight="1" thickBot="1" x14ac:dyDescent="0.3">
      <c r="A60" s="42" t="s">
        <v>43</v>
      </c>
      <c r="B60" s="43">
        <v>15055</v>
      </c>
      <c r="C60" s="43">
        <v>15642</v>
      </c>
      <c r="D60" s="43">
        <v>14409</v>
      </c>
      <c r="E60" s="43">
        <v>14754</v>
      </c>
      <c r="F60" s="44">
        <v>14944</v>
      </c>
      <c r="G60" s="44">
        <v>15082</v>
      </c>
      <c r="H60" s="44">
        <v>15491</v>
      </c>
      <c r="I60" s="44">
        <v>15216</v>
      </c>
      <c r="J60" s="44">
        <v>15084</v>
      </c>
      <c r="K60" s="44">
        <v>14699</v>
      </c>
      <c r="L60" s="44">
        <v>14405</v>
      </c>
      <c r="O60" s="39"/>
      <c r="P60" s="39"/>
      <c r="Q60" s="39"/>
      <c r="R60" s="39"/>
      <c r="S60" s="39"/>
    </row>
    <row r="61" spans="1:19" x14ac:dyDescent="0.2">
      <c r="A61" s="45" t="s">
        <v>44</v>
      </c>
      <c r="O61" s="39"/>
      <c r="P61" s="39"/>
      <c r="Q61" s="39"/>
      <c r="R61" s="39"/>
      <c r="S61" s="39"/>
    </row>
    <row r="62" spans="1:19" x14ac:dyDescent="0.2">
      <c r="A62" s="45"/>
      <c r="O62" s="39"/>
      <c r="P62" s="39"/>
      <c r="Q62" s="39"/>
      <c r="R62" s="39"/>
      <c r="S62" s="39"/>
    </row>
    <row r="63" spans="1:19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O63" s="39"/>
      <c r="P63" s="39"/>
      <c r="Q63" s="39"/>
      <c r="R63" s="39"/>
      <c r="S63" s="39"/>
    </row>
  </sheetData>
  <mergeCells count="1">
    <mergeCell ref="M1:N2"/>
  </mergeCells>
  <hyperlinks>
    <hyperlink ref="M1" r:id="rId1" location="INDICE!A1"/>
    <hyperlink ref="M1:N2" location="INDICE!A3" display="INDICE"/>
  </hyperlinks>
  <printOptions horizontalCentered="1"/>
  <pageMargins left="0.59055118110236227" right="0.59055118110236227" top="0.94488188976377963" bottom="0.59055118110236227" header="0" footer="0"/>
  <pageSetup scale="85" orientation="portrait" r:id="rId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workbookViewId="0">
      <selection activeCell="X1" sqref="X1:Y2"/>
    </sheetView>
  </sheetViews>
  <sheetFormatPr baseColWidth="10" defaultColWidth="11" defaultRowHeight="12" x14ac:dyDescent="0.2"/>
  <cols>
    <col min="1" max="1" width="10.75" style="29" customWidth="1"/>
    <col min="2" max="2" width="5.125" style="29" customWidth="1"/>
    <col min="3" max="4" width="5.375" style="29" customWidth="1"/>
    <col min="5" max="5" width="1.5" style="29" customWidth="1"/>
    <col min="6" max="7" width="4.625" style="29" customWidth="1"/>
    <col min="8" max="8" width="1.5" style="29" customWidth="1"/>
    <col min="9" max="10" width="4.625" style="29" customWidth="1"/>
    <col min="11" max="11" width="1.5" style="29" customWidth="1"/>
    <col min="12" max="13" width="4.625" style="29" customWidth="1"/>
    <col min="14" max="14" width="1.5" style="29" customWidth="1"/>
    <col min="15" max="16" width="4.625" style="29" customWidth="1"/>
    <col min="17" max="17" width="1.5" style="29" customWidth="1"/>
    <col min="18" max="19" width="4.625" style="29" customWidth="1"/>
    <col min="20" max="20" width="1.5" style="29" customWidth="1"/>
    <col min="21" max="21" width="4.375" style="29" customWidth="1"/>
    <col min="22" max="22" width="3.875" style="29" customWidth="1"/>
    <col min="23" max="23" width="6.875" style="90" customWidth="1"/>
    <col min="24" max="16384" width="11" style="90"/>
  </cols>
  <sheetData>
    <row r="1" spans="1:26" ht="15" x14ac:dyDescent="0.2">
      <c r="A1" s="769" t="s">
        <v>787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5" x14ac:dyDescent="0.2">
      <c r="A2" s="769" t="s">
        <v>234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200"/>
      <c r="X2" s="747"/>
      <c r="Y2" s="747"/>
      <c r="Z2"/>
    </row>
    <row r="3" spans="1:26" ht="14.25" x14ac:dyDescent="0.2">
      <c r="A3" s="758" t="s">
        <v>309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</row>
    <row r="4" spans="1:26" ht="14.25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x14ac:dyDescent="0.2">
      <c r="A5" s="769" t="s">
        <v>207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4.25" x14ac:dyDescent="0.2">
      <c r="A6" s="754" t="s">
        <v>545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4"/>
    </row>
    <row r="7" spans="1:26" ht="15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</row>
    <row r="8" spans="1:26" s="91" customFormat="1" ht="12.75" x14ac:dyDescent="0.2">
      <c r="A8" s="274" t="s">
        <v>161</v>
      </c>
      <c r="B8" s="208" t="s">
        <v>5</v>
      </c>
      <c r="C8" s="208"/>
      <c r="D8" s="208"/>
      <c r="E8" s="1"/>
      <c r="F8" s="275" t="s">
        <v>14</v>
      </c>
      <c r="G8" s="275"/>
      <c r="H8" s="1"/>
      <c r="I8" s="275" t="s">
        <v>15</v>
      </c>
      <c r="J8" s="275"/>
      <c r="K8" s="1"/>
      <c r="L8" s="275" t="s">
        <v>16</v>
      </c>
      <c r="M8" s="275"/>
      <c r="N8" s="1"/>
      <c r="O8" s="275" t="s">
        <v>18</v>
      </c>
      <c r="P8" s="275"/>
      <c r="Q8" s="1"/>
      <c r="R8" s="275" t="s">
        <v>19</v>
      </c>
      <c r="S8" s="275"/>
      <c r="T8" s="1"/>
      <c r="U8" s="275" t="s">
        <v>20</v>
      </c>
      <c r="V8" s="275"/>
    </row>
    <row r="9" spans="1:26" s="91" customFormat="1" ht="13.5" thickBot="1" x14ac:dyDescent="0.25">
      <c r="A9" s="276" t="s">
        <v>227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/>
      <c r="I9" s="235" t="s">
        <v>87</v>
      </c>
      <c r="J9" s="235" t="s">
        <v>88</v>
      </c>
      <c r="K9" s="235"/>
      <c r="L9" s="235" t="s">
        <v>87</v>
      </c>
      <c r="M9" s="235" t="s">
        <v>88</v>
      </c>
      <c r="N9" s="235"/>
      <c r="O9" s="235" t="s">
        <v>87</v>
      </c>
      <c r="P9" s="235" t="s">
        <v>88</v>
      </c>
      <c r="Q9" s="235"/>
      <c r="R9" s="235" t="s">
        <v>87</v>
      </c>
      <c r="S9" s="235" t="s">
        <v>88</v>
      </c>
      <c r="T9" s="235"/>
      <c r="U9" s="235" t="s">
        <v>87</v>
      </c>
      <c r="V9" s="235" t="s">
        <v>88</v>
      </c>
    </row>
    <row r="10" spans="1:26" x14ac:dyDescent="0.2">
      <c r="A10" s="252"/>
      <c r="B10" s="253"/>
      <c r="C10" s="253"/>
      <c r="D10" s="253"/>
      <c r="E10" s="252"/>
      <c r="F10" s="253"/>
      <c r="G10" s="253"/>
      <c r="H10" s="252"/>
      <c r="I10" s="253"/>
      <c r="J10" s="253"/>
      <c r="K10" s="252"/>
      <c r="L10" s="253"/>
      <c r="M10" s="253"/>
      <c r="N10" s="252"/>
      <c r="O10" s="253"/>
      <c r="P10" s="253"/>
      <c r="Q10" s="252"/>
      <c r="R10" s="253"/>
      <c r="S10" s="253"/>
      <c r="T10" s="252"/>
      <c r="U10" s="253"/>
      <c r="V10" s="253"/>
    </row>
    <row r="11" spans="1:26" ht="15" x14ac:dyDescent="0.25">
      <c r="A11" s="228" t="s">
        <v>126</v>
      </c>
      <c r="B11" s="51">
        <v>32162</v>
      </c>
      <c r="C11" s="51">
        <v>15603</v>
      </c>
      <c r="D11" s="51">
        <v>16559</v>
      </c>
      <c r="E11" s="51"/>
      <c r="F11" s="51">
        <v>4734</v>
      </c>
      <c r="G11" s="51">
        <v>2482</v>
      </c>
      <c r="H11" s="51"/>
      <c r="I11" s="51">
        <v>5676</v>
      </c>
      <c r="J11" s="51">
        <v>2943</v>
      </c>
      <c r="K11" s="51"/>
      <c r="L11" s="51">
        <v>6293</v>
      </c>
      <c r="M11" s="51">
        <v>3076</v>
      </c>
      <c r="N11" s="51"/>
      <c r="O11" s="51">
        <v>8586</v>
      </c>
      <c r="P11" s="51">
        <v>4048</v>
      </c>
      <c r="Q11" s="51"/>
      <c r="R11" s="51">
        <v>6873</v>
      </c>
      <c r="S11" s="51">
        <v>3054</v>
      </c>
      <c r="T11" s="51"/>
      <c r="U11" s="51">
        <v>0</v>
      </c>
      <c r="V11" s="51">
        <v>0</v>
      </c>
    </row>
    <row r="12" spans="1:26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6" ht="12.75" x14ac:dyDescent="0.2">
      <c r="A13" s="254" t="s">
        <v>208</v>
      </c>
      <c r="B13" s="51">
        <v>6125</v>
      </c>
      <c r="C13" s="51">
        <v>3061</v>
      </c>
      <c r="D13" s="51">
        <v>3064</v>
      </c>
      <c r="E13" s="51"/>
      <c r="F13" s="51">
        <v>947</v>
      </c>
      <c r="G13" s="51">
        <v>499</v>
      </c>
      <c r="H13" s="51"/>
      <c r="I13" s="51">
        <v>1115</v>
      </c>
      <c r="J13" s="51">
        <v>595</v>
      </c>
      <c r="K13" s="51"/>
      <c r="L13" s="51">
        <v>1224</v>
      </c>
      <c r="M13" s="51">
        <v>591</v>
      </c>
      <c r="N13" s="51"/>
      <c r="O13" s="51">
        <v>1588</v>
      </c>
      <c r="P13" s="51">
        <v>782</v>
      </c>
      <c r="Q13" s="51"/>
      <c r="R13" s="51">
        <v>1251</v>
      </c>
      <c r="S13" s="51">
        <v>594</v>
      </c>
      <c r="T13" s="51"/>
      <c r="U13" s="51">
        <v>0</v>
      </c>
      <c r="V13" s="51">
        <v>0</v>
      </c>
    </row>
    <row r="14" spans="1:26" ht="12.75" x14ac:dyDescent="0.2">
      <c r="A14" s="1" t="s">
        <v>209</v>
      </c>
      <c r="B14" s="51">
        <v>4571</v>
      </c>
      <c r="C14" s="51">
        <v>2297</v>
      </c>
      <c r="D14" s="51">
        <v>2274</v>
      </c>
      <c r="E14" s="51"/>
      <c r="F14" s="51">
        <v>784</v>
      </c>
      <c r="G14" s="51">
        <v>407</v>
      </c>
      <c r="H14" s="51"/>
      <c r="I14" s="51">
        <v>881</v>
      </c>
      <c r="J14" s="51">
        <v>467</v>
      </c>
      <c r="K14" s="51"/>
      <c r="L14" s="51">
        <v>938</v>
      </c>
      <c r="M14" s="51">
        <v>483</v>
      </c>
      <c r="N14" s="51"/>
      <c r="O14" s="51">
        <v>1141</v>
      </c>
      <c r="P14" s="51">
        <v>548</v>
      </c>
      <c r="Q14" s="51"/>
      <c r="R14" s="51">
        <v>827</v>
      </c>
      <c r="S14" s="51">
        <v>392</v>
      </c>
      <c r="T14" s="51"/>
      <c r="U14" s="51">
        <v>0</v>
      </c>
      <c r="V14" s="51">
        <v>0</v>
      </c>
    </row>
    <row r="15" spans="1:26" ht="12.75" x14ac:dyDescent="0.2">
      <c r="A15" s="1" t="s">
        <v>210</v>
      </c>
      <c r="B15" s="51">
        <v>4166</v>
      </c>
      <c r="C15" s="51">
        <v>1996</v>
      </c>
      <c r="D15" s="51">
        <v>2170</v>
      </c>
      <c r="E15" s="51"/>
      <c r="F15" s="51">
        <v>723</v>
      </c>
      <c r="G15" s="51">
        <v>389</v>
      </c>
      <c r="H15" s="51"/>
      <c r="I15" s="51">
        <v>841</v>
      </c>
      <c r="J15" s="51">
        <v>410</v>
      </c>
      <c r="K15" s="51"/>
      <c r="L15" s="51">
        <v>829</v>
      </c>
      <c r="M15" s="51">
        <v>398</v>
      </c>
      <c r="N15" s="51"/>
      <c r="O15" s="51">
        <v>1048</v>
      </c>
      <c r="P15" s="51">
        <v>480</v>
      </c>
      <c r="Q15" s="51"/>
      <c r="R15" s="51">
        <v>725</v>
      </c>
      <c r="S15" s="51">
        <v>319</v>
      </c>
      <c r="T15" s="51"/>
      <c r="U15" s="51">
        <v>0</v>
      </c>
      <c r="V15" s="51">
        <v>0</v>
      </c>
    </row>
    <row r="16" spans="1:26" ht="12.75" x14ac:dyDescent="0.2">
      <c r="A16" s="1" t="s">
        <v>211</v>
      </c>
      <c r="B16" s="51">
        <v>3662</v>
      </c>
      <c r="C16" s="51">
        <v>1714</v>
      </c>
      <c r="D16" s="51">
        <v>1948</v>
      </c>
      <c r="E16" s="51"/>
      <c r="F16" s="51">
        <v>508</v>
      </c>
      <c r="G16" s="51">
        <v>261</v>
      </c>
      <c r="H16" s="51"/>
      <c r="I16" s="51">
        <v>739</v>
      </c>
      <c r="J16" s="51">
        <v>377</v>
      </c>
      <c r="K16" s="51"/>
      <c r="L16" s="51">
        <v>746</v>
      </c>
      <c r="M16" s="51">
        <v>354</v>
      </c>
      <c r="N16" s="51"/>
      <c r="O16" s="51">
        <v>933</v>
      </c>
      <c r="P16" s="51">
        <v>427</v>
      </c>
      <c r="Q16" s="51"/>
      <c r="R16" s="51">
        <v>736</v>
      </c>
      <c r="S16" s="51">
        <v>295</v>
      </c>
      <c r="T16" s="51"/>
      <c r="U16" s="51">
        <v>0</v>
      </c>
      <c r="V16" s="51">
        <v>0</v>
      </c>
    </row>
    <row r="17" spans="1:44" ht="12.75" x14ac:dyDescent="0.2">
      <c r="A17" s="1" t="s">
        <v>212</v>
      </c>
      <c r="B17" s="51">
        <v>2962</v>
      </c>
      <c r="C17" s="51">
        <v>1343</v>
      </c>
      <c r="D17" s="51">
        <v>1619</v>
      </c>
      <c r="E17" s="51"/>
      <c r="F17" s="51">
        <v>415</v>
      </c>
      <c r="G17" s="51">
        <v>208</v>
      </c>
      <c r="H17" s="51"/>
      <c r="I17" s="51">
        <v>475</v>
      </c>
      <c r="J17" s="51">
        <v>241</v>
      </c>
      <c r="K17" s="51"/>
      <c r="L17" s="51">
        <v>556</v>
      </c>
      <c r="M17" s="51">
        <v>235</v>
      </c>
      <c r="N17" s="51"/>
      <c r="O17" s="51">
        <v>823</v>
      </c>
      <c r="P17" s="51">
        <v>345</v>
      </c>
      <c r="Q17" s="51"/>
      <c r="R17" s="51">
        <v>693</v>
      </c>
      <c r="S17" s="51">
        <v>314</v>
      </c>
      <c r="T17" s="51"/>
      <c r="U17" s="51">
        <v>0</v>
      </c>
      <c r="V17" s="51">
        <v>0</v>
      </c>
    </row>
    <row r="18" spans="1:44" ht="12.75" x14ac:dyDescent="0.2">
      <c r="A18" s="666" t="s">
        <v>213</v>
      </c>
      <c r="B18" s="51">
        <v>6360</v>
      </c>
      <c r="C18" s="51">
        <v>3165</v>
      </c>
      <c r="D18" s="51">
        <v>3195</v>
      </c>
      <c r="E18" s="51"/>
      <c r="F18" s="51">
        <v>887</v>
      </c>
      <c r="G18" s="51">
        <v>473</v>
      </c>
      <c r="H18" s="51"/>
      <c r="I18" s="51">
        <v>988</v>
      </c>
      <c r="J18" s="51">
        <v>527</v>
      </c>
      <c r="K18" s="51"/>
      <c r="L18" s="51">
        <v>1179</v>
      </c>
      <c r="M18" s="51">
        <v>619</v>
      </c>
      <c r="N18" s="51"/>
      <c r="O18" s="51">
        <v>1801</v>
      </c>
      <c r="P18" s="51">
        <v>888</v>
      </c>
      <c r="Q18" s="51"/>
      <c r="R18" s="51">
        <v>1505</v>
      </c>
      <c r="S18" s="51">
        <v>658</v>
      </c>
      <c r="T18" s="51"/>
      <c r="U18" s="51">
        <v>0</v>
      </c>
      <c r="V18" s="51">
        <v>0</v>
      </c>
    </row>
    <row r="19" spans="1:44" ht="12.75" x14ac:dyDescent="0.2">
      <c r="A19" s="1" t="s">
        <v>214</v>
      </c>
      <c r="B19" s="51">
        <v>4316</v>
      </c>
      <c r="C19" s="51">
        <v>2027</v>
      </c>
      <c r="D19" s="51">
        <v>2289</v>
      </c>
      <c r="E19" s="51"/>
      <c r="F19" s="51">
        <v>470</v>
      </c>
      <c r="G19" s="51">
        <v>245</v>
      </c>
      <c r="H19" s="51"/>
      <c r="I19" s="51">
        <v>637</v>
      </c>
      <c r="J19" s="51">
        <v>326</v>
      </c>
      <c r="K19" s="51"/>
      <c r="L19" s="51">
        <v>821</v>
      </c>
      <c r="M19" s="51">
        <v>396</v>
      </c>
      <c r="N19" s="51"/>
      <c r="O19" s="51">
        <v>1252</v>
      </c>
      <c r="P19" s="51">
        <v>578</v>
      </c>
      <c r="Q19" s="51"/>
      <c r="R19" s="51">
        <v>1136</v>
      </c>
      <c r="S19" s="51">
        <v>482</v>
      </c>
      <c r="T19" s="51"/>
      <c r="U19" s="51">
        <v>0</v>
      </c>
      <c r="V19" s="51">
        <v>0</v>
      </c>
    </row>
    <row r="20" spans="1:44" x14ac:dyDescent="0.2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44" ht="13.5" x14ac:dyDescent="0.25">
      <c r="A21" s="261" t="s">
        <v>166</v>
      </c>
      <c r="B21" s="51">
        <v>27166</v>
      </c>
      <c r="C21" s="51">
        <v>13017</v>
      </c>
      <c r="D21" s="51">
        <v>14149</v>
      </c>
      <c r="E21" s="51"/>
      <c r="F21" s="51">
        <v>4050</v>
      </c>
      <c r="G21" s="51">
        <v>2099</v>
      </c>
      <c r="H21" s="51"/>
      <c r="I21" s="51">
        <v>4829</v>
      </c>
      <c r="J21" s="51">
        <v>2459</v>
      </c>
      <c r="K21" s="51"/>
      <c r="L21" s="51">
        <v>5334</v>
      </c>
      <c r="M21" s="51">
        <v>2581</v>
      </c>
      <c r="N21" s="51"/>
      <c r="O21" s="51">
        <v>7203</v>
      </c>
      <c r="P21" s="51">
        <v>3327</v>
      </c>
      <c r="Q21" s="51"/>
      <c r="R21" s="51">
        <v>5750</v>
      </c>
      <c r="S21" s="51">
        <v>2551</v>
      </c>
      <c r="T21" s="51"/>
      <c r="U21" s="51">
        <v>0</v>
      </c>
      <c r="V21" s="51">
        <v>0</v>
      </c>
    </row>
    <row r="22" spans="1:44" x14ac:dyDescent="0.2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44" ht="12.75" x14ac:dyDescent="0.2">
      <c r="A23" s="254" t="s">
        <v>208</v>
      </c>
      <c r="B23" s="239">
        <v>5484</v>
      </c>
      <c r="C23" s="239">
        <v>2735</v>
      </c>
      <c r="D23" s="239">
        <v>2749</v>
      </c>
      <c r="E23" s="239"/>
      <c r="F23" s="644">
        <v>855</v>
      </c>
      <c r="G23" s="644">
        <v>442</v>
      </c>
      <c r="H23" s="644"/>
      <c r="I23" s="644">
        <v>1002</v>
      </c>
      <c r="J23" s="644">
        <v>538</v>
      </c>
      <c r="K23" s="644"/>
      <c r="L23" s="644">
        <v>1101</v>
      </c>
      <c r="M23" s="644">
        <v>536</v>
      </c>
      <c r="N23" s="644"/>
      <c r="O23" s="644">
        <v>1416</v>
      </c>
      <c r="P23" s="644">
        <v>695</v>
      </c>
      <c r="Q23" s="644"/>
      <c r="R23" s="644">
        <v>1110</v>
      </c>
      <c r="S23" s="644">
        <v>524</v>
      </c>
      <c r="T23" s="239"/>
      <c r="U23" s="239">
        <v>0</v>
      </c>
      <c r="V23" s="239">
        <v>0</v>
      </c>
      <c r="W23" s="116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</row>
    <row r="24" spans="1:44" ht="12.75" x14ac:dyDescent="0.2">
      <c r="A24" s="1" t="s">
        <v>209</v>
      </c>
      <c r="B24" s="239">
        <v>3687</v>
      </c>
      <c r="C24" s="239">
        <v>1851</v>
      </c>
      <c r="D24" s="239">
        <v>1836</v>
      </c>
      <c r="E24" s="239"/>
      <c r="F24" s="644">
        <v>631</v>
      </c>
      <c r="G24" s="644">
        <v>322</v>
      </c>
      <c r="H24" s="644"/>
      <c r="I24" s="644">
        <v>714</v>
      </c>
      <c r="J24" s="644">
        <v>373</v>
      </c>
      <c r="K24" s="644"/>
      <c r="L24" s="644">
        <v>753</v>
      </c>
      <c r="M24" s="644">
        <v>385</v>
      </c>
      <c r="N24" s="644"/>
      <c r="O24" s="644">
        <v>929</v>
      </c>
      <c r="P24" s="644">
        <v>459</v>
      </c>
      <c r="Q24" s="644"/>
      <c r="R24" s="644">
        <v>660</v>
      </c>
      <c r="S24" s="644">
        <v>312</v>
      </c>
      <c r="T24" s="239"/>
      <c r="U24" s="239">
        <v>0</v>
      </c>
      <c r="V24" s="239">
        <v>0</v>
      </c>
      <c r="W24" s="116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</row>
    <row r="25" spans="1:44" ht="12.75" x14ac:dyDescent="0.2">
      <c r="A25" s="1" t="s">
        <v>210</v>
      </c>
      <c r="B25" s="239">
        <v>4166</v>
      </c>
      <c r="C25" s="239">
        <v>1996</v>
      </c>
      <c r="D25" s="239">
        <v>2170</v>
      </c>
      <c r="E25" s="239"/>
      <c r="F25" s="644">
        <v>723</v>
      </c>
      <c r="G25" s="644">
        <v>389</v>
      </c>
      <c r="H25" s="644"/>
      <c r="I25" s="644">
        <v>841</v>
      </c>
      <c r="J25" s="644">
        <v>410</v>
      </c>
      <c r="K25" s="644"/>
      <c r="L25" s="644">
        <v>829</v>
      </c>
      <c r="M25" s="644">
        <v>398</v>
      </c>
      <c r="N25" s="644"/>
      <c r="O25" s="644">
        <v>1048</v>
      </c>
      <c r="P25" s="644">
        <v>480</v>
      </c>
      <c r="Q25" s="644"/>
      <c r="R25" s="644">
        <v>725</v>
      </c>
      <c r="S25" s="644">
        <v>319</v>
      </c>
      <c r="T25" s="239"/>
      <c r="U25" s="239">
        <v>0</v>
      </c>
      <c r="V25" s="239">
        <v>0</v>
      </c>
      <c r="W25" s="116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</row>
    <row r="26" spans="1:44" ht="12.75" x14ac:dyDescent="0.2">
      <c r="A26" s="1" t="s">
        <v>211</v>
      </c>
      <c r="B26" s="239">
        <v>2038</v>
      </c>
      <c r="C26" s="239">
        <v>919</v>
      </c>
      <c r="D26" s="239">
        <v>1119</v>
      </c>
      <c r="E26" s="239"/>
      <c r="F26" s="644">
        <v>322</v>
      </c>
      <c r="G26" s="644">
        <v>163</v>
      </c>
      <c r="H26" s="644"/>
      <c r="I26" s="644">
        <v>436</v>
      </c>
      <c r="J26" s="644">
        <v>205</v>
      </c>
      <c r="K26" s="644"/>
      <c r="L26" s="644">
        <v>460</v>
      </c>
      <c r="M26" s="644">
        <v>221</v>
      </c>
      <c r="N26" s="644"/>
      <c r="O26" s="644">
        <v>466</v>
      </c>
      <c r="P26" s="644">
        <v>194</v>
      </c>
      <c r="Q26" s="644"/>
      <c r="R26" s="644">
        <v>354</v>
      </c>
      <c r="S26" s="644">
        <v>136</v>
      </c>
      <c r="T26" s="239"/>
      <c r="U26" s="239">
        <v>0</v>
      </c>
      <c r="V26" s="239">
        <v>0</v>
      </c>
      <c r="W26" s="116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</row>
    <row r="27" spans="1:44" ht="12.75" x14ac:dyDescent="0.2">
      <c r="A27" s="1" t="s">
        <v>212</v>
      </c>
      <c r="B27" s="239">
        <v>2962</v>
      </c>
      <c r="C27" s="239">
        <v>1343</v>
      </c>
      <c r="D27" s="239">
        <v>1619</v>
      </c>
      <c r="E27" s="239"/>
      <c r="F27" s="644">
        <v>415</v>
      </c>
      <c r="G27" s="644">
        <v>208</v>
      </c>
      <c r="H27" s="644"/>
      <c r="I27" s="644">
        <v>475</v>
      </c>
      <c r="J27" s="644">
        <v>241</v>
      </c>
      <c r="K27" s="644"/>
      <c r="L27" s="644">
        <v>556</v>
      </c>
      <c r="M27" s="644">
        <v>235</v>
      </c>
      <c r="N27" s="644"/>
      <c r="O27" s="644">
        <v>823</v>
      </c>
      <c r="P27" s="644">
        <v>345</v>
      </c>
      <c r="Q27" s="644"/>
      <c r="R27" s="644">
        <v>693</v>
      </c>
      <c r="S27" s="644">
        <v>314</v>
      </c>
      <c r="T27" s="239"/>
      <c r="U27" s="239">
        <v>0</v>
      </c>
      <c r="V27" s="239">
        <v>0</v>
      </c>
      <c r="W27" s="116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</row>
    <row r="28" spans="1:44" ht="12.75" x14ac:dyDescent="0.2">
      <c r="A28" s="666" t="s">
        <v>213</v>
      </c>
      <c r="B28" s="239">
        <v>4728</v>
      </c>
      <c r="C28" s="239">
        <v>2262</v>
      </c>
      <c r="D28" s="239">
        <v>2466</v>
      </c>
      <c r="E28" s="239"/>
      <c r="F28" s="644">
        <v>657</v>
      </c>
      <c r="G28" s="644">
        <v>341</v>
      </c>
      <c r="H28" s="644"/>
      <c r="I28" s="644">
        <v>759</v>
      </c>
      <c r="J28" s="644">
        <v>387</v>
      </c>
      <c r="K28" s="644"/>
      <c r="L28" s="644">
        <v>864</v>
      </c>
      <c r="M28" s="644">
        <v>437</v>
      </c>
      <c r="N28" s="644"/>
      <c r="O28" s="644">
        <v>1328</v>
      </c>
      <c r="P28" s="644">
        <v>611</v>
      </c>
      <c r="Q28" s="644"/>
      <c r="R28" s="644">
        <v>1120</v>
      </c>
      <c r="S28" s="644">
        <v>486</v>
      </c>
      <c r="T28" s="239"/>
      <c r="U28" s="239">
        <v>0</v>
      </c>
      <c r="V28" s="239">
        <v>0</v>
      </c>
      <c r="W28" s="116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</row>
    <row r="29" spans="1:44" ht="12.75" x14ac:dyDescent="0.2">
      <c r="A29" s="1" t="s">
        <v>214</v>
      </c>
      <c r="B29" s="239">
        <v>4101</v>
      </c>
      <c r="C29" s="239">
        <v>1911</v>
      </c>
      <c r="D29" s="239">
        <v>2190</v>
      </c>
      <c r="E29" s="239"/>
      <c r="F29" s="644">
        <v>447</v>
      </c>
      <c r="G29" s="644">
        <v>234</v>
      </c>
      <c r="H29" s="644"/>
      <c r="I29" s="644">
        <v>602</v>
      </c>
      <c r="J29" s="644">
        <v>305</v>
      </c>
      <c r="K29" s="644"/>
      <c r="L29" s="644">
        <v>771</v>
      </c>
      <c r="M29" s="644">
        <v>369</v>
      </c>
      <c r="N29" s="644"/>
      <c r="O29" s="644">
        <v>1193</v>
      </c>
      <c r="P29" s="644">
        <v>543</v>
      </c>
      <c r="Q29" s="644"/>
      <c r="R29" s="644">
        <v>1088</v>
      </c>
      <c r="S29" s="644">
        <v>460</v>
      </c>
      <c r="T29" s="239"/>
      <c r="U29" s="239">
        <v>0</v>
      </c>
      <c r="V29" s="239">
        <v>0</v>
      </c>
      <c r="W29" s="116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</row>
    <row r="30" spans="1:44" ht="12.75" x14ac:dyDescent="0.2">
      <c r="B30" s="239"/>
      <c r="C30" s="239"/>
      <c r="D30" s="239"/>
      <c r="E30" s="239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239"/>
      <c r="U30" s="239"/>
      <c r="V30" s="239"/>
      <c r="W30" s="116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</row>
    <row r="31" spans="1:44" ht="13.5" x14ac:dyDescent="0.25">
      <c r="A31" s="261" t="s">
        <v>167</v>
      </c>
      <c r="B31" s="51">
        <v>4996</v>
      </c>
      <c r="C31" s="51">
        <v>2586</v>
      </c>
      <c r="D31" s="51">
        <v>2410</v>
      </c>
      <c r="E31" s="51"/>
      <c r="F31" s="51">
        <v>684</v>
      </c>
      <c r="G31" s="51">
        <v>383</v>
      </c>
      <c r="H31" s="51"/>
      <c r="I31" s="51">
        <v>847</v>
      </c>
      <c r="J31" s="51">
        <v>484</v>
      </c>
      <c r="K31" s="51"/>
      <c r="L31" s="51">
        <v>959</v>
      </c>
      <c r="M31" s="51">
        <v>495</v>
      </c>
      <c r="N31" s="51"/>
      <c r="O31" s="51">
        <v>1383</v>
      </c>
      <c r="P31" s="51">
        <v>721</v>
      </c>
      <c r="Q31" s="51"/>
      <c r="R31" s="51">
        <v>1123</v>
      </c>
      <c r="S31" s="51">
        <v>503</v>
      </c>
      <c r="T31" s="51"/>
      <c r="U31" s="51">
        <v>0</v>
      </c>
      <c r="V31" s="51">
        <v>0</v>
      </c>
      <c r="W31" s="116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</row>
    <row r="32" spans="1:44" ht="12.75" x14ac:dyDescent="0.2">
      <c r="B32" s="239"/>
      <c r="C32" s="239"/>
      <c r="D32" s="239"/>
      <c r="E32" s="239"/>
      <c r="F32" s="644"/>
      <c r="G32" s="644"/>
      <c r="H32" s="644"/>
      <c r="I32" s="644"/>
      <c r="J32" s="644"/>
      <c r="K32" s="644"/>
      <c r="L32" s="644"/>
      <c r="M32" s="644"/>
      <c r="N32" s="644"/>
      <c r="O32" s="644"/>
      <c r="P32" s="644"/>
      <c r="Q32" s="644"/>
      <c r="R32" s="644"/>
      <c r="S32" s="644"/>
      <c r="T32" s="239"/>
      <c r="U32" s="239"/>
      <c r="V32" s="239"/>
      <c r="W32" s="116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</row>
    <row r="33" spans="1:44" ht="12.75" x14ac:dyDescent="0.2">
      <c r="A33" s="254" t="s">
        <v>208</v>
      </c>
      <c r="B33" s="239">
        <v>641</v>
      </c>
      <c r="C33" s="239">
        <v>326</v>
      </c>
      <c r="D33" s="239">
        <v>315</v>
      </c>
      <c r="E33" s="239"/>
      <c r="F33" s="644">
        <v>92</v>
      </c>
      <c r="G33" s="644">
        <v>57</v>
      </c>
      <c r="H33" s="644"/>
      <c r="I33" s="644">
        <v>113</v>
      </c>
      <c r="J33" s="644">
        <v>57</v>
      </c>
      <c r="K33" s="644"/>
      <c r="L33" s="644">
        <v>123</v>
      </c>
      <c r="M33" s="644">
        <v>55</v>
      </c>
      <c r="N33" s="644"/>
      <c r="O33" s="644">
        <v>172</v>
      </c>
      <c r="P33" s="644">
        <v>87</v>
      </c>
      <c r="Q33" s="644"/>
      <c r="R33" s="644">
        <v>141</v>
      </c>
      <c r="S33" s="644">
        <v>70</v>
      </c>
      <c r="T33" s="239"/>
      <c r="U33" s="239">
        <v>0</v>
      </c>
      <c r="V33" s="239">
        <v>0</v>
      </c>
      <c r="W33" s="116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</row>
    <row r="34" spans="1:44" ht="12.75" x14ac:dyDescent="0.2">
      <c r="A34" s="1" t="s">
        <v>209</v>
      </c>
      <c r="B34" s="239">
        <v>884</v>
      </c>
      <c r="C34" s="239">
        <v>446</v>
      </c>
      <c r="D34" s="239">
        <v>438</v>
      </c>
      <c r="E34" s="239"/>
      <c r="F34" s="644">
        <v>153</v>
      </c>
      <c r="G34" s="644">
        <v>85</v>
      </c>
      <c r="H34" s="644"/>
      <c r="I34" s="644">
        <v>167</v>
      </c>
      <c r="J34" s="644">
        <v>94</v>
      </c>
      <c r="K34" s="644"/>
      <c r="L34" s="644">
        <v>185</v>
      </c>
      <c r="M34" s="644">
        <v>98</v>
      </c>
      <c r="N34" s="644"/>
      <c r="O34" s="644">
        <v>212</v>
      </c>
      <c r="P34" s="644">
        <v>89</v>
      </c>
      <c r="Q34" s="644"/>
      <c r="R34" s="644">
        <v>167</v>
      </c>
      <c r="S34" s="644">
        <v>80</v>
      </c>
      <c r="T34" s="239"/>
      <c r="U34" s="239">
        <v>0</v>
      </c>
      <c r="V34" s="239">
        <v>0</v>
      </c>
      <c r="W34" s="116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</row>
    <row r="35" spans="1:44" ht="12.75" x14ac:dyDescent="0.2">
      <c r="A35" s="1" t="s">
        <v>211</v>
      </c>
      <c r="B35" s="239">
        <v>1624</v>
      </c>
      <c r="C35" s="239">
        <v>795</v>
      </c>
      <c r="D35" s="239">
        <v>829</v>
      </c>
      <c r="E35" s="239"/>
      <c r="F35" s="644">
        <v>186</v>
      </c>
      <c r="G35" s="644">
        <v>98</v>
      </c>
      <c r="H35" s="644"/>
      <c r="I35" s="644">
        <v>303</v>
      </c>
      <c r="J35" s="644">
        <v>172</v>
      </c>
      <c r="K35" s="644"/>
      <c r="L35" s="644">
        <v>286</v>
      </c>
      <c r="M35" s="644">
        <v>133</v>
      </c>
      <c r="N35" s="644"/>
      <c r="O35" s="644">
        <v>467</v>
      </c>
      <c r="P35" s="644">
        <v>233</v>
      </c>
      <c r="Q35" s="644"/>
      <c r="R35" s="644">
        <v>382</v>
      </c>
      <c r="S35" s="644">
        <v>159</v>
      </c>
      <c r="T35" s="239"/>
      <c r="U35" s="239">
        <v>0</v>
      </c>
      <c r="V35" s="239">
        <v>0</v>
      </c>
      <c r="W35" s="116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</row>
    <row r="36" spans="1:44" ht="12.75" x14ac:dyDescent="0.2">
      <c r="A36" s="666" t="s">
        <v>213</v>
      </c>
      <c r="B36" s="239">
        <v>1632</v>
      </c>
      <c r="C36" s="239">
        <v>903</v>
      </c>
      <c r="D36" s="239">
        <v>729</v>
      </c>
      <c r="E36" s="239"/>
      <c r="F36" s="644">
        <v>230</v>
      </c>
      <c r="G36" s="644">
        <v>132</v>
      </c>
      <c r="H36" s="644"/>
      <c r="I36" s="644">
        <v>229</v>
      </c>
      <c r="J36" s="644">
        <v>140</v>
      </c>
      <c r="K36" s="644"/>
      <c r="L36" s="644">
        <v>315</v>
      </c>
      <c r="M36" s="644">
        <v>182</v>
      </c>
      <c r="N36" s="644"/>
      <c r="O36" s="644">
        <v>473</v>
      </c>
      <c r="P36" s="644">
        <v>277</v>
      </c>
      <c r="Q36" s="644"/>
      <c r="R36" s="644">
        <v>385</v>
      </c>
      <c r="S36" s="644">
        <v>172</v>
      </c>
      <c r="T36" s="239"/>
      <c r="U36" s="239">
        <v>0</v>
      </c>
      <c r="V36" s="239">
        <v>0</v>
      </c>
      <c r="W36" s="116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</row>
    <row r="37" spans="1:44" ht="13.5" thickBot="1" x14ac:dyDescent="0.25">
      <c r="A37" s="241" t="s">
        <v>214</v>
      </c>
      <c r="B37" s="242">
        <v>215</v>
      </c>
      <c r="C37" s="242">
        <v>116</v>
      </c>
      <c r="D37" s="242">
        <v>99</v>
      </c>
      <c r="E37" s="242"/>
      <c r="F37" s="645">
        <v>23</v>
      </c>
      <c r="G37" s="645">
        <v>11</v>
      </c>
      <c r="H37" s="645"/>
      <c r="I37" s="645">
        <v>35</v>
      </c>
      <c r="J37" s="645">
        <v>21</v>
      </c>
      <c r="K37" s="645"/>
      <c r="L37" s="645">
        <v>50</v>
      </c>
      <c r="M37" s="645">
        <v>27</v>
      </c>
      <c r="N37" s="645"/>
      <c r="O37" s="645">
        <v>59</v>
      </c>
      <c r="P37" s="645">
        <v>35</v>
      </c>
      <c r="Q37" s="645"/>
      <c r="R37" s="645">
        <v>48</v>
      </c>
      <c r="S37" s="645">
        <v>22</v>
      </c>
      <c r="T37" s="242"/>
      <c r="U37" s="242">
        <v>0</v>
      </c>
      <c r="V37" s="242">
        <v>0</v>
      </c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</row>
    <row r="38" spans="1:44" ht="12.75" x14ac:dyDescent="0.2">
      <c r="A38" s="2"/>
    </row>
    <row r="39" spans="1:44" ht="12.75" x14ac:dyDescent="0.2">
      <c r="A39" s="2"/>
    </row>
    <row r="40" spans="1:44" ht="12.75" x14ac:dyDescent="0.2">
      <c r="A40" s="2"/>
    </row>
    <row r="41" spans="1:44" ht="12.75" x14ac:dyDescent="0.2">
      <c r="A41" s="2"/>
    </row>
    <row r="42" spans="1:44" ht="12.75" x14ac:dyDescent="0.2">
      <c r="A42" s="2"/>
    </row>
    <row r="43" spans="1:44" ht="12.75" x14ac:dyDescent="0.2">
      <c r="A43" s="2"/>
    </row>
  </sheetData>
  <mergeCells count="8">
    <mergeCell ref="X1:Y2"/>
    <mergeCell ref="A7:V7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90" orientation="portrait" horizontalDpi="300" verticalDpi="300" r:id="rId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zoomScaleNormal="100" zoomScaleSheetLayoutView="100" workbookViewId="0">
      <selection activeCell="X1" sqref="X1:Y2"/>
    </sheetView>
  </sheetViews>
  <sheetFormatPr baseColWidth="10" defaultColWidth="11" defaultRowHeight="12" x14ac:dyDescent="0.2"/>
  <cols>
    <col min="1" max="1" width="10.5" style="29" customWidth="1"/>
    <col min="2" max="2" width="5.125" style="29" customWidth="1"/>
    <col min="3" max="4" width="5.375" style="29" customWidth="1"/>
    <col min="5" max="5" width="1.5" style="29" customWidth="1"/>
    <col min="6" max="6" width="5.375" style="29" bestFit="1" customWidth="1"/>
    <col min="7" max="7" width="4.75" style="29" bestFit="1" customWidth="1"/>
    <col min="8" max="8" width="1.5" style="29" customWidth="1"/>
    <col min="9" max="9" width="5.375" style="29" bestFit="1" customWidth="1"/>
    <col min="10" max="10" width="4.75" style="29" bestFit="1" customWidth="1"/>
    <col min="11" max="11" width="1.5" style="29" customWidth="1"/>
    <col min="12" max="12" width="5.125" style="29" bestFit="1" customWidth="1"/>
    <col min="13" max="13" width="4.5" style="29" bestFit="1" customWidth="1"/>
    <col min="14" max="14" width="1.5" style="29" customWidth="1"/>
    <col min="15" max="15" width="6" style="29" bestFit="1" customWidth="1"/>
    <col min="16" max="16" width="5.5" style="29" bestFit="1" customWidth="1"/>
    <col min="17" max="17" width="1.5" style="29" customWidth="1"/>
    <col min="18" max="18" width="6" style="29" bestFit="1" customWidth="1"/>
    <col min="19" max="19" width="4.75" style="29" bestFit="1" customWidth="1"/>
    <col min="20" max="20" width="1.5" style="29" customWidth="1"/>
    <col min="21" max="21" width="5.5" style="29" bestFit="1" customWidth="1"/>
    <col min="22" max="22" width="4.75" style="29" bestFit="1" customWidth="1"/>
    <col min="23" max="23" width="6.5" style="90" customWidth="1"/>
    <col min="24" max="16384" width="11" style="90"/>
  </cols>
  <sheetData>
    <row r="1" spans="1:26" ht="15" x14ac:dyDescent="0.2">
      <c r="A1" s="769" t="s">
        <v>302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200"/>
      <c r="X1" s="747" t="s">
        <v>650</v>
      </c>
      <c r="Y1" s="747"/>
      <c r="Z1" s="200"/>
    </row>
    <row r="2" spans="1:26" ht="15" x14ac:dyDescent="0.2">
      <c r="A2" s="769" t="s">
        <v>234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200"/>
      <c r="X2" s="747"/>
      <c r="Y2" s="747"/>
      <c r="Z2"/>
    </row>
    <row r="3" spans="1:26" ht="14.25" x14ac:dyDescent="0.2">
      <c r="A3" s="758" t="s">
        <v>308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</row>
    <row r="4" spans="1:26" ht="14.25" x14ac:dyDescent="0.2">
      <c r="A4" s="769" t="s">
        <v>189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769"/>
      <c r="R4" s="769"/>
      <c r="S4" s="769"/>
      <c r="T4" s="769"/>
      <c r="U4" s="769"/>
      <c r="V4" s="769"/>
    </row>
    <row r="5" spans="1:26" ht="14.25" x14ac:dyDescent="0.2">
      <c r="A5" s="769" t="s">
        <v>207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</row>
    <row r="6" spans="1:26" ht="14.25" x14ac:dyDescent="0.2">
      <c r="A6" s="754" t="s">
        <v>545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4"/>
    </row>
    <row r="7" spans="1:26" ht="15" thickBot="1" x14ac:dyDescent="0.25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755"/>
      <c r="R7" s="755"/>
      <c r="S7" s="755"/>
      <c r="T7" s="755"/>
      <c r="U7" s="755"/>
      <c r="V7" s="755"/>
    </row>
    <row r="8" spans="1:26" s="91" customFormat="1" ht="12.75" x14ac:dyDescent="0.2">
      <c r="A8" s="274" t="s">
        <v>161</v>
      </c>
      <c r="B8" s="208" t="s">
        <v>5</v>
      </c>
      <c r="C8" s="208"/>
      <c r="D8" s="208"/>
      <c r="E8" s="1"/>
      <c r="F8" s="275" t="s">
        <v>14</v>
      </c>
      <c r="G8" s="275"/>
      <c r="H8" s="1"/>
      <c r="I8" s="275" t="s">
        <v>15</v>
      </c>
      <c r="J8" s="275"/>
      <c r="K8" s="1"/>
      <c r="L8" s="275" t="s">
        <v>16</v>
      </c>
      <c r="M8" s="275"/>
      <c r="N8" s="1"/>
      <c r="O8" s="275" t="s">
        <v>18</v>
      </c>
      <c r="P8" s="275"/>
      <c r="Q8" s="1"/>
      <c r="R8" s="275" t="s">
        <v>19</v>
      </c>
      <c r="S8" s="275"/>
      <c r="T8" s="1"/>
      <c r="U8" s="275" t="s">
        <v>20</v>
      </c>
      <c r="V8" s="275"/>
    </row>
    <row r="9" spans="1:26" s="91" customFormat="1" ht="13.5" thickBot="1" x14ac:dyDescent="0.25">
      <c r="A9" s="276" t="s">
        <v>227</v>
      </c>
      <c r="B9" s="235" t="s">
        <v>87</v>
      </c>
      <c r="C9" s="235" t="s">
        <v>88</v>
      </c>
      <c r="D9" s="235" t="s">
        <v>89</v>
      </c>
      <c r="E9" s="235"/>
      <c r="F9" s="235" t="s">
        <v>87</v>
      </c>
      <c r="G9" s="235" t="s">
        <v>88</v>
      </c>
      <c r="H9" s="235"/>
      <c r="I9" s="235" t="s">
        <v>87</v>
      </c>
      <c r="J9" s="235" t="s">
        <v>88</v>
      </c>
      <c r="K9" s="235"/>
      <c r="L9" s="235" t="s">
        <v>87</v>
      </c>
      <c r="M9" s="235" t="s">
        <v>88</v>
      </c>
      <c r="N9" s="235"/>
      <c r="O9" s="235" t="s">
        <v>87</v>
      </c>
      <c r="P9" s="235" t="s">
        <v>88</v>
      </c>
      <c r="Q9" s="235"/>
      <c r="R9" s="235" t="s">
        <v>87</v>
      </c>
      <c r="S9" s="235" t="s">
        <v>88</v>
      </c>
      <c r="T9" s="235"/>
      <c r="U9" s="235" t="s">
        <v>87</v>
      </c>
      <c r="V9" s="235" t="s">
        <v>88</v>
      </c>
    </row>
    <row r="10" spans="1:26" x14ac:dyDescent="0.2">
      <c r="A10" s="252"/>
      <c r="B10" s="253"/>
      <c r="C10" s="253"/>
      <c r="D10" s="253"/>
      <c r="E10" s="252"/>
      <c r="F10" s="253"/>
      <c r="G10" s="253"/>
      <c r="H10" s="252"/>
      <c r="I10" s="253"/>
      <c r="J10" s="253"/>
      <c r="K10" s="252"/>
      <c r="L10" s="253"/>
      <c r="M10" s="253"/>
      <c r="N10" s="252"/>
      <c r="O10" s="253"/>
      <c r="P10" s="253"/>
      <c r="Q10" s="252"/>
      <c r="R10" s="253"/>
      <c r="S10" s="253"/>
      <c r="T10" s="252"/>
      <c r="U10" s="253"/>
      <c r="V10" s="253"/>
    </row>
    <row r="11" spans="1:26" ht="15" x14ac:dyDescent="0.25">
      <c r="A11" s="228" t="s">
        <v>126</v>
      </c>
      <c r="B11" s="51">
        <v>18141</v>
      </c>
      <c r="C11" s="51">
        <v>6937</v>
      </c>
      <c r="D11" s="51">
        <v>11204</v>
      </c>
      <c r="E11" s="51"/>
      <c r="F11" s="51">
        <v>0</v>
      </c>
      <c r="G11" s="51">
        <v>0</v>
      </c>
      <c r="H11" s="51"/>
      <c r="I11" s="51">
        <v>0</v>
      </c>
      <c r="J11" s="51">
        <v>0</v>
      </c>
      <c r="K11" s="51"/>
      <c r="L11" s="51">
        <v>0</v>
      </c>
      <c r="M11" s="51">
        <v>0</v>
      </c>
      <c r="N11" s="51"/>
      <c r="O11" s="51">
        <v>9286</v>
      </c>
      <c r="P11" s="51">
        <v>3647</v>
      </c>
      <c r="Q11" s="51"/>
      <c r="R11" s="51">
        <v>5194</v>
      </c>
      <c r="S11" s="51">
        <v>1945</v>
      </c>
      <c r="T11" s="51"/>
      <c r="U11" s="51">
        <v>3661</v>
      </c>
      <c r="V11" s="51">
        <v>1345</v>
      </c>
    </row>
    <row r="12" spans="1:26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6" ht="12.75" x14ac:dyDescent="0.2">
      <c r="A13" s="254" t="s">
        <v>208</v>
      </c>
      <c r="B13" s="51">
        <v>4149</v>
      </c>
      <c r="C13" s="51">
        <v>1536</v>
      </c>
      <c r="D13" s="51">
        <v>2613</v>
      </c>
      <c r="E13" s="51"/>
      <c r="F13" s="51">
        <v>0</v>
      </c>
      <c r="G13" s="51">
        <v>0</v>
      </c>
      <c r="H13" s="51"/>
      <c r="I13" s="51">
        <v>0</v>
      </c>
      <c r="J13" s="51">
        <v>0</v>
      </c>
      <c r="K13" s="51"/>
      <c r="L13" s="51">
        <v>0</v>
      </c>
      <c r="M13" s="51">
        <v>0</v>
      </c>
      <c r="N13" s="51"/>
      <c r="O13" s="51">
        <v>2107</v>
      </c>
      <c r="P13" s="51">
        <v>808</v>
      </c>
      <c r="Q13" s="51"/>
      <c r="R13" s="51">
        <v>1289</v>
      </c>
      <c r="S13" s="51">
        <v>475</v>
      </c>
      <c r="T13" s="51"/>
      <c r="U13" s="51">
        <v>753</v>
      </c>
      <c r="V13" s="51">
        <v>253</v>
      </c>
    </row>
    <row r="14" spans="1:26" ht="12.75" x14ac:dyDescent="0.2">
      <c r="A14" s="1" t="s">
        <v>209</v>
      </c>
      <c r="B14" s="51">
        <v>3970</v>
      </c>
      <c r="C14" s="51">
        <v>1625</v>
      </c>
      <c r="D14" s="51">
        <v>2345</v>
      </c>
      <c r="E14" s="51"/>
      <c r="F14" s="51">
        <v>0</v>
      </c>
      <c r="G14" s="51">
        <v>0</v>
      </c>
      <c r="H14" s="51"/>
      <c r="I14" s="51">
        <v>0</v>
      </c>
      <c r="J14" s="51">
        <v>0</v>
      </c>
      <c r="K14" s="51"/>
      <c r="L14" s="51">
        <v>0</v>
      </c>
      <c r="M14" s="51">
        <v>0</v>
      </c>
      <c r="N14" s="51"/>
      <c r="O14" s="51">
        <v>1934</v>
      </c>
      <c r="P14" s="51">
        <v>803</v>
      </c>
      <c r="Q14" s="51"/>
      <c r="R14" s="51">
        <v>1068</v>
      </c>
      <c r="S14" s="51">
        <v>432</v>
      </c>
      <c r="T14" s="51"/>
      <c r="U14" s="51">
        <v>968</v>
      </c>
      <c r="V14" s="51">
        <v>390</v>
      </c>
    </row>
    <row r="15" spans="1:26" ht="12.75" x14ac:dyDescent="0.2">
      <c r="A15" s="1" t="s">
        <v>210</v>
      </c>
      <c r="B15" s="51">
        <v>1812</v>
      </c>
      <c r="C15" s="51">
        <v>779</v>
      </c>
      <c r="D15" s="51">
        <v>1033</v>
      </c>
      <c r="E15" s="51"/>
      <c r="F15" s="51">
        <v>0</v>
      </c>
      <c r="G15" s="51">
        <v>0</v>
      </c>
      <c r="H15" s="51"/>
      <c r="I15" s="51">
        <v>0</v>
      </c>
      <c r="J15" s="51">
        <v>0</v>
      </c>
      <c r="K15" s="51"/>
      <c r="L15" s="51">
        <v>0</v>
      </c>
      <c r="M15" s="51">
        <v>0</v>
      </c>
      <c r="N15" s="51"/>
      <c r="O15" s="51">
        <v>833</v>
      </c>
      <c r="P15" s="51">
        <v>353</v>
      </c>
      <c r="Q15" s="51"/>
      <c r="R15" s="51">
        <v>601</v>
      </c>
      <c r="S15" s="51">
        <v>251</v>
      </c>
      <c r="T15" s="51"/>
      <c r="U15" s="51">
        <v>378</v>
      </c>
      <c r="V15" s="51">
        <v>175</v>
      </c>
    </row>
    <row r="16" spans="1:26" ht="12.75" x14ac:dyDescent="0.2">
      <c r="A16" s="1" t="s">
        <v>211</v>
      </c>
      <c r="B16" s="51">
        <v>744</v>
      </c>
      <c r="C16" s="51">
        <v>285</v>
      </c>
      <c r="D16" s="51">
        <v>459</v>
      </c>
      <c r="E16" s="51"/>
      <c r="F16" s="51">
        <v>0</v>
      </c>
      <c r="G16" s="51">
        <v>0</v>
      </c>
      <c r="H16" s="51"/>
      <c r="I16" s="51">
        <v>0</v>
      </c>
      <c r="J16" s="51">
        <v>0</v>
      </c>
      <c r="K16" s="51"/>
      <c r="L16" s="51">
        <v>0</v>
      </c>
      <c r="M16" s="51">
        <v>0</v>
      </c>
      <c r="N16" s="51"/>
      <c r="O16" s="51">
        <v>344</v>
      </c>
      <c r="P16" s="51">
        <v>130</v>
      </c>
      <c r="Q16" s="51"/>
      <c r="R16" s="51">
        <v>224</v>
      </c>
      <c r="S16" s="51">
        <v>90</v>
      </c>
      <c r="T16" s="51"/>
      <c r="U16" s="51">
        <v>176</v>
      </c>
      <c r="V16" s="51">
        <v>65</v>
      </c>
    </row>
    <row r="17" spans="1:23" ht="12.75" x14ac:dyDescent="0.2">
      <c r="A17" s="1" t="s">
        <v>212</v>
      </c>
      <c r="B17" s="51">
        <v>2994</v>
      </c>
      <c r="C17" s="51">
        <v>1179</v>
      </c>
      <c r="D17" s="51">
        <v>1815</v>
      </c>
      <c r="E17" s="51"/>
      <c r="F17" s="51">
        <v>0</v>
      </c>
      <c r="G17" s="51">
        <v>0</v>
      </c>
      <c r="H17" s="51"/>
      <c r="I17" s="51">
        <v>0</v>
      </c>
      <c r="J17" s="51">
        <v>0</v>
      </c>
      <c r="K17" s="51"/>
      <c r="L17" s="51">
        <v>0</v>
      </c>
      <c r="M17" s="51">
        <v>0</v>
      </c>
      <c r="N17" s="51"/>
      <c r="O17" s="51">
        <v>1671</v>
      </c>
      <c r="P17" s="51">
        <v>705</v>
      </c>
      <c r="Q17" s="51"/>
      <c r="R17" s="51">
        <v>763</v>
      </c>
      <c r="S17" s="51">
        <v>271</v>
      </c>
      <c r="T17" s="51"/>
      <c r="U17" s="51">
        <v>560</v>
      </c>
      <c r="V17" s="51">
        <v>203</v>
      </c>
    </row>
    <row r="18" spans="1:23" ht="12.75" x14ac:dyDescent="0.2">
      <c r="A18" s="666" t="s">
        <v>213</v>
      </c>
      <c r="B18" s="51">
        <v>2952</v>
      </c>
      <c r="C18" s="51">
        <v>1066</v>
      </c>
      <c r="D18" s="51">
        <v>1886</v>
      </c>
      <c r="E18" s="51"/>
      <c r="F18" s="51">
        <v>0</v>
      </c>
      <c r="G18" s="51">
        <v>0</v>
      </c>
      <c r="H18" s="51"/>
      <c r="I18" s="51">
        <v>0</v>
      </c>
      <c r="J18" s="51">
        <v>0</v>
      </c>
      <c r="K18" s="51"/>
      <c r="L18" s="51">
        <v>0</v>
      </c>
      <c r="M18" s="51">
        <v>0</v>
      </c>
      <c r="N18" s="51"/>
      <c r="O18" s="51">
        <v>1561</v>
      </c>
      <c r="P18" s="51">
        <v>585</v>
      </c>
      <c r="Q18" s="51"/>
      <c r="R18" s="51">
        <v>842</v>
      </c>
      <c r="S18" s="51">
        <v>298</v>
      </c>
      <c r="T18" s="51"/>
      <c r="U18" s="51">
        <v>549</v>
      </c>
      <c r="V18" s="51">
        <v>183</v>
      </c>
    </row>
    <row r="19" spans="1:23" ht="12.75" x14ac:dyDescent="0.2">
      <c r="A19" s="1" t="s">
        <v>214</v>
      </c>
      <c r="B19" s="51">
        <v>1520</v>
      </c>
      <c r="C19" s="51">
        <v>467</v>
      </c>
      <c r="D19" s="51">
        <v>1053</v>
      </c>
      <c r="E19" s="51"/>
      <c r="F19" s="51">
        <v>0</v>
      </c>
      <c r="G19" s="51">
        <v>0</v>
      </c>
      <c r="H19" s="51"/>
      <c r="I19" s="51">
        <v>0</v>
      </c>
      <c r="J19" s="51">
        <v>0</v>
      </c>
      <c r="K19" s="51"/>
      <c r="L19" s="51">
        <v>0</v>
      </c>
      <c r="M19" s="51">
        <v>0</v>
      </c>
      <c r="N19" s="51"/>
      <c r="O19" s="51">
        <v>836</v>
      </c>
      <c r="P19" s="51">
        <v>263</v>
      </c>
      <c r="Q19" s="51"/>
      <c r="R19" s="51">
        <v>407</v>
      </c>
      <c r="S19" s="51">
        <v>128</v>
      </c>
      <c r="T19" s="51"/>
      <c r="U19" s="51">
        <v>277</v>
      </c>
      <c r="V19" s="51">
        <v>76</v>
      </c>
    </row>
    <row r="20" spans="1:23" x14ac:dyDescent="0.2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3" ht="13.5" x14ac:dyDescent="0.25">
      <c r="A21" s="261" t="s">
        <v>166</v>
      </c>
      <c r="B21" s="51">
        <v>12785</v>
      </c>
      <c r="C21" s="51">
        <v>4996</v>
      </c>
      <c r="D21" s="51">
        <v>7789</v>
      </c>
      <c r="E21" s="51"/>
      <c r="F21" s="51">
        <v>0</v>
      </c>
      <c r="G21" s="51">
        <v>0</v>
      </c>
      <c r="H21" s="51"/>
      <c r="I21" s="51">
        <v>0</v>
      </c>
      <c r="J21" s="51">
        <v>0</v>
      </c>
      <c r="K21" s="51"/>
      <c r="L21" s="51">
        <v>0</v>
      </c>
      <c r="M21" s="51">
        <v>0</v>
      </c>
      <c r="N21" s="51"/>
      <c r="O21" s="51">
        <v>6514</v>
      </c>
      <c r="P21" s="51">
        <v>2618</v>
      </c>
      <c r="Q21" s="51"/>
      <c r="R21" s="51">
        <v>3660</v>
      </c>
      <c r="S21" s="51">
        <v>1402</v>
      </c>
      <c r="T21" s="51"/>
      <c r="U21" s="51">
        <v>2611</v>
      </c>
      <c r="V21" s="51">
        <v>976</v>
      </c>
    </row>
    <row r="22" spans="1:23" x14ac:dyDescent="0.2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3" ht="12.75" x14ac:dyDescent="0.2">
      <c r="A23" s="254" t="s">
        <v>208</v>
      </c>
      <c r="B23" s="239">
        <v>2903</v>
      </c>
      <c r="C23" s="239">
        <v>1052</v>
      </c>
      <c r="D23" s="239">
        <v>1851</v>
      </c>
      <c r="E23" s="239"/>
      <c r="F23" s="239">
        <v>0</v>
      </c>
      <c r="G23" s="239">
        <v>0</v>
      </c>
      <c r="H23" s="239"/>
      <c r="I23" s="239">
        <v>0</v>
      </c>
      <c r="J23" s="239">
        <v>0</v>
      </c>
      <c r="K23" s="239"/>
      <c r="L23" s="239">
        <v>0</v>
      </c>
      <c r="M23" s="239">
        <v>0</v>
      </c>
      <c r="N23" s="239"/>
      <c r="O23" s="644">
        <v>1529</v>
      </c>
      <c r="P23" s="644">
        <v>577</v>
      </c>
      <c r="Q23" s="644"/>
      <c r="R23" s="644">
        <v>850</v>
      </c>
      <c r="S23" s="644">
        <v>303</v>
      </c>
      <c r="T23" s="644"/>
      <c r="U23" s="644">
        <v>524</v>
      </c>
      <c r="V23" s="644">
        <v>172</v>
      </c>
      <c r="W23" s="116"/>
    </row>
    <row r="24" spans="1:23" ht="12.75" x14ac:dyDescent="0.2">
      <c r="A24" s="1" t="s">
        <v>209</v>
      </c>
      <c r="B24" s="239">
        <v>2371</v>
      </c>
      <c r="C24" s="239">
        <v>1074</v>
      </c>
      <c r="D24" s="239">
        <v>1297</v>
      </c>
      <c r="E24" s="239"/>
      <c r="F24" s="239">
        <v>0</v>
      </c>
      <c r="G24" s="239">
        <v>0</v>
      </c>
      <c r="H24" s="239"/>
      <c r="I24" s="239">
        <v>0</v>
      </c>
      <c r="J24" s="239">
        <v>0</v>
      </c>
      <c r="K24" s="239"/>
      <c r="L24" s="239">
        <v>0</v>
      </c>
      <c r="M24" s="239">
        <v>0</v>
      </c>
      <c r="N24" s="239"/>
      <c r="O24" s="644">
        <v>1134</v>
      </c>
      <c r="P24" s="644">
        <v>531</v>
      </c>
      <c r="Q24" s="644"/>
      <c r="R24" s="644">
        <v>633</v>
      </c>
      <c r="S24" s="644">
        <v>285</v>
      </c>
      <c r="T24" s="644"/>
      <c r="U24" s="644">
        <v>604</v>
      </c>
      <c r="V24" s="644">
        <v>258</v>
      </c>
      <c r="W24" s="116"/>
    </row>
    <row r="25" spans="1:23" ht="12.75" x14ac:dyDescent="0.2">
      <c r="A25" s="1" t="s">
        <v>210</v>
      </c>
      <c r="B25" s="239">
        <v>1682</v>
      </c>
      <c r="C25" s="239">
        <v>728</v>
      </c>
      <c r="D25" s="239">
        <v>954</v>
      </c>
      <c r="E25" s="239"/>
      <c r="F25" s="239">
        <v>0</v>
      </c>
      <c r="G25" s="239">
        <v>0</v>
      </c>
      <c r="H25" s="239"/>
      <c r="I25" s="239">
        <v>0</v>
      </c>
      <c r="J25" s="239">
        <v>0</v>
      </c>
      <c r="K25" s="239"/>
      <c r="L25" s="239">
        <v>0</v>
      </c>
      <c r="M25" s="239">
        <v>0</v>
      </c>
      <c r="N25" s="239"/>
      <c r="O25" s="644">
        <v>773</v>
      </c>
      <c r="P25" s="644">
        <v>330</v>
      </c>
      <c r="Q25" s="644"/>
      <c r="R25" s="644">
        <v>558</v>
      </c>
      <c r="S25" s="644">
        <v>236</v>
      </c>
      <c r="T25" s="644"/>
      <c r="U25" s="644">
        <v>351</v>
      </c>
      <c r="V25" s="644">
        <v>162</v>
      </c>
      <c r="W25" s="116"/>
    </row>
    <row r="26" spans="1:23" ht="12.75" x14ac:dyDescent="0.2">
      <c r="A26" s="1" t="s">
        <v>211</v>
      </c>
      <c r="B26" s="239">
        <v>556</v>
      </c>
      <c r="C26" s="239">
        <v>223</v>
      </c>
      <c r="D26" s="239">
        <v>333</v>
      </c>
      <c r="E26" s="239"/>
      <c r="F26" s="239">
        <v>0</v>
      </c>
      <c r="G26" s="239">
        <v>0</v>
      </c>
      <c r="H26" s="239"/>
      <c r="I26" s="239">
        <v>0</v>
      </c>
      <c r="J26" s="239">
        <v>0</v>
      </c>
      <c r="K26" s="239"/>
      <c r="L26" s="239">
        <v>0</v>
      </c>
      <c r="M26" s="239">
        <v>0</v>
      </c>
      <c r="N26" s="239"/>
      <c r="O26" s="644">
        <v>261</v>
      </c>
      <c r="P26" s="644">
        <v>101</v>
      </c>
      <c r="Q26" s="644"/>
      <c r="R26" s="644">
        <v>172</v>
      </c>
      <c r="S26" s="644">
        <v>75</v>
      </c>
      <c r="T26" s="644"/>
      <c r="U26" s="644">
        <v>123</v>
      </c>
      <c r="V26" s="644">
        <v>47</v>
      </c>
      <c r="W26" s="116"/>
    </row>
    <row r="27" spans="1:23" ht="12.75" x14ac:dyDescent="0.2">
      <c r="A27" s="1" t="s">
        <v>212</v>
      </c>
      <c r="B27" s="239">
        <v>2317</v>
      </c>
      <c r="C27" s="239">
        <v>904</v>
      </c>
      <c r="D27" s="239">
        <v>1413</v>
      </c>
      <c r="E27" s="239"/>
      <c r="F27" s="239">
        <v>0</v>
      </c>
      <c r="G27" s="239">
        <v>0</v>
      </c>
      <c r="H27" s="239"/>
      <c r="I27" s="239">
        <v>0</v>
      </c>
      <c r="J27" s="239">
        <v>0</v>
      </c>
      <c r="K27" s="239"/>
      <c r="L27" s="239">
        <v>0</v>
      </c>
      <c r="M27" s="239">
        <v>0</v>
      </c>
      <c r="N27" s="239"/>
      <c r="O27" s="644">
        <v>1281</v>
      </c>
      <c r="P27" s="644">
        <v>539</v>
      </c>
      <c r="Q27" s="644"/>
      <c r="R27" s="644">
        <v>600</v>
      </c>
      <c r="S27" s="644">
        <v>209</v>
      </c>
      <c r="T27" s="644"/>
      <c r="U27" s="644">
        <v>436</v>
      </c>
      <c r="V27" s="644">
        <v>156</v>
      </c>
      <c r="W27" s="116"/>
    </row>
    <row r="28" spans="1:23" ht="12.75" x14ac:dyDescent="0.2">
      <c r="A28" s="666" t="s">
        <v>213</v>
      </c>
      <c r="B28" s="239">
        <v>1564</v>
      </c>
      <c r="C28" s="239">
        <v>602</v>
      </c>
      <c r="D28" s="239">
        <v>962</v>
      </c>
      <c r="E28" s="239"/>
      <c r="F28" s="239">
        <v>0</v>
      </c>
      <c r="G28" s="239">
        <v>0</v>
      </c>
      <c r="H28" s="239"/>
      <c r="I28" s="239">
        <v>0</v>
      </c>
      <c r="J28" s="239">
        <v>0</v>
      </c>
      <c r="K28" s="239"/>
      <c r="L28" s="239">
        <v>0</v>
      </c>
      <c r="M28" s="239">
        <v>0</v>
      </c>
      <c r="N28" s="239"/>
      <c r="O28" s="644">
        <v>793</v>
      </c>
      <c r="P28" s="644">
        <v>317</v>
      </c>
      <c r="Q28" s="644"/>
      <c r="R28" s="644">
        <v>467</v>
      </c>
      <c r="S28" s="644">
        <v>178</v>
      </c>
      <c r="T28" s="644"/>
      <c r="U28" s="644">
        <v>304</v>
      </c>
      <c r="V28" s="644">
        <v>107</v>
      </c>
      <c r="W28" s="116"/>
    </row>
    <row r="29" spans="1:23" ht="12.75" x14ac:dyDescent="0.2">
      <c r="A29" s="1" t="s">
        <v>214</v>
      </c>
      <c r="B29" s="239">
        <v>1392</v>
      </c>
      <c r="C29" s="239">
        <v>413</v>
      </c>
      <c r="D29" s="239">
        <v>979</v>
      </c>
      <c r="E29" s="239"/>
      <c r="F29" s="239">
        <v>0</v>
      </c>
      <c r="G29" s="239">
        <v>0</v>
      </c>
      <c r="H29" s="239"/>
      <c r="I29" s="239">
        <v>0</v>
      </c>
      <c r="J29" s="239">
        <v>0</v>
      </c>
      <c r="K29" s="239"/>
      <c r="L29" s="239">
        <v>0</v>
      </c>
      <c r="M29" s="239">
        <v>0</v>
      </c>
      <c r="N29" s="239"/>
      <c r="O29" s="644">
        <v>743</v>
      </c>
      <c r="P29" s="644">
        <v>223</v>
      </c>
      <c r="Q29" s="644"/>
      <c r="R29" s="644">
        <v>380</v>
      </c>
      <c r="S29" s="644">
        <v>116</v>
      </c>
      <c r="T29" s="644"/>
      <c r="U29" s="644">
        <v>269</v>
      </c>
      <c r="V29" s="644">
        <v>74</v>
      </c>
      <c r="W29" s="116"/>
    </row>
    <row r="30" spans="1:23" ht="12.75" x14ac:dyDescent="0.2"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644"/>
      <c r="P30" s="644"/>
      <c r="Q30" s="644"/>
      <c r="R30" s="644"/>
      <c r="S30" s="644"/>
      <c r="T30" s="644"/>
      <c r="U30" s="644"/>
      <c r="V30" s="644"/>
      <c r="W30" s="116"/>
    </row>
    <row r="31" spans="1:23" ht="13.5" x14ac:dyDescent="0.25">
      <c r="A31" s="261" t="s">
        <v>167</v>
      </c>
      <c r="B31" s="51">
        <v>5356</v>
      </c>
      <c r="C31" s="51">
        <v>1941</v>
      </c>
      <c r="D31" s="51">
        <v>3415</v>
      </c>
      <c r="E31" s="51"/>
      <c r="F31" s="51">
        <v>0</v>
      </c>
      <c r="G31" s="51">
        <v>0</v>
      </c>
      <c r="H31" s="51"/>
      <c r="I31" s="51">
        <v>0</v>
      </c>
      <c r="J31" s="51">
        <v>0</v>
      </c>
      <c r="K31" s="51"/>
      <c r="L31" s="51">
        <v>0</v>
      </c>
      <c r="M31" s="51">
        <v>0</v>
      </c>
      <c r="N31" s="51"/>
      <c r="O31" s="51">
        <v>2772</v>
      </c>
      <c r="P31" s="51">
        <v>1029</v>
      </c>
      <c r="Q31" s="51"/>
      <c r="R31" s="51">
        <v>1534</v>
      </c>
      <c r="S31" s="51">
        <v>543</v>
      </c>
      <c r="T31" s="51"/>
      <c r="U31" s="51">
        <v>1050</v>
      </c>
      <c r="V31" s="51">
        <v>369</v>
      </c>
      <c r="W31" s="116"/>
    </row>
    <row r="32" spans="1:23" ht="12.75" x14ac:dyDescent="0.2"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644"/>
      <c r="P32" s="644"/>
      <c r="Q32" s="644"/>
      <c r="R32" s="644"/>
      <c r="S32" s="644"/>
      <c r="T32" s="644"/>
      <c r="U32" s="644"/>
      <c r="V32" s="644"/>
      <c r="W32" s="116"/>
    </row>
    <row r="33" spans="1:23" ht="12.75" x14ac:dyDescent="0.2">
      <c r="A33" s="254" t="s">
        <v>208</v>
      </c>
      <c r="B33" s="239">
        <v>1246</v>
      </c>
      <c r="C33" s="239">
        <v>484</v>
      </c>
      <c r="D33" s="239">
        <v>762</v>
      </c>
      <c r="E33" s="239"/>
      <c r="F33" s="239">
        <v>0</v>
      </c>
      <c r="G33" s="239">
        <v>0</v>
      </c>
      <c r="H33" s="239"/>
      <c r="I33" s="239">
        <v>0</v>
      </c>
      <c r="J33" s="239">
        <v>0</v>
      </c>
      <c r="K33" s="239"/>
      <c r="L33" s="239">
        <v>0</v>
      </c>
      <c r="M33" s="239">
        <v>0</v>
      </c>
      <c r="N33" s="239"/>
      <c r="O33" s="644">
        <v>578</v>
      </c>
      <c r="P33" s="644">
        <v>231</v>
      </c>
      <c r="Q33" s="644"/>
      <c r="R33" s="644">
        <v>439</v>
      </c>
      <c r="S33" s="644">
        <v>172</v>
      </c>
      <c r="T33" s="644"/>
      <c r="U33" s="644">
        <v>229</v>
      </c>
      <c r="V33" s="644">
        <v>81</v>
      </c>
      <c r="W33" s="116"/>
    </row>
    <row r="34" spans="1:23" ht="12.75" x14ac:dyDescent="0.2">
      <c r="A34" s="1" t="s">
        <v>209</v>
      </c>
      <c r="B34" s="239">
        <v>1599</v>
      </c>
      <c r="C34" s="239">
        <v>551</v>
      </c>
      <c r="D34" s="239">
        <v>1048</v>
      </c>
      <c r="E34" s="239"/>
      <c r="F34" s="239">
        <v>0</v>
      </c>
      <c r="G34" s="239">
        <v>0</v>
      </c>
      <c r="H34" s="239"/>
      <c r="I34" s="239">
        <v>0</v>
      </c>
      <c r="J34" s="239">
        <v>0</v>
      </c>
      <c r="K34" s="239"/>
      <c r="L34" s="239">
        <v>0</v>
      </c>
      <c r="M34" s="239">
        <v>0</v>
      </c>
      <c r="N34" s="239"/>
      <c r="O34" s="644">
        <v>800</v>
      </c>
      <c r="P34" s="644">
        <v>272</v>
      </c>
      <c r="Q34" s="644"/>
      <c r="R34" s="644">
        <v>435</v>
      </c>
      <c r="S34" s="644">
        <v>147</v>
      </c>
      <c r="T34" s="644"/>
      <c r="U34" s="644">
        <v>364</v>
      </c>
      <c r="V34" s="644">
        <v>132</v>
      </c>
      <c r="W34" s="116"/>
    </row>
    <row r="35" spans="1:23" ht="12.75" x14ac:dyDescent="0.2">
      <c r="A35" s="1" t="s">
        <v>210</v>
      </c>
      <c r="B35" s="239">
        <v>130</v>
      </c>
      <c r="C35" s="239">
        <v>51</v>
      </c>
      <c r="D35" s="239">
        <v>79</v>
      </c>
      <c r="E35" s="239"/>
      <c r="F35" s="239">
        <v>0</v>
      </c>
      <c r="G35" s="239">
        <v>0</v>
      </c>
      <c r="H35" s="239"/>
      <c r="I35" s="239">
        <v>0</v>
      </c>
      <c r="J35" s="239">
        <v>0</v>
      </c>
      <c r="K35" s="239"/>
      <c r="L35" s="239">
        <v>0</v>
      </c>
      <c r="M35" s="239">
        <v>0</v>
      </c>
      <c r="N35" s="239"/>
      <c r="O35" s="644">
        <v>60</v>
      </c>
      <c r="P35" s="644">
        <v>23</v>
      </c>
      <c r="Q35" s="644"/>
      <c r="R35" s="644">
        <v>43</v>
      </c>
      <c r="S35" s="644">
        <v>15</v>
      </c>
      <c r="T35" s="644"/>
      <c r="U35" s="644">
        <v>27</v>
      </c>
      <c r="V35" s="644">
        <v>13</v>
      </c>
      <c r="W35" s="116"/>
    </row>
    <row r="36" spans="1:23" ht="12.75" x14ac:dyDescent="0.2">
      <c r="A36" s="1" t="s">
        <v>211</v>
      </c>
      <c r="B36" s="239">
        <v>188</v>
      </c>
      <c r="C36" s="239">
        <v>62</v>
      </c>
      <c r="D36" s="239">
        <v>126</v>
      </c>
      <c r="E36" s="239"/>
      <c r="F36" s="239">
        <v>0</v>
      </c>
      <c r="G36" s="239">
        <v>0</v>
      </c>
      <c r="H36" s="239"/>
      <c r="I36" s="239">
        <v>0</v>
      </c>
      <c r="J36" s="239">
        <v>0</v>
      </c>
      <c r="K36" s="239"/>
      <c r="L36" s="239">
        <v>0</v>
      </c>
      <c r="M36" s="239">
        <v>0</v>
      </c>
      <c r="N36" s="239"/>
      <c r="O36" s="644">
        <v>83</v>
      </c>
      <c r="P36" s="644">
        <v>29</v>
      </c>
      <c r="Q36" s="644"/>
      <c r="R36" s="644">
        <v>52</v>
      </c>
      <c r="S36" s="644">
        <v>15</v>
      </c>
      <c r="T36" s="644"/>
      <c r="U36" s="644">
        <v>53</v>
      </c>
      <c r="V36" s="644">
        <v>18</v>
      </c>
      <c r="W36" s="116"/>
    </row>
    <row r="37" spans="1:23" ht="12.75" x14ac:dyDescent="0.2">
      <c r="A37" s="1" t="s">
        <v>212</v>
      </c>
      <c r="B37" s="239">
        <v>677</v>
      </c>
      <c r="C37" s="239">
        <v>275</v>
      </c>
      <c r="D37" s="239">
        <v>402</v>
      </c>
      <c r="E37" s="239"/>
      <c r="F37" s="239">
        <v>0</v>
      </c>
      <c r="G37" s="239">
        <v>0</v>
      </c>
      <c r="H37" s="239"/>
      <c r="I37" s="239">
        <v>0</v>
      </c>
      <c r="J37" s="239">
        <v>0</v>
      </c>
      <c r="K37" s="239"/>
      <c r="L37" s="239">
        <v>0</v>
      </c>
      <c r="M37" s="239">
        <v>0</v>
      </c>
      <c r="N37" s="239"/>
      <c r="O37" s="644">
        <v>390</v>
      </c>
      <c r="P37" s="644">
        <v>166</v>
      </c>
      <c r="Q37" s="644"/>
      <c r="R37" s="644">
        <v>163</v>
      </c>
      <c r="S37" s="644">
        <v>62</v>
      </c>
      <c r="T37" s="644"/>
      <c r="U37" s="644">
        <v>124</v>
      </c>
      <c r="V37" s="644">
        <v>47</v>
      </c>
      <c r="W37" s="116"/>
    </row>
    <row r="38" spans="1:23" ht="12.75" x14ac:dyDescent="0.2">
      <c r="A38" s="666" t="s">
        <v>213</v>
      </c>
      <c r="B38" s="256">
        <v>1388</v>
      </c>
      <c r="C38" s="256">
        <v>464</v>
      </c>
      <c r="D38" s="256">
        <v>924</v>
      </c>
      <c r="E38" s="256"/>
      <c r="F38" s="256">
        <v>0</v>
      </c>
      <c r="G38" s="256">
        <v>0</v>
      </c>
      <c r="H38" s="256"/>
      <c r="I38" s="256">
        <v>0</v>
      </c>
      <c r="J38" s="256">
        <v>0</v>
      </c>
      <c r="K38" s="256"/>
      <c r="L38" s="256">
        <v>0</v>
      </c>
      <c r="M38" s="256">
        <v>0</v>
      </c>
      <c r="N38" s="256"/>
      <c r="O38" s="646">
        <v>768</v>
      </c>
      <c r="P38" s="646">
        <v>268</v>
      </c>
      <c r="Q38" s="646"/>
      <c r="R38" s="646">
        <v>375</v>
      </c>
      <c r="S38" s="646">
        <v>120</v>
      </c>
      <c r="T38" s="646"/>
      <c r="U38" s="646">
        <v>245</v>
      </c>
      <c r="V38" s="646">
        <v>76</v>
      </c>
    </row>
    <row r="39" spans="1:23" ht="13.5" thickBot="1" x14ac:dyDescent="0.25">
      <c r="A39" s="241" t="s">
        <v>214</v>
      </c>
      <c r="B39" s="242">
        <v>128</v>
      </c>
      <c r="C39" s="242">
        <v>54</v>
      </c>
      <c r="D39" s="242">
        <v>74</v>
      </c>
      <c r="E39" s="242"/>
      <c r="F39" s="242">
        <v>0</v>
      </c>
      <c r="G39" s="242">
        <v>0</v>
      </c>
      <c r="H39" s="242"/>
      <c r="I39" s="242">
        <v>0</v>
      </c>
      <c r="J39" s="242">
        <v>0</v>
      </c>
      <c r="K39" s="242"/>
      <c r="L39" s="242">
        <v>0</v>
      </c>
      <c r="M39" s="242">
        <v>0</v>
      </c>
      <c r="N39" s="242"/>
      <c r="O39" s="645">
        <v>93</v>
      </c>
      <c r="P39" s="645">
        <v>40</v>
      </c>
      <c r="Q39" s="645"/>
      <c r="R39" s="645">
        <v>27</v>
      </c>
      <c r="S39" s="645">
        <v>12</v>
      </c>
      <c r="T39" s="645"/>
      <c r="U39" s="645">
        <v>8</v>
      </c>
      <c r="V39" s="645">
        <v>2</v>
      </c>
    </row>
    <row r="40" spans="1:23" ht="12.75" x14ac:dyDescent="0.2">
      <c r="A40" s="2"/>
    </row>
    <row r="41" spans="1:23" ht="12.75" x14ac:dyDescent="0.2">
      <c r="A41" s="2"/>
    </row>
    <row r="42" spans="1:23" ht="12.75" x14ac:dyDescent="0.2">
      <c r="A42" s="2"/>
    </row>
    <row r="43" spans="1:23" ht="12.75" x14ac:dyDescent="0.2">
      <c r="A43" s="2"/>
    </row>
    <row r="44" spans="1:23" ht="12.75" x14ac:dyDescent="0.2">
      <c r="A44" s="2"/>
    </row>
  </sheetData>
  <mergeCells count="8">
    <mergeCell ref="X1:Y2"/>
    <mergeCell ref="A7:V7"/>
    <mergeCell ref="A1:V1"/>
    <mergeCell ref="A2:V2"/>
    <mergeCell ref="A3:V3"/>
    <mergeCell ref="A4:V4"/>
    <mergeCell ref="A5:V5"/>
    <mergeCell ref="A6:V6"/>
  </mergeCells>
  <hyperlinks>
    <hyperlink ref="X1" r:id="rId1" location="INDICE!A1"/>
    <hyperlink ref="X1:Y2" location="INDICE!A3" display="INDICE"/>
  </hyperlinks>
  <printOptions horizontalCentered="1"/>
  <pageMargins left="0.59055118110236227" right="0.59055118110236227" top="0.98425196850393704" bottom="0.98425196850393704" header="0" footer="0"/>
  <pageSetup scale="85" orientation="portrait" r:id="rId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zoomScaleNormal="100" zoomScaleSheetLayoutView="100" workbookViewId="0"/>
  </sheetViews>
  <sheetFormatPr baseColWidth="10" defaultColWidth="11" defaultRowHeight="12.75" x14ac:dyDescent="0.2"/>
  <cols>
    <col min="1" max="1" width="19.125" style="270" customWidth="1"/>
    <col min="2" max="2" width="5" style="76" bestFit="1" customWidth="1"/>
    <col min="3" max="4" width="5.5" style="76" bestFit="1" customWidth="1"/>
    <col min="5" max="5" width="1.125" style="76" customWidth="1"/>
    <col min="6" max="6" width="4.75" style="76" bestFit="1" customWidth="1"/>
    <col min="7" max="7" width="4.5" style="76" bestFit="1" customWidth="1"/>
    <col min="8" max="8" width="1.125" style="76" customWidth="1"/>
    <col min="9" max="10" width="4.125" style="76" customWidth="1"/>
    <col min="11" max="11" width="1.125" style="76" customWidth="1"/>
    <col min="12" max="13" width="4.625" style="76" customWidth="1"/>
    <col min="14" max="14" width="1.125" style="76" customWidth="1"/>
    <col min="15" max="16" width="4.625" style="76" customWidth="1"/>
    <col min="17" max="17" width="1.125" style="76" customWidth="1"/>
    <col min="18" max="19" width="4.75" style="76" bestFit="1" customWidth="1"/>
    <col min="20" max="20" width="1.125" style="76" customWidth="1"/>
    <col min="21" max="22" width="5.5" style="76" bestFit="1" customWidth="1"/>
    <col min="23" max="23" width="1.125" style="76" customWidth="1"/>
    <col min="24" max="24" width="5.5" style="76" bestFit="1" customWidth="1"/>
    <col min="25" max="25" width="5.375" style="76" bestFit="1" customWidth="1"/>
    <col min="26" max="26" width="1.125" style="76" customWidth="1"/>
    <col min="27" max="28" width="4.5" style="76" bestFit="1" customWidth="1"/>
    <col min="29" max="29" width="1.125" style="76" customWidth="1"/>
    <col min="30" max="30" width="4.5" style="76" bestFit="1" customWidth="1"/>
    <col min="31" max="31" width="4.25" style="76" bestFit="1" customWidth="1"/>
    <col min="32" max="32" width="7.375" style="174" customWidth="1"/>
    <col min="33" max="16384" width="11" style="174"/>
  </cols>
  <sheetData>
    <row r="1" spans="1:35" ht="15" x14ac:dyDescent="0.2">
      <c r="A1" s="265" t="s">
        <v>310</v>
      </c>
      <c r="B1" s="265"/>
      <c r="C1" s="263"/>
      <c r="D1" s="264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00"/>
      <c r="AG1" s="747" t="s">
        <v>650</v>
      </c>
      <c r="AH1" s="747"/>
      <c r="AI1" s="200"/>
    </row>
    <row r="2" spans="1:35" ht="15" x14ac:dyDescent="0.2">
      <c r="A2" s="86" t="s">
        <v>729</v>
      </c>
      <c r="B2" s="86"/>
      <c r="C2" s="86"/>
      <c r="D2" s="86"/>
      <c r="E2" s="86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63"/>
      <c r="R2" s="263"/>
      <c r="S2" s="263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00"/>
      <c r="AG2" s="747"/>
      <c r="AH2" s="747"/>
      <c r="AI2"/>
    </row>
    <row r="3" spans="1:35" ht="18.75" x14ac:dyDescent="0.3">
      <c r="A3" s="296" t="s">
        <v>315</v>
      </c>
      <c r="B3" s="297"/>
      <c r="C3" s="297"/>
      <c r="D3" s="297"/>
      <c r="E3" s="297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63"/>
      <c r="R3" s="263"/>
      <c r="S3" s="263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</row>
    <row r="4" spans="1:35" ht="14.25" customHeight="1" x14ac:dyDescent="0.2">
      <c r="A4" s="86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</row>
    <row r="5" spans="1:35" ht="14.25" customHeight="1" x14ac:dyDescent="0.2">
      <c r="A5" s="229" t="s">
        <v>160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</row>
    <row r="6" spans="1:35" ht="15" thickBot="1" x14ac:dyDescent="0.25">
      <c r="A6" s="299" t="s">
        <v>1065</v>
      </c>
      <c r="B6" s="299"/>
      <c r="C6" s="299"/>
      <c r="D6" s="299"/>
      <c r="E6" s="299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</row>
    <row r="7" spans="1:35" s="175" customFormat="1" x14ac:dyDescent="0.2">
      <c r="A7" s="268"/>
      <c r="B7" s="301"/>
      <c r="C7" s="301"/>
      <c r="D7" s="301"/>
      <c r="E7" s="301"/>
      <c r="F7" s="772" t="s">
        <v>316</v>
      </c>
      <c r="G7" s="772"/>
      <c r="H7" s="662"/>
      <c r="I7" s="662"/>
      <c r="J7" s="662"/>
      <c r="K7" s="662"/>
      <c r="L7" s="773"/>
      <c r="M7" s="774"/>
      <c r="N7" s="774"/>
      <c r="O7" s="774"/>
      <c r="P7" s="774"/>
      <c r="Q7" s="662"/>
      <c r="R7" s="773"/>
      <c r="S7" s="773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3" t="s">
        <v>317</v>
      </c>
      <c r="AE7" s="303"/>
    </row>
    <row r="8" spans="1:35" s="175" customFormat="1" x14ac:dyDescent="0.2">
      <c r="A8" s="268" t="s">
        <v>161</v>
      </c>
      <c r="B8" s="304" t="s">
        <v>5</v>
      </c>
      <c r="C8" s="304"/>
      <c r="D8" s="304"/>
      <c r="E8" s="301"/>
      <c r="F8" s="752" t="s">
        <v>318</v>
      </c>
      <c r="G8" s="752"/>
      <c r="H8" s="654"/>
      <c r="I8" s="752" t="s">
        <v>319</v>
      </c>
      <c r="J8" s="752"/>
      <c r="K8" s="1"/>
      <c r="L8" s="752" t="s">
        <v>320</v>
      </c>
      <c r="M8" s="752"/>
      <c r="N8" s="305"/>
      <c r="O8" s="208" t="s">
        <v>321</v>
      </c>
      <c r="P8" s="208"/>
      <c r="Q8" s="1"/>
      <c r="R8" s="752" t="s">
        <v>322</v>
      </c>
      <c r="S8" s="752"/>
      <c r="T8" s="301"/>
      <c r="U8" s="304" t="s">
        <v>323</v>
      </c>
      <c r="V8" s="304"/>
      <c r="W8" s="301"/>
      <c r="X8" s="304" t="s">
        <v>324</v>
      </c>
      <c r="Y8" s="304"/>
      <c r="Z8" s="301"/>
      <c r="AA8" s="304" t="s">
        <v>325</v>
      </c>
      <c r="AB8" s="304"/>
      <c r="AC8" s="301"/>
      <c r="AD8" s="304" t="s">
        <v>326</v>
      </c>
      <c r="AE8" s="304"/>
    </row>
    <row r="9" spans="1:35" s="175" customFormat="1" ht="13.5" thickBot="1" x14ac:dyDescent="0.25">
      <c r="A9" s="272" t="s">
        <v>163</v>
      </c>
      <c r="B9" s="306" t="s">
        <v>87</v>
      </c>
      <c r="C9" s="306" t="s">
        <v>88</v>
      </c>
      <c r="D9" s="306" t="s">
        <v>89</v>
      </c>
      <c r="E9" s="306"/>
      <c r="F9" s="306" t="s">
        <v>87</v>
      </c>
      <c r="G9" s="306" t="s">
        <v>88</v>
      </c>
      <c r="H9" s="306"/>
      <c r="I9" s="306" t="s">
        <v>87</v>
      </c>
      <c r="J9" s="306" t="s">
        <v>88</v>
      </c>
      <c r="K9" s="306"/>
      <c r="L9" s="306" t="s">
        <v>87</v>
      </c>
      <c r="M9" s="306" t="s">
        <v>88</v>
      </c>
      <c r="N9" s="306"/>
      <c r="O9" s="306" t="s">
        <v>87</v>
      </c>
      <c r="P9" s="306" t="s">
        <v>88</v>
      </c>
      <c r="Q9" s="306"/>
      <c r="R9" s="306" t="s">
        <v>87</v>
      </c>
      <c r="S9" s="306" t="s">
        <v>88</v>
      </c>
      <c r="T9" s="307"/>
      <c r="U9" s="306" t="s">
        <v>87</v>
      </c>
      <c r="V9" s="306" t="s">
        <v>88</v>
      </c>
      <c r="W9" s="306"/>
      <c r="X9" s="306" t="s">
        <v>87</v>
      </c>
      <c r="Y9" s="306" t="s">
        <v>88</v>
      </c>
      <c r="Z9" s="306"/>
      <c r="AA9" s="306" t="s">
        <v>87</v>
      </c>
      <c r="AB9" s="306" t="s">
        <v>88</v>
      </c>
      <c r="AC9" s="306"/>
      <c r="AD9" s="306" t="s">
        <v>87</v>
      </c>
      <c r="AE9" s="306" t="s">
        <v>88</v>
      </c>
    </row>
    <row r="10" spans="1:35" ht="15" x14ac:dyDescent="0.25">
      <c r="A10" s="237" t="s">
        <v>5</v>
      </c>
      <c r="B10" s="38">
        <v>14405</v>
      </c>
      <c r="C10" s="38">
        <v>8918</v>
      </c>
      <c r="D10" s="38">
        <v>5487</v>
      </c>
      <c r="E10" s="38"/>
      <c r="F10" s="38">
        <v>1701</v>
      </c>
      <c r="G10" s="38">
        <v>989</v>
      </c>
      <c r="H10" s="38"/>
      <c r="I10" s="38">
        <v>880</v>
      </c>
      <c r="J10" s="38">
        <v>594</v>
      </c>
      <c r="K10" s="38"/>
      <c r="L10" s="38">
        <v>110</v>
      </c>
      <c r="M10" s="38">
        <v>79</v>
      </c>
      <c r="N10" s="38"/>
      <c r="O10" s="38">
        <v>329</v>
      </c>
      <c r="P10" s="38">
        <v>218</v>
      </c>
      <c r="Q10" s="38"/>
      <c r="R10" s="38">
        <v>171</v>
      </c>
      <c r="S10" s="38">
        <v>106</v>
      </c>
      <c r="T10" s="38"/>
      <c r="U10" s="38">
        <v>1183</v>
      </c>
      <c r="V10" s="38">
        <v>749</v>
      </c>
      <c r="W10" s="38"/>
      <c r="X10" s="38">
        <v>1293</v>
      </c>
      <c r="Y10" s="38">
        <v>808</v>
      </c>
      <c r="Z10" s="38"/>
      <c r="AA10" s="38">
        <v>4729</v>
      </c>
      <c r="AB10" s="38">
        <v>2920</v>
      </c>
      <c r="AC10" s="38"/>
      <c r="AD10" s="38">
        <v>4009</v>
      </c>
      <c r="AE10" s="38">
        <v>2455</v>
      </c>
    </row>
    <row r="11" spans="1:35" x14ac:dyDescent="0.2">
      <c r="A11" s="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35" x14ac:dyDescent="0.2">
      <c r="A12" s="1" t="s">
        <v>164</v>
      </c>
      <c r="B12" s="38">
        <v>14274</v>
      </c>
      <c r="C12" s="38">
        <v>8833</v>
      </c>
      <c r="D12" s="38">
        <v>5441</v>
      </c>
      <c r="E12" s="38"/>
      <c r="F12" s="38">
        <v>1701</v>
      </c>
      <c r="G12" s="38">
        <v>989</v>
      </c>
      <c r="H12" s="38"/>
      <c r="I12" s="38">
        <v>880</v>
      </c>
      <c r="J12" s="38">
        <v>594</v>
      </c>
      <c r="K12" s="38"/>
      <c r="L12" s="38">
        <v>110</v>
      </c>
      <c r="M12" s="38">
        <v>79</v>
      </c>
      <c r="N12" s="38"/>
      <c r="O12" s="38">
        <v>325</v>
      </c>
      <c r="P12" s="38">
        <v>216</v>
      </c>
      <c r="Q12" s="38"/>
      <c r="R12" s="38">
        <v>166</v>
      </c>
      <c r="S12" s="38">
        <v>102</v>
      </c>
      <c r="T12" s="38"/>
      <c r="U12" s="38">
        <v>1176</v>
      </c>
      <c r="V12" s="38">
        <v>745</v>
      </c>
      <c r="W12" s="38"/>
      <c r="X12" s="38">
        <v>1273</v>
      </c>
      <c r="Y12" s="38">
        <v>792</v>
      </c>
      <c r="Z12" s="38"/>
      <c r="AA12" s="38">
        <v>4678</v>
      </c>
      <c r="AB12" s="38">
        <v>2885</v>
      </c>
      <c r="AC12" s="38"/>
      <c r="AD12" s="38">
        <v>3965</v>
      </c>
      <c r="AE12" s="38">
        <v>2431</v>
      </c>
    </row>
    <row r="13" spans="1:35" x14ac:dyDescent="0.2">
      <c r="A13" s="1" t="s">
        <v>165</v>
      </c>
      <c r="B13" s="38">
        <v>26</v>
      </c>
      <c r="C13" s="38">
        <v>17</v>
      </c>
      <c r="D13" s="38">
        <v>9</v>
      </c>
      <c r="E13" s="38"/>
      <c r="F13" s="38">
        <v>0</v>
      </c>
      <c r="G13" s="38">
        <v>0</v>
      </c>
      <c r="H13" s="38"/>
      <c r="I13" s="38">
        <v>0</v>
      </c>
      <c r="J13" s="38">
        <v>0</v>
      </c>
      <c r="K13" s="38"/>
      <c r="L13" s="38">
        <v>0</v>
      </c>
      <c r="M13" s="38">
        <v>0</v>
      </c>
      <c r="N13" s="38"/>
      <c r="O13" s="38">
        <v>1</v>
      </c>
      <c r="P13" s="38">
        <v>0</v>
      </c>
      <c r="Q13" s="38"/>
      <c r="R13" s="38">
        <v>0</v>
      </c>
      <c r="S13" s="38">
        <v>0</v>
      </c>
      <c r="T13" s="38"/>
      <c r="U13" s="38">
        <v>3</v>
      </c>
      <c r="V13" s="38">
        <v>2</v>
      </c>
      <c r="W13" s="38"/>
      <c r="X13" s="38">
        <v>4</v>
      </c>
      <c r="Y13" s="38">
        <v>4</v>
      </c>
      <c r="Z13" s="38"/>
      <c r="AA13" s="38">
        <v>11</v>
      </c>
      <c r="AB13" s="38">
        <v>7</v>
      </c>
      <c r="AC13" s="38"/>
      <c r="AD13" s="38">
        <v>7</v>
      </c>
      <c r="AE13" s="38">
        <v>4</v>
      </c>
    </row>
    <row r="14" spans="1:35" x14ac:dyDescent="0.2">
      <c r="A14" s="1" t="s">
        <v>547</v>
      </c>
      <c r="B14" s="38">
        <v>105</v>
      </c>
      <c r="C14" s="38">
        <v>68</v>
      </c>
      <c r="D14" s="38">
        <v>37</v>
      </c>
      <c r="E14" s="38"/>
      <c r="F14" s="38">
        <v>0</v>
      </c>
      <c r="G14" s="38">
        <v>0</v>
      </c>
      <c r="H14" s="38"/>
      <c r="I14" s="38">
        <v>0</v>
      </c>
      <c r="J14" s="38">
        <v>0</v>
      </c>
      <c r="K14" s="38"/>
      <c r="L14" s="38">
        <v>0</v>
      </c>
      <c r="M14" s="38">
        <v>0</v>
      </c>
      <c r="N14" s="38"/>
      <c r="O14" s="38">
        <v>3</v>
      </c>
      <c r="P14" s="38">
        <v>2</v>
      </c>
      <c r="Q14" s="38"/>
      <c r="R14" s="38">
        <v>5</v>
      </c>
      <c r="S14" s="38">
        <v>4</v>
      </c>
      <c r="T14" s="38"/>
      <c r="U14" s="38">
        <v>4</v>
      </c>
      <c r="V14" s="38">
        <v>2</v>
      </c>
      <c r="W14" s="38"/>
      <c r="X14" s="38">
        <v>16</v>
      </c>
      <c r="Y14" s="38">
        <v>12</v>
      </c>
      <c r="Z14" s="38"/>
      <c r="AA14" s="38">
        <v>40</v>
      </c>
      <c r="AB14" s="38">
        <v>28</v>
      </c>
      <c r="AC14" s="38"/>
      <c r="AD14" s="38">
        <v>37</v>
      </c>
      <c r="AE14" s="38">
        <v>20</v>
      </c>
    </row>
    <row r="15" spans="1:35" x14ac:dyDescent="0.2">
      <c r="A15" s="1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35" ht="13.5" x14ac:dyDescent="0.25">
      <c r="A16" s="238" t="s">
        <v>166</v>
      </c>
      <c r="B16" s="38">
        <v>12171</v>
      </c>
      <c r="C16" s="38">
        <v>7521</v>
      </c>
      <c r="D16" s="38">
        <v>4650</v>
      </c>
      <c r="E16" s="38"/>
      <c r="F16" s="38">
        <v>1539</v>
      </c>
      <c r="G16" s="38">
        <v>894</v>
      </c>
      <c r="H16" s="38"/>
      <c r="I16" s="38">
        <v>855</v>
      </c>
      <c r="J16" s="38">
        <v>574</v>
      </c>
      <c r="K16" s="38"/>
      <c r="L16" s="38">
        <v>106</v>
      </c>
      <c r="M16" s="38">
        <v>76</v>
      </c>
      <c r="N16" s="38"/>
      <c r="O16" s="38">
        <v>324</v>
      </c>
      <c r="P16" s="38">
        <v>216</v>
      </c>
      <c r="Q16" s="38"/>
      <c r="R16" s="38">
        <v>168</v>
      </c>
      <c r="S16" s="38">
        <v>104</v>
      </c>
      <c r="T16" s="38"/>
      <c r="U16" s="38">
        <v>1113</v>
      </c>
      <c r="V16" s="38">
        <v>711</v>
      </c>
      <c r="W16" s="38"/>
      <c r="X16" s="38">
        <v>1193</v>
      </c>
      <c r="Y16" s="38">
        <v>750</v>
      </c>
      <c r="Z16" s="38"/>
      <c r="AA16" s="38">
        <v>3711</v>
      </c>
      <c r="AB16" s="38">
        <v>2271</v>
      </c>
      <c r="AC16" s="38"/>
      <c r="AD16" s="38">
        <v>3162</v>
      </c>
      <c r="AE16" s="38">
        <v>1925</v>
      </c>
    </row>
    <row r="17" spans="1:31" x14ac:dyDescent="0.2">
      <c r="A17" s="1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x14ac:dyDescent="0.2">
      <c r="A18" s="1" t="s">
        <v>164</v>
      </c>
      <c r="B18" s="38">
        <v>12040</v>
      </c>
      <c r="C18" s="38">
        <v>7436</v>
      </c>
      <c r="D18" s="38">
        <v>4604</v>
      </c>
      <c r="E18" s="38"/>
      <c r="F18" s="239">
        <v>1539</v>
      </c>
      <c r="G18" s="239">
        <v>894</v>
      </c>
      <c r="H18" s="239"/>
      <c r="I18" s="239">
        <v>855</v>
      </c>
      <c r="J18" s="239">
        <v>574</v>
      </c>
      <c r="K18" s="239"/>
      <c r="L18" s="239">
        <v>106</v>
      </c>
      <c r="M18" s="239">
        <v>76</v>
      </c>
      <c r="N18" s="239"/>
      <c r="O18" s="239">
        <v>320</v>
      </c>
      <c r="P18" s="239">
        <v>214</v>
      </c>
      <c r="Q18" s="239"/>
      <c r="R18" s="239">
        <v>163</v>
      </c>
      <c r="S18" s="239">
        <v>100</v>
      </c>
      <c r="T18" s="239"/>
      <c r="U18" s="239">
        <v>1106</v>
      </c>
      <c r="V18" s="239">
        <v>707</v>
      </c>
      <c r="W18" s="239"/>
      <c r="X18" s="239">
        <v>1173</v>
      </c>
      <c r="Y18" s="239">
        <v>734</v>
      </c>
      <c r="Z18" s="239"/>
      <c r="AA18" s="239">
        <v>3660</v>
      </c>
      <c r="AB18" s="239">
        <v>2236</v>
      </c>
      <c r="AC18" s="239"/>
      <c r="AD18" s="239">
        <v>3118</v>
      </c>
      <c r="AE18" s="239">
        <v>1901</v>
      </c>
    </row>
    <row r="19" spans="1:31" x14ac:dyDescent="0.2">
      <c r="A19" s="1" t="s">
        <v>165</v>
      </c>
      <c r="B19" s="38">
        <v>26</v>
      </c>
      <c r="C19" s="38">
        <v>17</v>
      </c>
      <c r="D19" s="38">
        <v>9</v>
      </c>
      <c r="E19" s="38"/>
      <c r="F19" s="239">
        <v>0</v>
      </c>
      <c r="G19" s="239">
        <v>0</v>
      </c>
      <c r="H19" s="239"/>
      <c r="I19" s="239">
        <v>0</v>
      </c>
      <c r="J19" s="239">
        <v>0</v>
      </c>
      <c r="K19" s="239"/>
      <c r="L19" s="239">
        <v>0</v>
      </c>
      <c r="M19" s="239">
        <v>0</v>
      </c>
      <c r="N19" s="239"/>
      <c r="O19" s="239">
        <v>1</v>
      </c>
      <c r="P19" s="239">
        <v>0</v>
      </c>
      <c r="Q19" s="239"/>
      <c r="R19" s="239">
        <v>0</v>
      </c>
      <c r="S19" s="239">
        <v>0</v>
      </c>
      <c r="T19" s="239"/>
      <c r="U19" s="239">
        <v>3</v>
      </c>
      <c r="V19" s="239">
        <v>2</v>
      </c>
      <c r="W19" s="239"/>
      <c r="X19" s="239">
        <v>4</v>
      </c>
      <c r="Y19" s="239">
        <v>4</v>
      </c>
      <c r="Z19" s="239"/>
      <c r="AA19" s="239">
        <v>11</v>
      </c>
      <c r="AB19" s="239">
        <v>7</v>
      </c>
      <c r="AC19" s="239"/>
      <c r="AD19" s="239">
        <v>7</v>
      </c>
      <c r="AE19" s="239">
        <v>4</v>
      </c>
    </row>
    <row r="20" spans="1:31" x14ac:dyDescent="0.2">
      <c r="A20" s="1" t="s">
        <v>547</v>
      </c>
      <c r="B20" s="38">
        <v>105</v>
      </c>
      <c r="C20" s="38">
        <v>68</v>
      </c>
      <c r="D20" s="38">
        <v>37</v>
      </c>
      <c r="E20" s="38"/>
      <c r="F20" s="239">
        <v>0</v>
      </c>
      <c r="G20" s="239">
        <v>0</v>
      </c>
      <c r="H20" s="239"/>
      <c r="I20" s="239">
        <v>0</v>
      </c>
      <c r="J20" s="239">
        <v>0</v>
      </c>
      <c r="K20" s="239"/>
      <c r="L20" s="239">
        <v>0</v>
      </c>
      <c r="M20" s="239">
        <v>0</v>
      </c>
      <c r="N20" s="239"/>
      <c r="O20" s="239">
        <v>3</v>
      </c>
      <c r="P20" s="239">
        <v>2</v>
      </c>
      <c r="Q20" s="239"/>
      <c r="R20" s="239">
        <v>5</v>
      </c>
      <c r="S20" s="239">
        <v>4</v>
      </c>
      <c r="T20" s="239"/>
      <c r="U20" s="239">
        <v>4</v>
      </c>
      <c r="V20" s="239">
        <v>2</v>
      </c>
      <c r="W20" s="239"/>
      <c r="X20" s="239">
        <v>16</v>
      </c>
      <c r="Y20" s="239">
        <v>12</v>
      </c>
      <c r="Z20" s="239"/>
      <c r="AA20" s="239">
        <v>40</v>
      </c>
      <c r="AB20" s="239">
        <v>28</v>
      </c>
      <c r="AC20" s="239"/>
      <c r="AD20" s="239">
        <v>37</v>
      </c>
      <c r="AE20" s="239">
        <v>20</v>
      </c>
    </row>
    <row r="21" spans="1:31" x14ac:dyDescent="0.2">
      <c r="A21" s="1"/>
      <c r="B21" s="38"/>
      <c r="C21" s="38"/>
      <c r="D21" s="38"/>
      <c r="E21" s="38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</row>
    <row r="22" spans="1:31" ht="13.5" x14ac:dyDescent="0.25">
      <c r="A22" s="240" t="s">
        <v>167</v>
      </c>
      <c r="B22" s="38">
        <v>2234</v>
      </c>
      <c r="C22" s="38">
        <v>1397</v>
      </c>
      <c r="D22" s="38">
        <v>837</v>
      </c>
      <c r="E22" s="38"/>
      <c r="F22" s="38">
        <v>162</v>
      </c>
      <c r="G22" s="38">
        <v>95</v>
      </c>
      <c r="H22" s="38"/>
      <c r="I22" s="38">
        <v>25</v>
      </c>
      <c r="J22" s="38">
        <v>20</v>
      </c>
      <c r="K22" s="38"/>
      <c r="L22" s="38">
        <v>4</v>
      </c>
      <c r="M22" s="38">
        <v>3</v>
      </c>
      <c r="N22" s="38"/>
      <c r="O22" s="38">
        <v>5</v>
      </c>
      <c r="P22" s="38">
        <v>2</v>
      </c>
      <c r="Q22" s="38"/>
      <c r="R22" s="38">
        <v>3</v>
      </c>
      <c r="S22" s="38">
        <v>2</v>
      </c>
      <c r="T22" s="38"/>
      <c r="U22" s="38">
        <v>70</v>
      </c>
      <c r="V22" s="38">
        <v>38</v>
      </c>
      <c r="W22" s="38"/>
      <c r="X22" s="38">
        <v>100</v>
      </c>
      <c r="Y22" s="38">
        <v>58</v>
      </c>
      <c r="Z22" s="38"/>
      <c r="AA22" s="38">
        <v>1018</v>
      </c>
      <c r="AB22" s="38">
        <v>649</v>
      </c>
      <c r="AC22" s="38"/>
      <c r="AD22" s="38">
        <v>847</v>
      </c>
      <c r="AE22" s="38">
        <v>530</v>
      </c>
    </row>
    <row r="23" spans="1:31" x14ac:dyDescent="0.2">
      <c r="A23" s="1"/>
      <c r="B23" s="38"/>
      <c r="C23" s="38"/>
      <c r="D23" s="38"/>
      <c r="E23" s="38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</row>
    <row r="24" spans="1:31" x14ac:dyDescent="0.2">
      <c r="A24" s="1" t="s">
        <v>164</v>
      </c>
      <c r="B24" s="38">
        <v>2234</v>
      </c>
      <c r="C24" s="38">
        <v>1397</v>
      </c>
      <c r="D24" s="38">
        <v>837</v>
      </c>
      <c r="E24" s="38"/>
      <c r="F24" s="239">
        <v>162</v>
      </c>
      <c r="G24" s="239">
        <v>95</v>
      </c>
      <c r="H24" s="239"/>
      <c r="I24" s="239">
        <v>25</v>
      </c>
      <c r="J24" s="239">
        <v>20</v>
      </c>
      <c r="K24" s="239"/>
      <c r="L24" s="239">
        <v>4</v>
      </c>
      <c r="M24" s="239">
        <v>3</v>
      </c>
      <c r="N24" s="239"/>
      <c r="O24" s="239">
        <v>5</v>
      </c>
      <c r="P24" s="239">
        <v>2</v>
      </c>
      <c r="Q24" s="239"/>
      <c r="R24" s="239">
        <v>3</v>
      </c>
      <c r="S24" s="239">
        <v>2</v>
      </c>
      <c r="T24" s="239"/>
      <c r="U24" s="239">
        <v>70</v>
      </c>
      <c r="V24" s="239">
        <v>38</v>
      </c>
      <c r="W24" s="239"/>
      <c r="X24" s="239">
        <v>100</v>
      </c>
      <c r="Y24" s="239">
        <v>58</v>
      </c>
      <c r="Z24" s="239"/>
      <c r="AA24" s="239">
        <v>1018</v>
      </c>
      <c r="AB24" s="239">
        <v>649</v>
      </c>
      <c r="AC24" s="239"/>
      <c r="AD24" s="239">
        <v>847</v>
      </c>
      <c r="AE24" s="239">
        <v>530</v>
      </c>
    </row>
    <row r="25" spans="1:31" x14ac:dyDescent="0.2">
      <c r="A25" s="236" t="s">
        <v>165</v>
      </c>
      <c r="B25" s="38">
        <v>0</v>
      </c>
      <c r="C25" s="38">
        <v>0</v>
      </c>
      <c r="D25" s="38">
        <v>0</v>
      </c>
      <c r="E25" s="62"/>
      <c r="F25" s="62">
        <v>0</v>
      </c>
      <c r="G25" s="62">
        <v>0</v>
      </c>
      <c r="H25" s="62"/>
      <c r="I25" s="62">
        <v>0</v>
      </c>
      <c r="J25" s="62">
        <v>0</v>
      </c>
      <c r="K25" s="62"/>
      <c r="L25" s="62">
        <v>0</v>
      </c>
      <c r="M25" s="62">
        <v>0</v>
      </c>
      <c r="N25" s="62"/>
      <c r="O25" s="62">
        <v>0</v>
      </c>
      <c r="P25" s="62">
        <v>0</v>
      </c>
      <c r="Q25" s="62"/>
      <c r="R25" s="62">
        <v>0</v>
      </c>
      <c r="S25" s="62">
        <v>0</v>
      </c>
      <c r="T25" s="62"/>
      <c r="U25" s="62">
        <v>0</v>
      </c>
      <c r="V25" s="62">
        <v>0</v>
      </c>
      <c r="W25" s="62"/>
      <c r="X25" s="62">
        <v>0</v>
      </c>
      <c r="Y25" s="62">
        <v>0</v>
      </c>
      <c r="Z25" s="62"/>
      <c r="AA25" s="62">
        <v>0</v>
      </c>
      <c r="AB25" s="62">
        <v>0</v>
      </c>
      <c r="AC25" s="62"/>
      <c r="AD25" s="62">
        <v>0</v>
      </c>
      <c r="AE25" s="62">
        <v>0</v>
      </c>
    </row>
    <row r="26" spans="1:31" ht="13.5" thickBot="1" x14ac:dyDescent="0.25">
      <c r="A26" s="241" t="s">
        <v>547</v>
      </c>
      <c r="B26" s="243">
        <v>0</v>
      </c>
      <c r="C26" s="243">
        <v>0</v>
      </c>
      <c r="D26" s="243">
        <v>0</v>
      </c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</row>
  </sheetData>
  <mergeCells count="8">
    <mergeCell ref="AG1:AH2"/>
    <mergeCell ref="F7:G7"/>
    <mergeCell ref="L7:P7"/>
    <mergeCell ref="R7:S7"/>
    <mergeCell ref="F8:G8"/>
    <mergeCell ref="I8:J8"/>
    <mergeCell ref="L8:M8"/>
    <mergeCell ref="R8:S8"/>
  </mergeCells>
  <hyperlinks>
    <hyperlink ref="AG1" r:id="rId1" location="INDICE!A1"/>
    <hyperlink ref="AG1:AH2" location="INDICE!A3" display="INDICE"/>
  </hyperlinks>
  <printOptions horizontalCentered="1"/>
  <pageMargins left="0.39370078740157483" right="0.39370078740157483" top="0.9055118110236221" bottom="0.98425196850393704" header="0" footer="0"/>
  <pageSetup scale="67" orientation="portrait" r:id="rId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zoomScaleNormal="100" zoomScaleSheetLayoutView="100" workbookViewId="0">
      <selection activeCell="R1" sqref="R1:S2"/>
    </sheetView>
  </sheetViews>
  <sheetFormatPr baseColWidth="10" defaultColWidth="11" defaultRowHeight="12.75" x14ac:dyDescent="0.2"/>
  <cols>
    <col min="1" max="1" width="13.625" style="316" bestFit="1" customWidth="1"/>
    <col min="2" max="4" width="5.5" style="316" customWidth="1"/>
    <col min="5" max="5" width="1.375" style="316" customWidth="1"/>
    <col min="6" max="8" width="6.125" style="316" customWidth="1"/>
    <col min="9" max="9" width="1.375" style="316" customWidth="1"/>
    <col min="10" max="12" width="5" style="316" customWidth="1"/>
    <col min="13" max="13" width="1.125" style="316" customWidth="1"/>
    <col min="14" max="14" width="5" style="316" customWidth="1"/>
    <col min="15" max="15" width="5.5" style="316" bestFit="1" customWidth="1"/>
    <col min="16" max="16" width="5" style="316" customWidth="1"/>
    <col min="17" max="16384" width="11" style="118"/>
  </cols>
  <sheetData>
    <row r="1" spans="1:20" s="201" customFormat="1" ht="15" x14ac:dyDescent="0.2">
      <c r="A1" s="86" t="s">
        <v>990</v>
      </c>
      <c r="B1" s="86"/>
      <c r="C1" s="86"/>
      <c r="D1" s="86"/>
      <c r="E1" s="86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00"/>
      <c r="R1" s="747" t="s">
        <v>650</v>
      </c>
      <c r="S1" s="747"/>
      <c r="T1" s="200"/>
    </row>
    <row r="2" spans="1:20" s="201" customFormat="1" ht="15" x14ac:dyDescent="0.2">
      <c r="A2" s="86" t="s">
        <v>729</v>
      </c>
      <c r="B2" s="86"/>
      <c r="C2" s="86"/>
      <c r="D2" s="86"/>
      <c r="E2" s="86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00"/>
      <c r="R2" s="747"/>
      <c r="S2" s="747"/>
      <c r="T2"/>
    </row>
    <row r="3" spans="1:20" s="201" customFormat="1" ht="18.75" x14ac:dyDescent="0.3">
      <c r="A3" s="296" t="s">
        <v>315</v>
      </c>
      <c r="B3" s="297"/>
      <c r="C3" s="297"/>
      <c r="D3" s="297"/>
      <c r="E3" s="297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20" s="201" customFormat="1" ht="14.25" x14ac:dyDescent="0.2">
      <c r="A4" s="86" t="s">
        <v>737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20" s="201" customFormat="1" ht="14.25" x14ac:dyDescent="0.2">
      <c r="A5" s="229" t="s">
        <v>741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</row>
    <row r="6" spans="1:20" s="201" customFormat="1" ht="14.25" x14ac:dyDescent="0.2">
      <c r="A6" s="86" t="s">
        <v>550</v>
      </c>
      <c r="B6" s="86"/>
      <c r="C6" s="86"/>
      <c r="D6" s="86"/>
      <c r="E6" s="86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</row>
    <row r="7" spans="1:20" s="201" customFormat="1" ht="15" thickBot="1" x14ac:dyDescent="0.25">
      <c r="A7" s="299" t="s">
        <v>1065</v>
      </c>
      <c r="B7" s="299"/>
      <c r="C7" s="299"/>
      <c r="D7" s="299"/>
      <c r="E7" s="299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</row>
    <row r="8" spans="1:20" s="91" customFormat="1" x14ac:dyDescent="0.2">
      <c r="A8" s="270"/>
      <c r="B8" s="775" t="s">
        <v>5</v>
      </c>
      <c r="C8" s="775"/>
      <c r="D8" s="775"/>
      <c r="E8" s="270"/>
      <c r="F8" s="775" t="s">
        <v>742</v>
      </c>
      <c r="G8" s="775"/>
      <c r="H8" s="775"/>
      <c r="I8" s="270"/>
      <c r="J8" s="776" t="s">
        <v>743</v>
      </c>
      <c r="K8" s="776"/>
      <c r="L8" s="776"/>
      <c r="M8" s="270"/>
      <c r="N8" s="776" t="s">
        <v>744</v>
      </c>
      <c r="O8" s="776"/>
      <c r="P8" s="776"/>
    </row>
    <row r="9" spans="1:20" s="91" customFormat="1" ht="13.5" thickBot="1" x14ac:dyDescent="0.25">
      <c r="A9" s="308" t="s">
        <v>49</v>
      </c>
      <c r="B9" s="272" t="s">
        <v>87</v>
      </c>
      <c r="C9" s="272" t="s">
        <v>88</v>
      </c>
      <c r="D9" s="272" t="s">
        <v>89</v>
      </c>
      <c r="E9" s="308"/>
      <c r="F9" s="272" t="s">
        <v>87</v>
      </c>
      <c r="G9" s="272" t="s">
        <v>88</v>
      </c>
      <c r="H9" s="272" t="s">
        <v>89</v>
      </c>
      <c r="I9" s="308"/>
      <c r="J9" s="272" t="s">
        <v>87</v>
      </c>
      <c r="K9" s="272" t="s">
        <v>88</v>
      </c>
      <c r="L9" s="272" t="s">
        <v>89</v>
      </c>
      <c r="M9" s="308"/>
      <c r="N9" s="272" t="s">
        <v>87</v>
      </c>
      <c r="O9" s="272" t="s">
        <v>88</v>
      </c>
      <c r="P9" s="272" t="s">
        <v>89</v>
      </c>
    </row>
    <row r="10" spans="1:20" x14ac:dyDescent="0.2">
      <c r="A10" s="309"/>
      <c r="B10" s="310"/>
      <c r="C10" s="310"/>
      <c r="D10" s="310"/>
      <c r="E10" s="309"/>
      <c r="F10" s="310"/>
      <c r="G10" s="310"/>
      <c r="H10" s="310"/>
      <c r="I10" s="309"/>
      <c r="J10" s="310"/>
      <c r="K10" s="310"/>
      <c r="L10" s="310"/>
      <c r="M10" s="309"/>
      <c r="N10" s="310"/>
      <c r="O10" s="310"/>
      <c r="P10" s="310"/>
    </row>
    <row r="11" spans="1:20" x14ac:dyDescent="0.2">
      <c r="A11" s="1" t="s">
        <v>5</v>
      </c>
      <c r="B11" s="38">
        <v>14505</v>
      </c>
      <c r="C11" s="38">
        <v>9018</v>
      </c>
      <c r="D11" s="38">
        <v>5487</v>
      </c>
      <c r="E11" s="38"/>
      <c r="F11" s="38">
        <v>4624</v>
      </c>
      <c r="G11" s="38">
        <v>2887</v>
      </c>
      <c r="H11" s="38">
        <v>1737</v>
      </c>
      <c r="I11" s="38"/>
      <c r="J11" s="38">
        <v>2087</v>
      </c>
      <c r="K11" s="38">
        <v>1341</v>
      </c>
      <c r="L11" s="38">
        <v>746</v>
      </c>
      <c r="M11" s="38"/>
      <c r="N11" s="38">
        <v>7794</v>
      </c>
      <c r="O11" s="38">
        <v>4790</v>
      </c>
      <c r="P11" s="38">
        <v>3004</v>
      </c>
    </row>
    <row r="12" spans="1:20" x14ac:dyDescent="0.2">
      <c r="A12" s="1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20" x14ac:dyDescent="0.2">
      <c r="A13" s="1" t="s">
        <v>745</v>
      </c>
      <c r="B13" s="38">
        <v>3191</v>
      </c>
      <c r="C13" s="38">
        <v>1986</v>
      </c>
      <c r="D13" s="38">
        <v>1205</v>
      </c>
      <c r="E13" s="38"/>
      <c r="F13" s="239">
        <v>2581</v>
      </c>
      <c r="G13" s="239">
        <v>1610</v>
      </c>
      <c r="H13" s="239">
        <v>971</v>
      </c>
      <c r="I13" s="239"/>
      <c r="J13" s="239">
        <v>610</v>
      </c>
      <c r="K13" s="239">
        <v>376</v>
      </c>
      <c r="L13" s="239">
        <v>234</v>
      </c>
      <c r="M13" s="239"/>
      <c r="N13" s="311" t="s">
        <v>90</v>
      </c>
      <c r="O13" s="311" t="s">
        <v>90</v>
      </c>
      <c r="P13" s="311" t="s">
        <v>90</v>
      </c>
    </row>
    <row r="14" spans="1:20" x14ac:dyDescent="0.2">
      <c r="A14" s="1" t="s">
        <v>746</v>
      </c>
      <c r="B14" s="38">
        <v>1701</v>
      </c>
      <c r="C14" s="38">
        <v>989</v>
      </c>
      <c r="D14" s="38">
        <v>712</v>
      </c>
      <c r="E14" s="38"/>
      <c r="F14" s="316">
        <v>1311</v>
      </c>
      <c r="G14" s="316">
        <v>749</v>
      </c>
      <c r="H14" s="316">
        <v>562</v>
      </c>
      <c r="I14" s="239"/>
      <c r="J14" s="239">
        <v>390</v>
      </c>
      <c r="K14" s="239">
        <v>240</v>
      </c>
      <c r="L14" s="239">
        <v>150</v>
      </c>
      <c r="M14" s="239"/>
      <c r="N14" s="311" t="s">
        <v>90</v>
      </c>
      <c r="O14" s="311" t="s">
        <v>90</v>
      </c>
      <c r="P14" s="311" t="s">
        <v>90</v>
      </c>
    </row>
    <row r="15" spans="1:20" x14ac:dyDescent="0.2">
      <c r="A15" s="1" t="s">
        <v>747</v>
      </c>
      <c r="B15" s="38">
        <v>880</v>
      </c>
      <c r="C15" s="38">
        <v>594</v>
      </c>
      <c r="D15" s="38">
        <v>286</v>
      </c>
      <c r="E15" s="38"/>
      <c r="F15" s="239">
        <v>742</v>
      </c>
      <c r="G15" s="239">
        <v>515</v>
      </c>
      <c r="H15" s="239">
        <v>227</v>
      </c>
      <c r="I15" s="239"/>
      <c r="J15" s="239">
        <v>138</v>
      </c>
      <c r="K15" s="239">
        <v>79</v>
      </c>
      <c r="L15" s="239">
        <v>59</v>
      </c>
      <c r="M15" s="239"/>
      <c r="N15" s="311" t="s">
        <v>90</v>
      </c>
      <c r="O15" s="311" t="s">
        <v>90</v>
      </c>
      <c r="P15" s="311" t="s">
        <v>90</v>
      </c>
    </row>
    <row r="16" spans="1:20" x14ac:dyDescent="0.2">
      <c r="A16" s="1" t="s">
        <v>748</v>
      </c>
      <c r="B16" s="38">
        <v>110</v>
      </c>
      <c r="C16" s="38">
        <v>79</v>
      </c>
      <c r="D16" s="38">
        <v>31</v>
      </c>
      <c r="E16" s="38"/>
      <c r="F16" s="239">
        <v>47</v>
      </c>
      <c r="G16" s="239">
        <v>35</v>
      </c>
      <c r="H16" s="239">
        <v>12</v>
      </c>
      <c r="I16" s="239"/>
      <c r="J16" s="239">
        <v>63</v>
      </c>
      <c r="K16" s="239">
        <v>44</v>
      </c>
      <c r="L16" s="239">
        <v>19</v>
      </c>
      <c r="M16" s="239"/>
      <c r="N16" s="311" t="s">
        <v>90</v>
      </c>
      <c r="O16" s="311" t="s">
        <v>90</v>
      </c>
      <c r="P16" s="311" t="s">
        <v>90</v>
      </c>
    </row>
    <row r="17" spans="1:16" x14ac:dyDescent="0.2">
      <c r="A17" s="1" t="s">
        <v>749</v>
      </c>
      <c r="B17" s="38">
        <v>329</v>
      </c>
      <c r="C17" s="38">
        <v>218</v>
      </c>
      <c r="D17" s="38">
        <v>111</v>
      </c>
      <c r="E17" s="38"/>
      <c r="F17" s="239">
        <v>314</v>
      </c>
      <c r="G17" s="239">
        <v>208</v>
      </c>
      <c r="H17" s="239">
        <v>106</v>
      </c>
      <c r="I17" s="239"/>
      <c r="J17" s="239">
        <v>15</v>
      </c>
      <c r="K17" s="239">
        <v>10</v>
      </c>
      <c r="L17" s="239">
        <v>5</v>
      </c>
      <c r="M17" s="239"/>
      <c r="N17" s="311" t="s">
        <v>90</v>
      </c>
      <c r="O17" s="311" t="s">
        <v>90</v>
      </c>
      <c r="P17" s="311" t="s">
        <v>90</v>
      </c>
    </row>
    <row r="18" spans="1:16" x14ac:dyDescent="0.2">
      <c r="A18" s="1" t="s">
        <v>750</v>
      </c>
      <c r="B18" s="38">
        <v>171</v>
      </c>
      <c r="C18" s="38">
        <v>106</v>
      </c>
      <c r="D18" s="38">
        <v>65</v>
      </c>
      <c r="E18" s="38"/>
      <c r="F18" s="239">
        <v>167</v>
      </c>
      <c r="G18" s="239">
        <v>103</v>
      </c>
      <c r="H18" s="239">
        <v>64</v>
      </c>
      <c r="I18" s="239"/>
      <c r="J18" s="239">
        <v>4</v>
      </c>
      <c r="K18" s="239">
        <v>3</v>
      </c>
      <c r="L18" s="239">
        <v>1</v>
      </c>
      <c r="M18" s="239"/>
      <c r="N18" s="311" t="s">
        <v>90</v>
      </c>
      <c r="O18" s="311" t="s">
        <v>90</v>
      </c>
      <c r="P18" s="311" t="s">
        <v>90</v>
      </c>
    </row>
    <row r="19" spans="1:16" x14ac:dyDescent="0.2">
      <c r="A19" s="1"/>
      <c r="B19" s="38"/>
      <c r="C19" s="38"/>
      <c r="D19" s="38"/>
      <c r="E19" s="38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</row>
    <row r="20" spans="1:16" x14ac:dyDescent="0.2">
      <c r="A20" s="1" t="s">
        <v>751</v>
      </c>
      <c r="B20" s="38">
        <v>2576</v>
      </c>
      <c r="C20" s="38">
        <v>1657</v>
      </c>
      <c r="D20" s="38">
        <v>919</v>
      </c>
      <c r="E20" s="38"/>
      <c r="F20" s="256">
        <v>1099</v>
      </c>
      <c r="G20" s="256">
        <v>692</v>
      </c>
      <c r="H20" s="256">
        <v>407</v>
      </c>
      <c r="I20" s="239"/>
      <c r="J20" s="256">
        <v>1477</v>
      </c>
      <c r="K20" s="256">
        <v>965</v>
      </c>
      <c r="L20" s="256">
        <v>512</v>
      </c>
      <c r="M20" s="239"/>
      <c r="N20" s="311" t="s">
        <v>90</v>
      </c>
      <c r="O20" s="311" t="s">
        <v>90</v>
      </c>
      <c r="P20" s="311" t="s">
        <v>90</v>
      </c>
    </row>
    <row r="21" spans="1:16" x14ac:dyDescent="0.2">
      <c r="A21" s="1" t="s">
        <v>752</v>
      </c>
      <c r="B21" s="38">
        <v>1283</v>
      </c>
      <c r="C21" s="38">
        <v>849</v>
      </c>
      <c r="D21" s="38">
        <v>434</v>
      </c>
      <c r="E21" s="38"/>
      <c r="F21" s="38">
        <v>530</v>
      </c>
      <c r="G21" s="38">
        <v>330</v>
      </c>
      <c r="H21" s="239">
        <v>200</v>
      </c>
      <c r="I21" s="239"/>
      <c r="J21" s="239">
        <v>753</v>
      </c>
      <c r="K21" s="239">
        <v>519</v>
      </c>
      <c r="L21" s="239">
        <v>234</v>
      </c>
      <c r="M21" s="239"/>
      <c r="N21" s="311" t="s">
        <v>90</v>
      </c>
      <c r="O21" s="311" t="s">
        <v>90</v>
      </c>
      <c r="P21" s="311" t="s">
        <v>90</v>
      </c>
    </row>
    <row r="22" spans="1:16" x14ac:dyDescent="0.2">
      <c r="A22" s="236" t="s">
        <v>753</v>
      </c>
      <c r="B22" s="38">
        <v>1293</v>
      </c>
      <c r="C22" s="38">
        <v>808</v>
      </c>
      <c r="D22" s="38">
        <v>485</v>
      </c>
      <c r="E22" s="62"/>
      <c r="F22" s="38">
        <v>569</v>
      </c>
      <c r="G22" s="38">
        <v>362</v>
      </c>
      <c r="H22" s="239">
        <v>207</v>
      </c>
      <c r="I22" s="239"/>
      <c r="J22" s="239">
        <v>724</v>
      </c>
      <c r="K22" s="239">
        <v>446</v>
      </c>
      <c r="L22" s="239">
        <v>278</v>
      </c>
      <c r="M22" s="239"/>
      <c r="N22" s="311" t="s">
        <v>90</v>
      </c>
      <c r="O22" s="311" t="s">
        <v>90</v>
      </c>
      <c r="P22" s="311" t="s">
        <v>90</v>
      </c>
    </row>
    <row r="23" spans="1:16" x14ac:dyDescent="0.2">
      <c r="A23" s="236"/>
      <c r="B23" s="38"/>
      <c r="C23" s="38"/>
      <c r="D23" s="38"/>
      <c r="E23" s="62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</row>
    <row r="24" spans="1:16" x14ac:dyDescent="0.2">
      <c r="A24" s="312" t="s">
        <v>754</v>
      </c>
      <c r="B24" s="38">
        <v>8738</v>
      </c>
      <c r="C24" s="38">
        <v>5375</v>
      </c>
      <c r="D24" s="38">
        <v>3363</v>
      </c>
      <c r="E24" s="59"/>
      <c r="F24" s="256">
        <v>944</v>
      </c>
      <c r="G24" s="256">
        <v>585</v>
      </c>
      <c r="H24" s="256">
        <v>359</v>
      </c>
      <c r="I24" s="239"/>
      <c r="J24" s="311" t="s">
        <v>90</v>
      </c>
      <c r="K24" s="311" t="s">
        <v>90</v>
      </c>
      <c r="L24" s="311" t="s">
        <v>90</v>
      </c>
      <c r="M24" s="239"/>
      <c r="N24" s="256">
        <v>7794</v>
      </c>
      <c r="O24" s="256">
        <v>4790</v>
      </c>
      <c r="P24" s="256">
        <v>3004</v>
      </c>
    </row>
    <row r="25" spans="1:16" x14ac:dyDescent="0.2">
      <c r="A25" s="312" t="s">
        <v>755</v>
      </c>
      <c r="B25" s="38">
        <v>4729</v>
      </c>
      <c r="C25" s="38">
        <v>2920</v>
      </c>
      <c r="D25" s="38">
        <v>1809</v>
      </c>
      <c r="E25" s="59"/>
      <c r="F25" s="239">
        <v>432</v>
      </c>
      <c r="G25" s="239">
        <v>269</v>
      </c>
      <c r="H25" s="239">
        <v>163</v>
      </c>
      <c r="I25" s="239"/>
      <c r="J25" s="311" t="s">
        <v>90</v>
      </c>
      <c r="K25" s="311" t="s">
        <v>90</v>
      </c>
      <c r="L25" s="311" t="s">
        <v>90</v>
      </c>
      <c r="M25" s="239"/>
      <c r="N25" s="239">
        <v>4297</v>
      </c>
      <c r="O25" s="239">
        <v>2651</v>
      </c>
      <c r="P25" s="239">
        <v>1646</v>
      </c>
    </row>
    <row r="26" spans="1:16" ht="13.5" thickBot="1" x14ac:dyDescent="0.25">
      <c r="A26" s="313" t="s">
        <v>756</v>
      </c>
      <c r="B26" s="243">
        <v>4009</v>
      </c>
      <c r="C26" s="243">
        <v>2455</v>
      </c>
      <c r="D26" s="243">
        <v>1554</v>
      </c>
      <c r="E26" s="314"/>
      <c r="F26" s="242">
        <v>512</v>
      </c>
      <c r="G26" s="242">
        <v>316</v>
      </c>
      <c r="H26" s="242">
        <v>196</v>
      </c>
      <c r="I26" s="242"/>
      <c r="J26" s="315" t="s">
        <v>90</v>
      </c>
      <c r="K26" s="315" t="s">
        <v>90</v>
      </c>
      <c r="L26" s="315" t="s">
        <v>90</v>
      </c>
      <c r="M26" s="242"/>
      <c r="N26" s="242">
        <v>3497</v>
      </c>
      <c r="O26" s="242">
        <v>2139</v>
      </c>
      <c r="P26" s="242">
        <v>1358</v>
      </c>
    </row>
    <row r="27" spans="1:16" x14ac:dyDescent="0.2">
      <c r="J27" s="317"/>
      <c r="K27" s="317"/>
      <c r="L27" s="317"/>
    </row>
    <row r="28" spans="1:16" x14ac:dyDescent="0.2">
      <c r="A28" s="2"/>
      <c r="E28" s="2"/>
    </row>
    <row r="29" spans="1:16" x14ac:dyDescent="0.2">
      <c r="A29" s="318"/>
      <c r="E29" s="318"/>
    </row>
    <row r="30" spans="1:16" ht="9" customHeight="1" x14ac:dyDescent="0.2">
      <c r="A30" s="318"/>
      <c r="E30" s="318"/>
    </row>
    <row r="31" spans="1:16" x14ac:dyDescent="0.2">
      <c r="A31" s="319"/>
      <c r="E31" s="319"/>
    </row>
    <row r="32" spans="1:16" x14ac:dyDescent="0.2">
      <c r="A32" s="319"/>
      <c r="E32" s="319"/>
    </row>
    <row r="33" spans="1:16" x14ac:dyDescent="0.2">
      <c r="A33" s="319"/>
      <c r="E33" s="319"/>
    </row>
    <row r="34" spans="1:16" ht="9" customHeight="1" x14ac:dyDescent="0.2">
      <c r="A34" s="319"/>
      <c r="E34" s="319"/>
    </row>
    <row r="35" spans="1:16" x14ac:dyDescent="0.2">
      <c r="A35" s="485"/>
      <c r="B35" s="486"/>
      <c r="C35" s="486"/>
      <c r="D35" s="486"/>
      <c r="E35" s="485"/>
      <c r="F35" s="486"/>
      <c r="G35" s="486"/>
      <c r="H35" s="486"/>
      <c r="I35" s="486"/>
      <c r="J35" s="486"/>
      <c r="K35" s="486"/>
      <c r="L35" s="486"/>
      <c r="M35" s="486"/>
      <c r="N35" s="486"/>
      <c r="O35" s="486"/>
      <c r="P35" s="486"/>
    </row>
    <row r="36" spans="1:16" ht="10.5" customHeight="1" x14ac:dyDescent="0.2"/>
    <row r="37" spans="1:16" x14ac:dyDescent="0.2">
      <c r="A37" s="2"/>
      <c r="E37" s="2"/>
    </row>
    <row r="38" spans="1:16" x14ac:dyDescent="0.2">
      <c r="A38" s="2"/>
      <c r="E38" s="2"/>
    </row>
    <row r="39" spans="1:16" x14ac:dyDescent="0.2">
      <c r="A39" s="2"/>
      <c r="E39" s="2"/>
    </row>
    <row r="40" spans="1:16" x14ac:dyDescent="0.2">
      <c r="A40" s="2"/>
      <c r="E40" s="2"/>
    </row>
    <row r="41" spans="1:16" x14ac:dyDescent="0.2">
      <c r="A41" s="2"/>
      <c r="E41" s="2"/>
    </row>
    <row r="42" spans="1:16" x14ac:dyDescent="0.2">
      <c r="A42" s="2"/>
      <c r="E42" s="2"/>
    </row>
    <row r="43" spans="1:16" ht="6.75" customHeight="1" x14ac:dyDescent="0.2">
      <c r="A43" s="2"/>
      <c r="E43" s="2"/>
    </row>
    <row r="44" spans="1:16" x14ac:dyDescent="0.2">
      <c r="A44" s="2"/>
      <c r="E44" s="2"/>
    </row>
    <row r="45" spans="1:16" x14ac:dyDescent="0.2">
      <c r="A45" s="2"/>
      <c r="E45" s="2"/>
    </row>
    <row r="46" spans="1:16" x14ac:dyDescent="0.2">
      <c r="A46" s="318"/>
      <c r="E46" s="318"/>
    </row>
    <row r="47" spans="1:16" ht="9.75" customHeight="1" x14ac:dyDescent="0.2">
      <c r="A47" s="318"/>
      <c r="E47" s="318"/>
    </row>
    <row r="48" spans="1:16" x14ac:dyDescent="0.2">
      <c r="A48" s="319"/>
      <c r="E48" s="319"/>
    </row>
    <row r="49" spans="1:16" x14ac:dyDescent="0.2">
      <c r="A49" s="319"/>
      <c r="E49" s="319"/>
    </row>
    <row r="50" spans="1:16" x14ac:dyDescent="0.2">
      <c r="A50" s="319"/>
      <c r="E50" s="319"/>
      <c r="F50" s="309"/>
      <c r="G50" s="309"/>
      <c r="H50" s="309"/>
      <c r="I50" s="309"/>
      <c r="J50" s="309"/>
      <c r="K50" s="309"/>
      <c r="L50" s="309"/>
      <c r="M50" s="309"/>
    </row>
    <row r="52" spans="1:16" x14ac:dyDescent="0.2">
      <c r="A52" s="485"/>
      <c r="B52" s="486"/>
      <c r="C52" s="486"/>
      <c r="D52" s="486"/>
      <c r="E52" s="485"/>
      <c r="F52" s="486"/>
      <c r="G52" s="486"/>
      <c r="H52" s="486"/>
      <c r="I52" s="486"/>
      <c r="J52" s="486"/>
      <c r="K52" s="486"/>
      <c r="L52" s="486"/>
      <c r="M52" s="486"/>
      <c r="N52" s="486"/>
      <c r="O52" s="486"/>
      <c r="P52" s="486"/>
    </row>
    <row r="54" spans="1:16" x14ac:dyDescent="0.2">
      <c r="A54" s="2"/>
      <c r="E54" s="2"/>
    </row>
    <row r="55" spans="1:16" x14ac:dyDescent="0.2">
      <c r="A55" s="2"/>
      <c r="E55" s="2"/>
    </row>
    <row r="56" spans="1:16" x14ac:dyDescent="0.2">
      <c r="A56" s="2"/>
      <c r="E56" s="2"/>
    </row>
    <row r="57" spans="1:16" x14ac:dyDescent="0.2">
      <c r="A57" s="2"/>
      <c r="E57" s="2"/>
    </row>
    <row r="58" spans="1:16" x14ac:dyDescent="0.2">
      <c r="A58" s="2"/>
      <c r="E58" s="2"/>
    </row>
    <row r="59" spans="1:16" x14ac:dyDescent="0.2">
      <c r="A59" s="2"/>
      <c r="E59" s="2"/>
    </row>
    <row r="60" spans="1:16" x14ac:dyDescent="0.2">
      <c r="A60" s="2"/>
      <c r="E60" s="2"/>
    </row>
    <row r="61" spans="1:16" x14ac:dyDescent="0.2">
      <c r="A61" s="2"/>
      <c r="E61" s="2"/>
    </row>
    <row r="62" spans="1:16" x14ac:dyDescent="0.2">
      <c r="A62" s="2"/>
      <c r="E62" s="2"/>
    </row>
    <row r="63" spans="1:16" x14ac:dyDescent="0.2">
      <c r="A63" s="318"/>
      <c r="E63" s="318"/>
    </row>
    <row r="64" spans="1:16" x14ac:dyDescent="0.2">
      <c r="A64" s="318"/>
      <c r="E64" s="318"/>
    </row>
    <row r="65" spans="1:16" x14ac:dyDescent="0.2">
      <c r="A65" s="319"/>
      <c r="E65" s="319"/>
    </row>
    <row r="66" spans="1:16" x14ac:dyDescent="0.2">
      <c r="A66" s="319"/>
      <c r="E66" s="319"/>
    </row>
    <row r="67" spans="1:16" x14ac:dyDescent="0.2">
      <c r="A67" s="319"/>
      <c r="B67" s="309"/>
      <c r="C67" s="309"/>
      <c r="D67" s="309"/>
      <c r="E67" s="31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</row>
  </sheetData>
  <mergeCells count="5">
    <mergeCell ref="B8:D8"/>
    <mergeCell ref="F8:H8"/>
    <mergeCell ref="J8:L8"/>
    <mergeCell ref="N8:P8"/>
    <mergeCell ref="R1:S2"/>
  </mergeCells>
  <hyperlinks>
    <hyperlink ref="R1" r:id="rId1" location="INDICE!A1"/>
    <hyperlink ref="R1:S2" location="INDICE!A3" display="INDICE"/>
  </hyperlinks>
  <printOptions horizontalCentered="1"/>
  <pageMargins left="0.39370078740157483" right="0.39370078740157483" top="0.98425196850393704" bottom="0.98425196850393704" header="0" footer="0"/>
  <pageSetup scale="90" orientation="portrait" r:id="rId2"/>
  <headerFooter alignWithMargins="0"/>
  <rowBreaks count="1" manualBreakCount="1">
    <brk id="51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zoomScaleNormal="100" zoomScaleSheetLayoutView="100" workbookViewId="0"/>
  </sheetViews>
  <sheetFormatPr baseColWidth="10" defaultColWidth="11" defaultRowHeight="12.75" x14ac:dyDescent="0.2"/>
  <cols>
    <col min="1" max="1" width="19.125" style="270" customWidth="1"/>
    <col min="2" max="2" width="5" style="76" bestFit="1" customWidth="1"/>
    <col min="3" max="4" width="5.5" style="76" bestFit="1" customWidth="1"/>
    <col min="5" max="5" width="1.125" style="76" customWidth="1"/>
    <col min="6" max="6" width="4.75" style="76" bestFit="1" customWidth="1"/>
    <col min="7" max="7" width="4.5" style="76" bestFit="1" customWidth="1"/>
    <col min="8" max="8" width="1.125" style="76" customWidth="1"/>
    <col min="9" max="10" width="4.125" style="76" customWidth="1"/>
    <col min="11" max="11" width="1.125" style="76" customWidth="1"/>
    <col min="12" max="13" width="4.625" style="76" customWidth="1"/>
    <col min="14" max="14" width="1.125" style="76" customWidth="1"/>
    <col min="15" max="16" width="4.625" style="76" customWidth="1"/>
    <col min="17" max="17" width="1.125" style="76" customWidth="1"/>
    <col min="18" max="19" width="4.75" style="76" bestFit="1" customWidth="1"/>
    <col min="20" max="20" width="1.125" style="76" customWidth="1"/>
    <col min="21" max="22" width="5.5" style="76" bestFit="1" customWidth="1"/>
    <col min="23" max="23" width="1.125" style="76" customWidth="1"/>
    <col min="24" max="24" width="5.5" style="76" bestFit="1" customWidth="1"/>
    <col min="25" max="25" width="5.375" style="76" bestFit="1" customWidth="1"/>
    <col min="26" max="26" width="1.125" style="76" customWidth="1"/>
    <col min="27" max="28" width="4.5" style="76" bestFit="1" customWidth="1"/>
    <col min="29" max="29" width="1.125" style="76" customWidth="1"/>
    <col min="30" max="30" width="4.5" style="76" bestFit="1" customWidth="1"/>
    <col min="31" max="31" width="4.25" style="76" bestFit="1" customWidth="1"/>
    <col min="32" max="32" width="4.625" style="174" customWidth="1"/>
    <col min="33" max="16384" width="11" style="174"/>
  </cols>
  <sheetData>
    <row r="1" spans="1:35" ht="15" x14ac:dyDescent="0.2">
      <c r="A1" s="265" t="s">
        <v>307</v>
      </c>
      <c r="B1" s="265"/>
      <c r="C1" s="263"/>
      <c r="D1" s="264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00"/>
      <c r="AG1" s="747" t="s">
        <v>650</v>
      </c>
      <c r="AH1" s="747"/>
      <c r="AI1" s="200"/>
    </row>
    <row r="2" spans="1:35" ht="15" x14ac:dyDescent="0.2">
      <c r="A2" s="86" t="s">
        <v>729</v>
      </c>
      <c r="B2" s="86"/>
      <c r="C2" s="86"/>
      <c r="D2" s="86"/>
      <c r="E2" s="86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63"/>
      <c r="R2" s="263"/>
      <c r="S2" s="263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00"/>
      <c r="AG2" s="747"/>
      <c r="AH2" s="747"/>
      <c r="AI2"/>
    </row>
    <row r="3" spans="1:35" ht="18.75" x14ac:dyDescent="0.3">
      <c r="A3" s="296" t="s">
        <v>315</v>
      </c>
      <c r="B3" s="297"/>
      <c r="C3" s="297"/>
      <c r="D3" s="297"/>
      <c r="E3" s="297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63"/>
      <c r="R3" s="263"/>
      <c r="S3" s="263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</row>
    <row r="4" spans="1:35" ht="14.25" x14ac:dyDescent="0.2">
      <c r="A4" s="86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263"/>
      <c r="S4" s="263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</row>
    <row r="5" spans="1:35" ht="14.25" x14ac:dyDescent="0.2">
      <c r="A5" s="229" t="s">
        <v>114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63"/>
      <c r="S5" s="263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</row>
    <row r="6" spans="1:35" ht="14.25" x14ac:dyDescent="0.2">
      <c r="A6" s="86" t="s">
        <v>550</v>
      </c>
      <c r="B6" s="86"/>
      <c r="C6" s="86"/>
      <c r="D6" s="86"/>
      <c r="E6" s="86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63"/>
      <c r="R6" s="263"/>
      <c r="S6" s="263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</row>
    <row r="7" spans="1:35" ht="15" thickBot="1" x14ac:dyDescent="0.25">
      <c r="A7" s="299" t="s">
        <v>1065</v>
      </c>
      <c r="B7" s="299"/>
      <c r="C7" s="299"/>
      <c r="D7" s="299"/>
      <c r="E7" s="299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</row>
    <row r="8" spans="1:35" s="175" customFormat="1" x14ac:dyDescent="0.2">
      <c r="A8" s="268"/>
      <c r="B8" s="301"/>
      <c r="C8" s="301"/>
      <c r="D8" s="301"/>
      <c r="E8" s="301"/>
      <c r="F8" s="303" t="s">
        <v>327</v>
      </c>
      <c r="G8" s="303"/>
      <c r="H8" s="302"/>
      <c r="I8" s="303" t="s">
        <v>319</v>
      </c>
      <c r="J8" s="303"/>
      <c r="K8" s="302"/>
      <c r="L8" s="303" t="s">
        <v>328</v>
      </c>
      <c r="M8" s="303"/>
      <c r="N8" s="302"/>
      <c r="O8" s="303" t="s">
        <v>328</v>
      </c>
      <c r="P8" s="303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3" t="s">
        <v>317</v>
      </c>
      <c r="AE8" s="303"/>
    </row>
    <row r="9" spans="1:35" s="175" customFormat="1" x14ac:dyDescent="0.2">
      <c r="A9" s="274" t="s">
        <v>117</v>
      </c>
      <c r="B9" s="304" t="s">
        <v>5</v>
      </c>
      <c r="C9" s="304"/>
      <c r="D9" s="304"/>
      <c r="E9" s="301"/>
      <c r="F9" s="304" t="s">
        <v>329</v>
      </c>
      <c r="G9" s="304"/>
      <c r="H9" s="301"/>
      <c r="I9" s="304" t="s">
        <v>8</v>
      </c>
      <c r="J9" s="304"/>
      <c r="K9" s="301"/>
      <c r="L9" s="304" t="s">
        <v>7</v>
      </c>
      <c r="M9" s="304"/>
      <c r="N9" s="301"/>
      <c r="O9" s="304" t="s">
        <v>8</v>
      </c>
      <c r="P9" s="304"/>
      <c r="Q9" s="301"/>
      <c r="R9" s="304" t="s">
        <v>122</v>
      </c>
      <c r="S9" s="304"/>
      <c r="T9" s="301"/>
      <c r="U9" s="304" t="s">
        <v>323</v>
      </c>
      <c r="V9" s="304"/>
      <c r="W9" s="301"/>
      <c r="X9" s="304" t="s">
        <v>324</v>
      </c>
      <c r="Y9" s="304"/>
      <c r="Z9" s="301"/>
      <c r="AA9" s="304" t="s">
        <v>325</v>
      </c>
      <c r="AB9" s="304"/>
      <c r="AC9" s="301"/>
      <c r="AD9" s="304" t="s">
        <v>326</v>
      </c>
      <c r="AE9" s="304"/>
    </row>
    <row r="10" spans="1:35" s="175" customFormat="1" ht="13.5" thickBot="1" x14ac:dyDescent="0.25">
      <c r="A10" s="276" t="s">
        <v>123</v>
      </c>
      <c r="B10" s="306" t="s">
        <v>87</v>
      </c>
      <c r="C10" s="306" t="s">
        <v>88</v>
      </c>
      <c r="D10" s="306" t="s">
        <v>89</v>
      </c>
      <c r="E10" s="306"/>
      <c r="F10" s="306" t="s">
        <v>87</v>
      </c>
      <c r="G10" s="306" t="s">
        <v>88</v>
      </c>
      <c r="H10" s="306"/>
      <c r="I10" s="306" t="s">
        <v>87</v>
      </c>
      <c r="J10" s="306" t="s">
        <v>88</v>
      </c>
      <c r="K10" s="306"/>
      <c r="L10" s="306" t="s">
        <v>87</v>
      </c>
      <c r="M10" s="306" t="s">
        <v>88</v>
      </c>
      <c r="N10" s="306"/>
      <c r="O10" s="306" t="s">
        <v>87</v>
      </c>
      <c r="P10" s="306" t="s">
        <v>88</v>
      </c>
      <c r="Q10" s="306"/>
      <c r="R10" s="306" t="s">
        <v>87</v>
      </c>
      <c r="S10" s="306" t="s">
        <v>88</v>
      </c>
      <c r="T10" s="307"/>
      <c r="U10" s="306" t="s">
        <v>87</v>
      </c>
      <c r="V10" s="306" t="s">
        <v>88</v>
      </c>
      <c r="W10" s="306"/>
      <c r="X10" s="306" t="s">
        <v>87</v>
      </c>
      <c r="Y10" s="306" t="s">
        <v>88</v>
      </c>
      <c r="Z10" s="306"/>
      <c r="AA10" s="306" t="s">
        <v>87</v>
      </c>
      <c r="AB10" s="306" t="s">
        <v>88</v>
      </c>
      <c r="AC10" s="306"/>
      <c r="AD10" s="306" t="s">
        <v>87</v>
      </c>
      <c r="AE10" s="306" t="s">
        <v>88</v>
      </c>
    </row>
    <row r="11" spans="1:35" ht="15" x14ac:dyDescent="0.25">
      <c r="A11" s="228" t="s">
        <v>126</v>
      </c>
      <c r="B11" s="38">
        <v>14405</v>
      </c>
      <c r="C11" s="38">
        <v>8918</v>
      </c>
      <c r="D11" s="38">
        <v>5487</v>
      </c>
      <c r="E11" s="38"/>
      <c r="F11" s="38">
        <v>1701</v>
      </c>
      <c r="G11" s="38">
        <v>989</v>
      </c>
      <c r="H11" s="38"/>
      <c r="I11" s="38">
        <v>880</v>
      </c>
      <c r="J11" s="38">
        <v>594</v>
      </c>
      <c r="K11" s="38"/>
      <c r="L11" s="38">
        <v>110</v>
      </c>
      <c r="M11" s="38">
        <v>79</v>
      </c>
      <c r="N11" s="38"/>
      <c r="O11" s="38">
        <v>329</v>
      </c>
      <c r="P11" s="38">
        <v>218</v>
      </c>
      <c r="Q11" s="38"/>
      <c r="R11" s="38">
        <v>171</v>
      </c>
      <c r="S11" s="38">
        <v>106</v>
      </c>
      <c r="T11" s="38"/>
      <c r="U11" s="38">
        <v>1183</v>
      </c>
      <c r="V11" s="38">
        <v>749</v>
      </c>
      <c r="W11" s="38"/>
      <c r="X11" s="38">
        <v>1293</v>
      </c>
      <c r="Y11" s="38">
        <v>808</v>
      </c>
      <c r="Z11" s="38"/>
      <c r="AA11" s="38">
        <v>4729</v>
      </c>
      <c r="AB11" s="38">
        <v>2920</v>
      </c>
      <c r="AC11" s="38"/>
      <c r="AD11" s="38">
        <v>4009</v>
      </c>
      <c r="AE11" s="38">
        <v>2455</v>
      </c>
    </row>
    <row r="12" spans="1:35" x14ac:dyDescent="0.2">
      <c r="A12" s="1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35" x14ac:dyDescent="0.2">
      <c r="A13" s="1" t="s">
        <v>127</v>
      </c>
      <c r="B13" s="38">
        <v>618</v>
      </c>
      <c r="C13" s="38">
        <v>373</v>
      </c>
      <c r="D13" s="38">
        <v>245</v>
      </c>
      <c r="E13" s="38"/>
      <c r="F13" s="239">
        <v>20</v>
      </c>
      <c r="G13" s="239">
        <v>14</v>
      </c>
      <c r="H13" s="239"/>
      <c r="I13" s="239">
        <v>9</v>
      </c>
      <c r="J13" s="239">
        <v>5</v>
      </c>
      <c r="K13" s="239"/>
      <c r="L13" s="239">
        <v>3</v>
      </c>
      <c r="M13" s="239">
        <v>3</v>
      </c>
      <c r="N13" s="239"/>
      <c r="O13" s="239">
        <v>3</v>
      </c>
      <c r="P13" s="239">
        <v>2</v>
      </c>
      <c r="Q13" s="239"/>
      <c r="R13" s="239">
        <v>5</v>
      </c>
      <c r="S13" s="239">
        <v>4</v>
      </c>
      <c r="T13" s="239"/>
      <c r="U13" s="239">
        <v>60</v>
      </c>
      <c r="V13" s="239">
        <v>31</v>
      </c>
      <c r="W13" s="239"/>
      <c r="X13" s="239">
        <v>53</v>
      </c>
      <c r="Y13" s="239">
        <v>33</v>
      </c>
      <c r="Z13" s="239"/>
      <c r="AA13" s="239">
        <v>268</v>
      </c>
      <c r="AB13" s="239">
        <v>158</v>
      </c>
      <c r="AC13" s="239"/>
      <c r="AD13" s="239">
        <v>197</v>
      </c>
      <c r="AE13" s="239">
        <v>123</v>
      </c>
    </row>
    <row r="14" spans="1:35" x14ac:dyDescent="0.2">
      <c r="A14" s="1" t="s">
        <v>128</v>
      </c>
      <c r="B14" s="38">
        <v>1261</v>
      </c>
      <c r="C14" s="38">
        <v>791</v>
      </c>
      <c r="D14" s="38">
        <v>470</v>
      </c>
      <c r="E14" s="38"/>
      <c r="F14" s="239">
        <v>157</v>
      </c>
      <c r="G14" s="239">
        <v>79</v>
      </c>
      <c r="H14" s="239"/>
      <c r="I14" s="239">
        <v>116</v>
      </c>
      <c r="J14" s="239">
        <v>88</v>
      </c>
      <c r="K14" s="239"/>
      <c r="L14" s="239">
        <v>45</v>
      </c>
      <c r="M14" s="239">
        <v>34</v>
      </c>
      <c r="N14" s="239"/>
      <c r="O14" s="239">
        <v>15</v>
      </c>
      <c r="P14" s="239">
        <v>8</v>
      </c>
      <c r="Q14" s="239"/>
      <c r="R14" s="239">
        <v>23</v>
      </c>
      <c r="S14" s="239">
        <v>13</v>
      </c>
      <c r="T14" s="239"/>
      <c r="U14" s="239">
        <v>145</v>
      </c>
      <c r="V14" s="239">
        <v>100</v>
      </c>
      <c r="W14" s="239"/>
      <c r="X14" s="239">
        <v>121</v>
      </c>
      <c r="Y14" s="239">
        <v>90</v>
      </c>
      <c r="Z14" s="239"/>
      <c r="AA14" s="239">
        <v>318</v>
      </c>
      <c r="AB14" s="239">
        <v>179</v>
      </c>
      <c r="AC14" s="239"/>
      <c r="AD14" s="239">
        <v>321</v>
      </c>
      <c r="AE14" s="239">
        <v>200</v>
      </c>
    </row>
    <row r="15" spans="1:35" x14ac:dyDescent="0.2">
      <c r="A15" s="1" t="s">
        <v>129</v>
      </c>
      <c r="B15" s="38">
        <v>922</v>
      </c>
      <c r="C15" s="38">
        <v>579</v>
      </c>
      <c r="D15" s="38">
        <v>343</v>
      </c>
      <c r="E15" s="38"/>
      <c r="F15" s="239">
        <v>90</v>
      </c>
      <c r="G15" s="239">
        <v>60</v>
      </c>
      <c r="H15" s="239"/>
      <c r="I15" s="239">
        <v>65</v>
      </c>
      <c r="J15" s="239">
        <v>50</v>
      </c>
      <c r="K15" s="239"/>
      <c r="L15" s="239">
        <v>0</v>
      </c>
      <c r="M15" s="239">
        <v>0</v>
      </c>
      <c r="N15" s="239"/>
      <c r="O15" s="239">
        <v>42</v>
      </c>
      <c r="P15" s="239">
        <v>28</v>
      </c>
      <c r="Q15" s="239"/>
      <c r="R15" s="239">
        <v>5</v>
      </c>
      <c r="S15" s="239">
        <v>4</v>
      </c>
      <c r="T15" s="239"/>
      <c r="U15" s="239">
        <v>116</v>
      </c>
      <c r="V15" s="239">
        <v>80</v>
      </c>
      <c r="W15" s="239"/>
      <c r="X15" s="239">
        <v>128</v>
      </c>
      <c r="Y15" s="239">
        <v>77</v>
      </c>
      <c r="Z15" s="239"/>
      <c r="AA15" s="239">
        <v>252</v>
      </c>
      <c r="AB15" s="239">
        <v>149</v>
      </c>
      <c r="AC15" s="239"/>
      <c r="AD15" s="239">
        <v>224</v>
      </c>
      <c r="AE15" s="239">
        <v>131</v>
      </c>
    </row>
    <row r="16" spans="1:35" x14ac:dyDescent="0.2">
      <c r="A16" s="1" t="s">
        <v>130</v>
      </c>
      <c r="B16" s="38">
        <v>1139</v>
      </c>
      <c r="C16" s="38">
        <v>659</v>
      </c>
      <c r="D16" s="38">
        <v>480</v>
      </c>
      <c r="E16" s="38"/>
      <c r="F16" s="239">
        <v>95</v>
      </c>
      <c r="G16" s="239">
        <v>53</v>
      </c>
      <c r="H16" s="239"/>
      <c r="I16" s="239">
        <v>68</v>
      </c>
      <c r="J16" s="239">
        <v>50</v>
      </c>
      <c r="K16" s="239"/>
      <c r="L16" s="239">
        <v>0</v>
      </c>
      <c r="M16" s="239">
        <v>0</v>
      </c>
      <c r="N16" s="239"/>
      <c r="O16" s="239">
        <v>31</v>
      </c>
      <c r="P16" s="239">
        <v>19</v>
      </c>
      <c r="Q16" s="239"/>
      <c r="R16" s="239">
        <v>13</v>
      </c>
      <c r="S16" s="239">
        <v>6</v>
      </c>
      <c r="T16" s="239"/>
      <c r="U16" s="239">
        <v>96</v>
      </c>
      <c r="V16" s="239">
        <v>52</v>
      </c>
      <c r="W16" s="239"/>
      <c r="X16" s="239">
        <v>126</v>
      </c>
      <c r="Y16" s="239">
        <v>85</v>
      </c>
      <c r="Z16" s="239"/>
      <c r="AA16" s="239">
        <v>396</v>
      </c>
      <c r="AB16" s="239">
        <v>219</v>
      </c>
      <c r="AC16" s="239"/>
      <c r="AD16" s="239">
        <v>314</v>
      </c>
      <c r="AE16" s="239">
        <v>175</v>
      </c>
    </row>
    <row r="17" spans="1:31" x14ac:dyDescent="0.2">
      <c r="A17" s="1" t="s">
        <v>131</v>
      </c>
      <c r="B17" s="38">
        <v>219</v>
      </c>
      <c r="C17" s="38">
        <v>139</v>
      </c>
      <c r="D17" s="38">
        <v>80</v>
      </c>
      <c r="E17" s="38"/>
      <c r="F17" s="239">
        <v>12</v>
      </c>
      <c r="G17" s="239">
        <v>7</v>
      </c>
      <c r="H17" s="239"/>
      <c r="I17" s="239">
        <v>24</v>
      </c>
      <c r="J17" s="239">
        <v>16</v>
      </c>
      <c r="K17" s="239"/>
      <c r="L17" s="239">
        <v>12</v>
      </c>
      <c r="M17" s="239">
        <v>8</v>
      </c>
      <c r="N17" s="239"/>
      <c r="O17" s="239">
        <v>1</v>
      </c>
      <c r="P17" s="239">
        <v>1</v>
      </c>
      <c r="Q17" s="239"/>
      <c r="R17" s="239">
        <v>0</v>
      </c>
      <c r="S17" s="239">
        <v>0</v>
      </c>
      <c r="T17" s="239"/>
      <c r="U17" s="239">
        <v>7</v>
      </c>
      <c r="V17" s="239">
        <v>6</v>
      </c>
      <c r="W17" s="239"/>
      <c r="X17" s="239">
        <v>23</v>
      </c>
      <c r="Y17" s="239">
        <v>15</v>
      </c>
      <c r="Z17" s="239"/>
      <c r="AA17" s="239">
        <v>73</v>
      </c>
      <c r="AB17" s="239">
        <v>42</v>
      </c>
      <c r="AC17" s="239"/>
      <c r="AD17" s="239">
        <v>67</v>
      </c>
      <c r="AE17" s="239">
        <v>44</v>
      </c>
    </row>
    <row r="18" spans="1:31" x14ac:dyDescent="0.2">
      <c r="A18" s="1" t="s">
        <v>132</v>
      </c>
      <c r="B18" s="38">
        <v>474</v>
      </c>
      <c r="C18" s="38">
        <v>295</v>
      </c>
      <c r="D18" s="38">
        <v>179</v>
      </c>
      <c r="E18" s="38"/>
      <c r="F18" s="239">
        <v>98</v>
      </c>
      <c r="G18" s="239">
        <v>55</v>
      </c>
      <c r="H18" s="239"/>
      <c r="I18" s="239">
        <v>27</v>
      </c>
      <c r="J18" s="239">
        <v>19</v>
      </c>
      <c r="K18" s="239"/>
      <c r="L18" s="239">
        <v>0</v>
      </c>
      <c r="M18" s="239">
        <v>0</v>
      </c>
      <c r="N18" s="239"/>
      <c r="O18" s="239">
        <v>13</v>
      </c>
      <c r="P18" s="239">
        <v>6</v>
      </c>
      <c r="Q18" s="239"/>
      <c r="R18" s="239">
        <v>18</v>
      </c>
      <c r="S18" s="239">
        <v>10</v>
      </c>
      <c r="T18" s="239"/>
      <c r="U18" s="239">
        <v>30</v>
      </c>
      <c r="V18" s="239">
        <v>21</v>
      </c>
      <c r="W18" s="239"/>
      <c r="X18" s="239">
        <v>42</v>
      </c>
      <c r="Y18" s="239">
        <v>24</v>
      </c>
      <c r="Z18" s="239"/>
      <c r="AA18" s="239">
        <v>124</v>
      </c>
      <c r="AB18" s="239">
        <v>85</v>
      </c>
      <c r="AC18" s="239"/>
      <c r="AD18" s="239">
        <v>122</v>
      </c>
      <c r="AE18" s="239">
        <v>75</v>
      </c>
    </row>
    <row r="19" spans="1:31" x14ac:dyDescent="0.2">
      <c r="A19" s="1" t="s">
        <v>133</v>
      </c>
      <c r="B19" s="38">
        <v>137</v>
      </c>
      <c r="C19" s="38">
        <v>82</v>
      </c>
      <c r="D19" s="38">
        <v>55</v>
      </c>
      <c r="E19" s="38"/>
      <c r="F19" s="239">
        <v>6</v>
      </c>
      <c r="G19" s="239">
        <v>3</v>
      </c>
      <c r="H19" s="239"/>
      <c r="I19" s="239">
        <v>13</v>
      </c>
      <c r="J19" s="239">
        <v>5</v>
      </c>
      <c r="K19" s="239"/>
      <c r="L19" s="239">
        <v>7</v>
      </c>
      <c r="M19" s="239">
        <v>5</v>
      </c>
      <c r="N19" s="239"/>
      <c r="O19" s="239">
        <v>0</v>
      </c>
      <c r="P19" s="239">
        <v>0</v>
      </c>
      <c r="Q19" s="239"/>
      <c r="R19" s="239">
        <v>0</v>
      </c>
      <c r="S19" s="239">
        <v>0</v>
      </c>
      <c r="T19" s="239"/>
      <c r="U19" s="239">
        <v>7</v>
      </c>
      <c r="V19" s="239">
        <v>5</v>
      </c>
      <c r="W19" s="239"/>
      <c r="X19" s="239">
        <v>13</v>
      </c>
      <c r="Y19" s="239">
        <v>9</v>
      </c>
      <c r="Z19" s="239"/>
      <c r="AA19" s="239">
        <v>47</v>
      </c>
      <c r="AB19" s="239">
        <v>26</v>
      </c>
      <c r="AC19" s="239"/>
      <c r="AD19" s="239">
        <v>44</v>
      </c>
      <c r="AE19" s="239">
        <v>29</v>
      </c>
    </row>
    <row r="20" spans="1:31" x14ac:dyDescent="0.2">
      <c r="A20" s="1" t="s">
        <v>134</v>
      </c>
      <c r="B20" s="38">
        <v>1427</v>
      </c>
      <c r="C20" s="38">
        <v>894</v>
      </c>
      <c r="D20" s="38">
        <v>533</v>
      </c>
      <c r="E20" s="38"/>
      <c r="F20" s="239">
        <v>141</v>
      </c>
      <c r="G20" s="239">
        <v>84</v>
      </c>
      <c r="H20" s="239"/>
      <c r="I20" s="239">
        <v>103</v>
      </c>
      <c r="J20" s="239">
        <v>75</v>
      </c>
      <c r="K20" s="239"/>
      <c r="L20" s="239">
        <v>3</v>
      </c>
      <c r="M20" s="239">
        <v>2</v>
      </c>
      <c r="N20" s="239"/>
      <c r="O20" s="239">
        <v>57</v>
      </c>
      <c r="P20" s="239">
        <v>41</v>
      </c>
      <c r="Q20" s="239"/>
      <c r="R20" s="239">
        <v>14</v>
      </c>
      <c r="S20" s="239">
        <v>8</v>
      </c>
      <c r="T20" s="239"/>
      <c r="U20" s="239">
        <v>174</v>
      </c>
      <c r="V20" s="239">
        <v>121</v>
      </c>
      <c r="W20" s="239"/>
      <c r="X20" s="239">
        <v>215</v>
      </c>
      <c r="Y20" s="239">
        <v>130</v>
      </c>
      <c r="Z20" s="239"/>
      <c r="AA20" s="239">
        <v>389</v>
      </c>
      <c r="AB20" s="239">
        <v>232</v>
      </c>
      <c r="AC20" s="239"/>
      <c r="AD20" s="239">
        <v>331</v>
      </c>
      <c r="AE20" s="239">
        <v>201</v>
      </c>
    </row>
    <row r="21" spans="1:31" x14ac:dyDescent="0.2">
      <c r="A21" s="1" t="s">
        <v>135</v>
      </c>
      <c r="B21" s="38">
        <v>596</v>
      </c>
      <c r="C21" s="38">
        <v>363</v>
      </c>
      <c r="D21" s="38">
        <v>233</v>
      </c>
      <c r="E21" s="38"/>
      <c r="F21" s="239">
        <v>120</v>
      </c>
      <c r="G21" s="239">
        <v>71</v>
      </c>
      <c r="H21" s="239"/>
      <c r="I21" s="239">
        <v>39</v>
      </c>
      <c r="J21" s="239">
        <v>26</v>
      </c>
      <c r="K21" s="239"/>
      <c r="L21" s="239">
        <v>0</v>
      </c>
      <c r="M21" s="239">
        <v>0</v>
      </c>
      <c r="N21" s="239"/>
      <c r="O21" s="239">
        <v>10</v>
      </c>
      <c r="P21" s="239">
        <v>5</v>
      </c>
      <c r="Q21" s="239"/>
      <c r="R21" s="239">
        <v>7</v>
      </c>
      <c r="S21" s="239">
        <v>5</v>
      </c>
      <c r="T21" s="239"/>
      <c r="U21" s="239">
        <v>35</v>
      </c>
      <c r="V21" s="239">
        <v>22</v>
      </c>
      <c r="W21" s="239"/>
      <c r="X21" s="239">
        <v>34</v>
      </c>
      <c r="Y21" s="239">
        <v>22</v>
      </c>
      <c r="Z21" s="239"/>
      <c r="AA21" s="239">
        <v>151</v>
      </c>
      <c r="AB21" s="239">
        <v>89</v>
      </c>
      <c r="AC21" s="239"/>
      <c r="AD21" s="239">
        <v>200</v>
      </c>
      <c r="AE21" s="239">
        <v>123</v>
      </c>
    </row>
    <row r="22" spans="1:31" x14ac:dyDescent="0.2">
      <c r="A22" s="1" t="s">
        <v>136</v>
      </c>
      <c r="B22" s="38">
        <v>737</v>
      </c>
      <c r="C22" s="38">
        <v>470</v>
      </c>
      <c r="D22" s="38">
        <v>267</v>
      </c>
      <c r="E22" s="38"/>
      <c r="F22" s="239">
        <v>113</v>
      </c>
      <c r="G22" s="239">
        <v>71</v>
      </c>
      <c r="H22" s="239"/>
      <c r="I22" s="239">
        <v>39</v>
      </c>
      <c r="J22" s="239">
        <v>21</v>
      </c>
      <c r="K22" s="239"/>
      <c r="L22" s="239">
        <v>2</v>
      </c>
      <c r="M22" s="239">
        <v>1</v>
      </c>
      <c r="N22" s="239"/>
      <c r="O22" s="239">
        <v>18</v>
      </c>
      <c r="P22" s="239">
        <v>11</v>
      </c>
      <c r="Q22" s="239"/>
      <c r="R22" s="239">
        <v>8</v>
      </c>
      <c r="S22" s="239">
        <v>5</v>
      </c>
      <c r="T22" s="239"/>
      <c r="U22" s="239">
        <v>45</v>
      </c>
      <c r="V22" s="239">
        <v>19</v>
      </c>
      <c r="W22" s="239"/>
      <c r="X22" s="239">
        <v>40</v>
      </c>
      <c r="Y22" s="239">
        <v>29</v>
      </c>
      <c r="Z22" s="239"/>
      <c r="AA22" s="239">
        <v>271</v>
      </c>
      <c r="AB22" s="239">
        <v>176</v>
      </c>
      <c r="AC22" s="239"/>
      <c r="AD22" s="239">
        <v>201</v>
      </c>
      <c r="AE22" s="239">
        <v>137</v>
      </c>
    </row>
    <row r="23" spans="1:31" x14ac:dyDescent="0.2">
      <c r="A23" s="1" t="s">
        <v>137</v>
      </c>
      <c r="B23" s="38">
        <v>122</v>
      </c>
      <c r="C23" s="38">
        <v>78</v>
      </c>
      <c r="D23" s="38">
        <v>44</v>
      </c>
      <c r="E23" s="38"/>
      <c r="F23" s="239">
        <v>19</v>
      </c>
      <c r="G23" s="239">
        <v>10</v>
      </c>
      <c r="H23" s="239"/>
      <c r="I23" s="239">
        <v>0</v>
      </c>
      <c r="J23" s="239">
        <v>0</v>
      </c>
      <c r="K23" s="239"/>
      <c r="L23" s="239">
        <v>0</v>
      </c>
      <c r="M23" s="239">
        <v>0</v>
      </c>
      <c r="N23" s="239"/>
      <c r="O23" s="239">
        <v>0</v>
      </c>
      <c r="P23" s="239">
        <v>0</v>
      </c>
      <c r="Q23" s="239"/>
      <c r="R23" s="239">
        <v>0</v>
      </c>
      <c r="S23" s="239">
        <v>0</v>
      </c>
      <c r="T23" s="239"/>
      <c r="U23" s="239">
        <v>3</v>
      </c>
      <c r="V23" s="239">
        <v>3</v>
      </c>
      <c r="W23" s="239"/>
      <c r="X23" s="239">
        <v>3</v>
      </c>
      <c r="Y23" s="239">
        <v>1</v>
      </c>
      <c r="Z23" s="239"/>
      <c r="AA23" s="239">
        <v>50</v>
      </c>
      <c r="AB23" s="239">
        <v>31</v>
      </c>
      <c r="AC23" s="239"/>
      <c r="AD23" s="239">
        <v>47</v>
      </c>
      <c r="AE23" s="239">
        <v>33</v>
      </c>
    </row>
    <row r="24" spans="1:31" x14ac:dyDescent="0.2">
      <c r="A24" s="254" t="s">
        <v>138</v>
      </c>
      <c r="B24" s="38">
        <v>1163</v>
      </c>
      <c r="C24" s="38">
        <v>729</v>
      </c>
      <c r="D24" s="38">
        <v>434</v>
      </c>
      <c r="E24" s="38"/>
      <c r="F24" s="239">
        <v>152</v>
      </c>
      <c r="G24" s="239">
        <v>92</v>
      </c>
      <c r="H24" s="239"/>
      <c r="I24" s="239">
        <v>101</v>
      </c>
      <c r="J24" s="239">
        <v>67</v>
      </c>
      <c r="K24" s="239"/>
      <c r="L24" s="239">
        <v>2</v>
      </c>
      <c r="M24" s="239">
        <v>1</v>
      </c>
      <c r="N24" s="239"/>
      <c r="O24" s="239">
        <v>56</v>
      </c>
      <c r="P24" s="239">
        <v>44</v>
      </c>
      <c r="Q24" s="239"/>
      <c r="R24" s="239">
        <v>7</v>
      </c>
      <c r="S24" s="239">
        <v>4</v>
      </c>
      <c r="T24" s="239"/>
      <c r="U24" s="239">
        <v>111</v>
      </c>
      <c r="V24" s="239">
        <v>71</v>
      </c>
      <c r="W24" s="239"/>
      <c r="X24" s="239">
        <v>118</v>
      </c>
      <c r="Y24" s="239">
        <v>77</v>
      </c>
      <c r="Z24" s="239"/>
      <c r="AA24" s="239">
        <v>308</v>
      </c>
      <c r="AB24" s="239">
        <v>195</v>
      </c>
      <c r="AC24" s="239"/>
      <c r="AD24" s="239">
        <v>308</v>
      </c>
      <c r="AE24" s="239">
        <v>178</v>
      </c>
    </row>
    <row r="25" spans="1:31" x14ac:dyDescent="0.2">
      <c r="A25" s="1" t="s">
        <v>139</v>
      </c>
      <c r="B25" s="38">
        <v>521</v>
      </c>
      <c r="C25" s="38">
        <v>307</v>
      </c>
      <c r="D25" s="38">
        <v>214</v>
      </c>
      <c r="E25" s="62"/>
      <c r="F25" s="239">
        <v>151</v>
      </c>
      <c r="G25" s="239">
        <v>82</v>
      </c>
      <c r="H25" s="239"/>
      <c r="I25" s="239">
        <v>63</v>
      </c>
      <c r="J25" s="239">
        <v>37</v>
      </c>
      <c r="K25" s="239"/>
      <c r="L25" s="239">
        <v>0</v>
      </c>
      <c r="M25" s="239">
        <v>0</v>
      </c>
      <c r="N25" s="239"/>
      <c r="O25" s="239">
        <v>10</v>
      </c>
      <c r="P25" s="239">
        <v>7</v>
      </c>
      <c r="Q25" s="239"/>
      <c r="R25" s="239">
        <v>21</v>
      </c>
      <c r="S25" s="239">
        <v>13</v>
      </c>
      <c r="T25" s="239"/>
      <c r="U25" s="239">
        <v>31</v>
      </c>
      <c r="V25" s="239">
        <v>19</v>
      </c>
      <c r="W25" s="239"/>
      <c r="X25" s="239">
        <v>46</v>
      </c>
      <c r="Y25" s="239">
        <v>25</v>
      </c>
      <c r="Z25" s="239"/>
      <c r="AA25" s="239">
        <v>107</v>
      </c>
      <c r="AB25" s="239">
        <v>66</v>
      </c>
      <c r="AC25" s="239"/>
      <c r="AD25" s="239">
        <v>92</v>
      </c>
      <c r="AE25" s="239">
        <v>58</v>
      </c>
    </row>
    <row r="26" spans="1:31" x14ac:dyDescent="0.2">
      <c r="A26" s="1" t="s">
        <v>140</v>
      </c>
      <c r="B26" s="38">
        <v>1075</v>
      </c>
      <c r="C26" s="38">
        <v>674</v>
      </c>
      <c r="D26" s="38">
        <v>401</v>
      </c>
      <c r="E26" s="62"/>
      <c r="F26" s="239">
        <v>148</v>
      </c>
      <c r="G26" s="239">
        <v>87</v>
      </c>
      <c r="H26" s="239"/>
      <c r="I26" s="239">
        <v>64</v>
      </c>
      <c r="J26" s="239">
        <v>48</v>
      </c>
      <c r="K26" s="239"/>
      <c r="L26" s="239">
        <v>0</v>
      </c>
      <c r="M26" s="239">
        <v>0</v>
      </c>
      <c r="N26" s="239"/>
      <c r="O26" s="239">
        <v>38</v>
      </c>
      <c r="P26" s="239">
        <v>26</v>
      </c>
      <c r="Q26" s="239"/>
      <c r="R26" s="239">
        <v>9</v>
      </c>
      <c r="S26" s="239">
        <v>5</v>
      </c>
      <c r="T26" s="239"/>
      <c r="U26" s="239">
        <v>133</v>
      </c>
      <c r="V26" s="239">
        <v>80</v>
      </c>
      <c r="W26" s="239"/>
      <c r="X26" s="239">
        <v>106</v>
      </c>
      <c r="Y26" s="239">
        <v>59</v>
      </c>
      <c r="Z26" s="239"/>
      <c r="AA26" s="239">
        <v>321</v>
      </c>
      <c r="AB26" s="239">
        <v>208</v>
      </c>
      <c r="AC26" s="239"/>
      <c r="AD26" s="239">
        <v>256</v>
      </c>
      <c r="AE26" s="239">
        <v>161</v>
      </c>
    </row>
    <row r="27" spans="1:31" x14ac:dyDescent="0.2">
      <c r="A27" s="1" t="s">
        <v>141</v>
      </c>
      <c r="B27" s="38">
        <v>151</v>
      </c>
      <c r="C27" s="38">
        <v>86</v>
      </c>
      <c r="D27" s="38">
        <v>65</v>
      </c>
      <c r="F27" s="239">
        <v>25</v>
      </c>
      <c r="G27" s="239">
        <v>10</v>
      </c>
      <c r="H27" s="239"/>
      <c r="I27" s="239">
        <v>0</v>
      </c>
      <c r="J27" s="239">
        <v>0</v>
      </c>
      <c r="K27" s="239"/>
      <c r="L27" s="239">
        <v>0</v>
      </c>
      <c r="M27" s="239">
        <v>0</v>
      </c>
      <c r="N27" s="239"/>
      <c r="O27" s="239">
        <v>0</v>
      </c>
      <c r="P27" s="239">
        <v>0</v>
      </c>
      <c r="Q27" s="239"/>
      <c r="R27" s="239">
        <v>0</v>
      </c>
      <c r="S27" s="239">
        <v>0</v>
      </c>
      <c r="T27" s="239"/>
      <c r="U27" s="239">
        <v>11</v>
      </c>
      <c r="V27" s="239">
        <v>6</v>
      </c>
      <c r="W27" s="239"/>
      <c r="X27" s="239">
        <v>10</v>
      </c>
      <c r="Y27" s="239">
        <v>3</v>
      </c>
      <c r="Z27" s="239"/>
      <c r="AA27" s="239">
        <v>55</v>
      </c>
      <c r="AB27" s="239">
        <v>35</v>
      </c>
      <c r="AC27" s="239"/>
      <c r="AD27" s="239">
        <v>50</v>
      </c>
      <c r="AE27" s="239">
        <v>32</v>
      </c>
    </row>
    <row r="28" spans="1:31" x14ac:dyDescent="0.2">
      <c r="A28" s="1" t="s">
        <v>142</v>
      </c>
      <c r="B28" s="38">
        <v>586</v>
      </c>
      <c r="C28" s="38">
        <v>346</v>
      </c>
      <c r="D28" s="38">
        <v>240</v>
      </c>
      <c r="F28" s="239">
        <v>87</v>
      </c>
      <c r="G28" s="239">
        <v>49</v>
      </c>
      <c r="H28" s="239"/>
      <c r="I28" s="239">
        <v>25</v>
      </c>
      <c r="J28" s="239">
        <v>14</v>
      </c>
      <c r="K28" s="239"/>
      <c r="L28" s="239">
        <v>0</v>
      </c>
      <c r="M28" s="239">
        <v>0</v>
      </c>
      <c r="N28" s="239"/>
      <c r="O28" s="239">
        <v>20</v>
      </c>
      <c r="P28" s="239">
        <v>11</v>
      </c>
      <c r="Q28" s="239"/>
      <c r="R28" s="239">
        <v>11</v>
      </c>
      <c r="S28" s="239">
        <v>8</v>
      </c>
      <c r="T28" s="239"/>
      <c r="U28" s="239">
        <v>17</v>
      </c>
      <c r="V28" s="239">
        <v>10</v>
      </c>
      <c r="W28" s="239"/>
      <c r="X28" s="239">
        <v>29</v>
      </c>
      <c r="Y28" s="239">
        <v>13</v>
      </c>
      <c r="Z28" s="239"/>
      <c r="AA28" s="239">
        <v>227</v>
      </c>
      <c r="AB28" s="239">
        <v>142</v>
      </c>
      <c r="AC28" s="239"/>
      <c r="AD28" s="239">
        <v>170</v>
      </c>
      <c r="AE28" s="239">
        <v>99</v>
      </c>
    </row>
    <row r="29" spans="1:31" x14ac:dyDescent="0.2">
      <c r="A29" s="1" t="s">
        <v>143</v>
      </c>
      <c r="B29" s="38">
        <v>314</v>
      </c>
      <c r="C29" s="38">
        <v>207</v>
      </c>
      <c r="D29" s="38">
        <v>107</v>
      </c>
      <c r="F29" s="239">
        <v>4</v>
      </c>
      <c r="G29" s="239">
        <v>3</v>
      </c>
      <c r="H29" s="239"/>
      <c r="I29" s="239">
        <v>11</v>
      </c>
      <c r="J29" s="239">
        <v>6</v>
      </c>
      <c r="K29" s="239"/>
      <c r="L29" s="239">
        <v>15</v>
      </c>
      <c r="M29" s="239">
        <v>9</v>
      </c>
      <c r="N29" s="239"/>
      <c r="O29" s="239">
        <v>2</v>
      </c>
      <c r="P29" s="239">
        <v>1</v>
      </c>
      <c r="Q29" s="239"/>
      <c r="R29" s="239">
        <v>0</v>
      </c>
      <c r="S29" s="239">
        <v>0</v>
      </c>
      <c r="T29" s="239"/>
      <c r="U29" s="239">
        <v>5</v>
      </c>
      <c r="V29" s="239">
        <v>1</v>
      </c>
      <c r="W29" s="239"/>
      <c r="X29" s="239">
        <v>11</v>
      </c>
      <c r="Y29" s="239">
        <v>10</v>
      </c>
      <c r="Z29" s="239"/>
      <c r="AA29" s="239">
        <v>168</v>
      </c>
      <c r="AB29" s="239">
        <v>112</v>
      </c>
      <c r="AC29" s="239"/>
      <c r="AD29" s="239">
        <v>98</v>
      </c>
      <c r="AE29" s="239">
        <v>65</v>
      </c>
    </row>
    <row r="30" spans="1:31" x14ac:dyDescent="0.2">
      <c r="A30" s="1" t="s">
        <v>144</v>
      </c>
      <c r="B30" s="38">
        <v>427</v>
      </c>
      <c r="C30" s="38">
        <v>278</v>
      </c>
      <c r="D30" s="38">
        <v>149</v>
      </c>
      <c r="F30" s="239">
        <v>8</v>
      </c>
      <c r="G30" s="239">
        <v>3</v>
      </c>
      <c r="H30" s="239"/>
      <c r="I30" s="239">
        <v>10</v>
      </c>
      <c r="J30" s="239">
        <v>3</v>
      </c>
      <c r="K30" s="239"/>
      <c r="L30" s="239">
        <v>0</v>
      </c>
      <c r="M30" s="239">
        <v>0</v>
      </c>
      <c r="N30" s="239"/>
      <c r="O30" s="239">
        <v>3</v>
      </c>
      <c r="P30" s="239">
        <v>2</v>
      </c>
      <c r="Q30" s="239"/>
      <c r="R30" s="239">
        <v>0</v>
      </c>
      <c r="S30" s="239">
        <v>0</v>
      </c>
      <c r="T30" s="239"/>
      <c r="U30" s="239">
        <v>19</v>
      </c>
      <c r="V30" s="239">
        <v>16</v>
      </c>
      <c r="W30" s="239"/>
      <c r="X30" s="239">
        <v>7</v>
      </c>
      <c r="Y30" s="239">
        <v>5</v>
      </c>
      <c r="Z30" s="239"/>
      <c r="AA30" s="239">
        <v>201</v>
      </c>
      <c r="AB30" s="239">
        <v>137</v>
      </c>
      <c r="AC30" s="239"/>
      <c r="AD30" s="239">
        <v>179</v>
      </c>
      <c r="AE30" s="239">
        <v>112</v>
      </c>
    </row>
    <row r="31" spans="1:31" x14ac:dyDescent="0.2">
      <c r="A31" s="1" t="s">
        <v>145</v>
      </c>
      <c r="B31" s="38">
        <v>210</v>
      </c>
      <c r="C31" s="38">
        <v>128</v>
      </c>
      <c r="D31" s="38">
        <v>82</v>
      </c>
      <c r="F31" s="239">
        <v>28</v>
      </c>
      <c r="G31" s="239">
        <v>19</v>
      </c>
      <c r="H31" s="239"/>
      <c r="I31" s="239">
        <v>2</v>
      </c>
      <c r="J31" s="239">
        <v>2</v>
      </c>
      <c r="K31" s="239"/>
      <c r="L31" s="239">
        <v>0</v>
      </c>
      <c r="M31" s="239">
        <v>0</v>
      </c>
      <c r="N31" s="239"/>
      <c r="O31" s="239">
        <v>0</v>
      </c>
      <c r="P31" s="239">
        <v>0</v>
      </c>
      <c r="Q31" s="239"/>
      <c r="R31" s="239">
        <v>0</v>
      </c>
      <c r="S31" s="239">
        <v>0</v>
      </c>
      <c r="T31" s="239"/>
      <c r="U31" s="239">
        <v>4</v>
      </c>
      <c r="V31" s="239">
        <v>2</v>
      </c>
      <c r="W31" s="239"/>
      <c r="X31" s="239">
        <v>19</v>
      </c>
      <c r="Y31" s="239">
        <v>11</v>
      </c>
      <c r="Z31" s="239"/>
      <c r="AA31" s="239">
        <v>82</v>
      </c>
      <c r="AB31" s="239">
        <v>46</v>
      </c>
      <c r="AC31" s="239"/>
      <c r="AD31" s="239">
        <v>75</v>
      </c>
      <c r="AE31" s="239">
        <v>48</v>
      </c>
    </row>
    <row r="32" spans="1:31" x14ac:dyDescent="0.2">
      <c r="A32" s="1" t="s">
        <v>146</v>
      </c>
      <c r="B32" s="38">
        <v>404</v>
      </c>
      <c r="C32" s="38">
        <v>250</v>
      </c>
      <c r="D32" s="38">
        <v>154</v>
      </c>
      <c r="F32" s="239">
        <v>19</v>
      </c>
      <c r="G32" s="239">
        <v>10</v>
      </c>
      <c r="H32" s="239"/>
      <c r="I32" s="239">
        <v>21</v>
      </c>
      <c r="J32" s="239">
        <v>18</v>
      </c>
      <c r="K32" s="239"/>
      <c r="L32" s="239">
        <v>0</v>
      </c>
      <c r="M32" s="239">
        <v>0</v>
      </c>
      <c r="N32" s="239"/>
      <c r="O32" s="239">
        <v>6</v>
      </c>
      <c r="P32" s="239">
        <v>3</v>
      </c>
      <c r="Q32" s="239"/>
      <c r="R32" s="239">
        <v>9</v>
      </c>
      <c r="S32" s="239">
        <v>5</v>
      </c>
      <c r="T32" s="239"/>
      <c r="U32" s="239">
        <v>32</v>
      </c>
      <c r="V32" s="239">
        <v>16</v>
      </c>
      <c r="W32" s="239"/>
      <c r="X32" s="239">
        <v>52</v>
      </c>
      <c r="Y32" s="239">
        <v>33</v>
      </c>
      <c r="Z32" s="239"/>
      <c r="AA32" s="239">
        <v>155</v>
      </c>
      <c r="AB32" s="239">
        <v>98</v>
      </c>
      <c r="AC32" s="239"/>
      <c r="AD32" s="239">
        <v>110</v>
      </c>
      <c r="AE32" s="239">
        <v>67</v>
      </c>
    </row>
    <row r="33" spans="1:31" x14ac:dyDescent="0.2">
      <c r="A33" s="1" t="s">
        <v>147</v>
      </c>
      <c r="B33" s="38">
        <v>648</v>
      </c>
      <c r="C33" s="38">
        <v>404</v>
      </c>
      <c r="D33" s="38">
        <v>244</v>
      </c>
      <c r="F33" s="239">
        <v>40</v>
      </c>
      <c r="G33" s="239">
        <v>24</v>
      </c>
      <c r="H33" s="239"/>
      <c r="I33" s="239">
        <v>16</v>
      </c>
      <c r="J33" s="239">
        <v>10</v>
      </c>
      <c r="K33" s="239"/>
      <c r="L33" s="239">
        <v>4</v>
      </c>
      <c r="M33" s="239">
        <v>3</v>
      </c>
      <c r="N33" s="239"/>
      <c r="O33" s="239">
        <v>2</v>
      </c>
      <c r="P33" s="239">
        <v>1</v>
      </c>
      <c r="Q33" s="239"/>
      <c r="R33" s="239">
        <v>1</v>
      </c>
      <c r="S33" s="239">
        <v>1</v>
      </c>
      <c r="T33" s="239"/>
      <c r="U33" s="239">
        <v>26</v>
      </c>
      <c r="V33" s="239">
        <v>17</v>
      </c>
      <c r="W33" s="239"/>
      <c r="X33" s="239">
        <v>24</v>
      </c>
      <c r="Y33" s="239">
        <v>17</v>
      </c>
      <c r="Z33" s="239"/>
      <c r="AA33" s="239">
        <v>322</v>
      </c>
      <c r="AB33" s="239">
        <v>205</v>
      </c>
      <c r="AC33" s="239"/>
      <c r="AD33" s="239">
        <v>213</v>
      </c>
      <c r="AE33" s="239">
        <v>126</v>
      </c>
    </row>
    <row r="34" spans="1:31" x14ac:dyDescent="0.2">
      <c r="A34" s="1" t="s">
        <v>148</v>
      </c>
      <c r="B34" s="38">
        <v>159</v>
      </c>
      <c r="C34" s="38">
        <v>104</v>
      </c>
      <c r="D34" s="38">
        <v>55</v>
      </c>
      <c r="F34" s="239">
        <v>12</v>
      </c>
      <c r="G34" s="239">
        <v>9</v>
      </c>
      <c r="H34" s="239"/>
      <c r="I34" s="239">
        <v>0</v>
      </c>
      <c r="J34" s="239">
        <v>0</v>
      </c>
      <c r="K34" s="239"/>
      <c r="L34" s="239">
        <v>0</v>
      </c>
      <c r="M34" s="239">
        <v>0</v>
      </c>
      <c r="N34" s="239"/>
      <c r="O34" s="239">
        <v>0</v>
      </c>
      <c r="P34" s="239">
        <v>0</v>
      </c>
      <c r="Q34" s="239"/>
      <c r="R34" s="239">
        <v>0</v>
      </c>
      <c r="S34" s="239">
        <v>0</v>
      </c>
      <c r="T34" s="239"/>
      <c r="U34" s="239">
        <v>10</v>
      </c>
      <c r="V34" s="239">
        <v>8</v>
      </c>
      <c r="W34" s="239"/>
      <c r="X34" s="239">
        <v>2</v>
      </c>
      <c r="Y34" s="239">
        <v>2</v>
      </c>
      <c r="Z34" s="239"/>
      <c r="AA34" s="239">
        <v>66</v>
      </c>
      <c r="AB34" s="239">
        <v>41</v>
      </c>
      <c r="AC34" s="239"/>
      <c r="AD34" s="239">
        <v>69</v>
      </c>
      <c r="AE34" s="239">
        <v>44</v>
      </c>
    </row>
    <row r="35" spans="1:31" x14ac:dyDescent="0.2">
      <c r="A35" s="1" t="s">
        <v>149</v>
      </c>
      <c r="B35" s="38">
        <v>180</v>
      </c>
      <c r="C35" s="38">
        <v>118</v>
      </c>
      <c r="D35" s="38">
        <v>62</v>
      </c>
      <c r="F35" s="239">
        <v>16</v>
      </c>
      <c r="G35" s="239">
        <v>10</v>
      </c>
      <c r="H35" s="239"/>
      <c r="I35" s="239">
        <v>3</v>
      </c>
      <c r="J35" s="239">
        <v>3</v>
      </c>
      <c r="K35" s="239"/>
      <c r="L35" s="239">
        <v>3</v>
      </c>
      <c r="M35" s="239">
        <v>2</v>
      </c>
      <c r="N35" s="239"/>
      <c r="O35" s="239">
        <v>1</v>
      </c>
      <c r="P35" s="239">
        <v>1</v>
      </c>
      <c r="Q35" s="239"/>
      <c r="R35" s="239">
        <v>0</v>
      </c>
      <c r="S35" s="239">
        <v>0</v>
      </c>
      <c r="T35" s="239"/>
      <c r="U35" s="239">
        <v>1</v>
      </c>
      <c r="V35" s="239">
        <v>0</v>
      </c>
      <c r="W35" s="239"/>
      <c r="X35" s="239">
        <v>2</v>
      </c>
      <c r="Y35" s="239">
        <v>1</v>
      </c>
      <c r="Z35" s="239"/>
      <c r="AA35" s="239">
        <v>95</v>
      </c>
      <c r="AB35" s="239">
        <v>65</v>
      </c>
      <c r="AC35" s="239"/>
      <c r="AD35" s="239">
        <v>59</v>
      </c>
      <c r="AE35" s="239">
        <v>36</v>
      </c>
    </row>
    <row r="36" spans="1:31" x14ac:dyDescent="0.2">
      <c r="A36" s="1" t="s">
        <v>150</v>
      </c>
      <c r="B36" s="38">
        <v>68</v>
      </c>
      <c r="C36" s="38">
        <v>49</v>
      </c>
      <c r="D36" s="38">
        <v>19</v>
      </c>
      <c r="F36" s="239">
        <v>10</v>
      </c>
      <c r="G36" s="239">
        <v>8</v>
      </c>
      <c r="H36" s="239"/>
      <c r="I36" s="239">
        <v>1</v>
      </c>
      <c r="J36" s="239">
        <v>1</v>
      </c>
      <c r="K36" s="239"/>
      <c r="L36" s="239">
        <v>2</v>
      </c>
      <c r="M36" s="239">
        <v>1</v>
      </c>
      <c r="N36" s="239"/>
      <c r="O36" s="239">
        <v>0</v>
      </c>
      <c r="P36" s="239">
        <v>0</v>
      </c>
      <c r="Q36" s="239"/>
      <c r="R36" s="239">
        <v>0</v>
      </c>
      <c r="S36" s="239">
        <v>0</v>
      </c>
      <c r="T36" s="239"/>
      <c r="U36" s="239">
        <v>0</v>
      </c>
      <c r="V36" s="239">
        <v>0</v>
      </c>
      <c r="W36" s="239"/>
      <c r="X36" s="239">
        <v>5</v>
      </c>
      <c r="Y36" s="239">
        <v>4</v>
      </c>
      <c r="Z36" s="239"/>
      <c r="AA36" s="239">
        <v>36</v>
      </c>
      <c r="AB36" s="239">
        <v>26</v>
      </c>
      <c r="AC36" s="239"/>
      <c r="AD36" s="239">
        <v>14</v>
      </c>
      <c r="AE36" s="239">
        <v>9</v>
      </c>
    </row>
    <row r="37" spans="1:31" x14ac:dyDescent="0.2">
      <c r="A37" s="1" t="s">
        <v>151</v>
      </c>
      <c r="B37" s="38">
        <v>349</v>
      </c>
      <c r="C37" s="38">
        <v>214</v>
      </c>
      <c r="D37" s="38">
        <v>135</v>
      </c>
      <c r="F37" s="239">
        <v>58</v>
      </c>
      <c r="G37" s="239">
        <v>34</v>
      </c>
      <c r="H37" s="239"/>
      <c r="I37" s="239">
        <v>24</v>
      </c>
      <c r="J37" s="239">
        <v>12</v>
      </c>
      <c r="K37" s="239"/>
      <c r="L37" s="239">
        <v>12</v>
      </c>
      <c r="M37" s="239">
        <v>10</v>
      </c>
      <c r="N37" s="239"/>
      <c r="O37" s="239">
        <v>1</v>
      </c>
      <c r="P37" s="239">
        <v>1</v>
      </c>
      <c r="Q37" s="239"/>
      <c r="R37" s="239">
        <v>0</v>
      </c>
      <c r="S37" s="239">
        <v>0</v>
      </c>
      <c r="T37" s="239"/>
      <c r="U37" s="239">
        <v>35</v>
      </c>
      <c r="V37" s="239">
        <v>23</v>
      </c>
      <c r="W37" s="239"/>
      <c r="X37" s="239">
        <v>26</v>
      </c>
      <c r="Y37" s="239">
        <v>12</v>
      </c>
      <c r="Z37" s="239"/>
      <c r="AA37" s="239">
        <v>97</v>
      </c>
      <c r="AB37" s="239">
        <v>61</v>
      </c>
      <c r="AC37" s="239"/>
      <c r="AD37" s="239">
        <v>96</v>
      </c>
      <c r="AE37" s="239">
        <v>61</v>
      </c>
    </row>
    <row r="38" spans="1:31" ht="12" x14ac:dyDescent="0.2">
      <c r="A38" s="37" t="s">
        <v>152</v>
      </c>
      <c r="B38" s="38">
        <v>442</v>
      </c>
      <c r="C38" s="38">
        <v>267</v>
      </c>
      <c r="D38" s="38">
        <v>175</v>
      </c>
      <c r="F38" s="239">
        <v>72</v>
      </c>
      <c r="G38" s="239">
        <v>42</v>
      </c>
      <c r="H38" s="239"/>
      <c r="I38" s="239">
        <v>36</v>
      </c>
      <c r="J38" s="239">
        <v>18</v>
      </c>
      <c r="K38" s="239"/>
      <c r="L38" s="239">
        <v>0</v>
      </c>
      <c r="M38" s="239">
        <v>0</v>
      </c>
      <c r="N38" s="239"/>
      <c r="O38" s="239">
        <v>0</v>
      </c>
      <c r="P38" s="239">
        <v>0</v>
      </c>
      <c r="Q38" s="239"/>
      <c r="R38" s="239">
        <v>20</v>
      </c>
      <c r="S38" s="239">
        <v>15</v>
      </c>
      <c r="T38" s="239"/>
      <c r="U38" s="239">
        <v>30</v>
      </c>
      <c r="V38" s="239">
        <v>20</v>
      </c>
      <c r="W38" s="239"/>
      <c r="X38" s="239">
        <v>38</v>
      </c>
      <c r="Y38" s="239">
        <v>21</v>
      </c>
      <c r="Z38" s="239"/>
      <c r="AA38" s="239">
        <v>119</v>
      </c>
      <c r="AB38" s="239">
        <v>80</v>
      </c>
      <c r="AC38" s="239"/>
      <c r="AD38" s="239">
        <v>127</v>
      </c>
      <c r="AE38" s="239">
        <v>71</v>
      </c>
    </row>
    <row r="39" spans="1:31" ht="13.5" thickBot="1" x14ac:dyDescent="0.25">
      <c r="A39" s="241" t="s">
        <v>153</v>
      </c>
      <c r="B39" s="38">
        <v>56</v>
      </c>
      <c r="C39" s="38">
        <v>34</v>
      </c>
      <c r="D39" s="38">
        <v>22</v>
      </c>
      <c r="E39" s="283"/>
      <c r="F39" s="242">
        <v>0</v>
      </c>
      <c r="G39" s="242">
        <v>0</v>
      </c>
      <c r="H39" s="242"/>
      <c r="I39" s="242">
        <v>0</v>
      </c>
      <c r="J39" s="242">
        <v>0</v>
      </c>
      <c r="K39" s="242"/>
      <c r="L39" s="242">
        <v>0</v>
      </c>
      <c r="M39" s="242">
        <v>0</v>
      </c>
      <c r="N39" s="242"/>
      <c r="O39" s="242">
        <v>0</v>
      </c>
      <c r="P39" s="242">
        <v>0</v>
      </c>
      <c r="Q39" s="242"/>
      <c r="R39" s="242">
        <v>0</v>
      </c>
      <c r="S39" s="242">
        <v>0</v>
      </c>
      <c r="T39" s="242"/>
      <c r="U39" s="242">
        <v>0</v>
      </c>
      <c r="V39" s="242">
        <v>0</v>
      </c>
      <c r="W39" s="242"/>
      <c r="X39" s="242">
        <v>0</v>
      </c>
      <c r="Y39" s="242">
        <v>0</v>
      </c>
      <c r="Z39" s="242"/>
      <c r="AA39" s="242">
        <v>31</v>
      </c>
      <c r="AB39" s="242">
        <v>17</v>
      </c>
      <c r="AC39" s="242"/>
      <c r="AD39" s="242">
        <v>25</v>
      </c>
      <c r="AE39" s="242">
        <v>17</v>
      </c>
    </row>
  </sheetData>
  <mergeCells count="1">
    <mergeCell ref="AG1:AH2"/>
  </mergeCells>
  <hyperlinks>
    <hyperlink ref="AG1" r:id="rId1" location="INDICE!A1"/>
    <hyperlink ref="AG1:AH2" location="INDICE!A3" display="INDICE"/>
  </hyperlinks>
  <printOptions horizontalCentered="1"/>
  <pageMargins left="0.39370078740157483" right="0.39370078740157483" top="0.9055118110236221" bottom="0.98425196850393704" header="0" footer="0"/>
  <pageSetup scale="67" orientation="portrait" r:id="rId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workbookViewId="0">
      <selection activeCell="AG1" sqref="AG1:AH2"/>
    </sheetView>
  </sheetViews>
  <sheetFormatPr baseColWidth="10" defaultColWidth="9" defaultRowHeight="12.75" x14ac:dyDescent="0.2"/>
  <cols>
    <col min="1" max="1" width="8.75" style="484" customWidth="1"/>
    <col min="2" max="2" width="5" style="484" bestFit="1" customWidth="1"/>
    <col min="3" max="4" width="4.25" style="484" bestFit="1" customWidth="1"/>
    <col min="5" max="5" width="1.375" style="484" customWidth="1"/>
    <col min="6" max="7" width="5.125" style="484" customWidth="1"/>
    <col min="8" max="8" width="1.375" style="484" customWidth="1"/>
    <col min="9" max="10" width="3.75" style="484" customWidth="1"/>
    <col min="11" max="11" width="1" style="484" customWidth="1"/>
    <col min="12" max="13" width="4" style="484" customWidth="1"/>
    <col min="14" max="14" width="1.5" style="484" customWidth="1"/>
    <col min="15" max="16" width="3.125" style="484" bestFit="1" customWidth="1"/>
    <col min="17" max="17" width="1.125" style="484" customWidth="1"/>
    <col min="18" max="19" width="4.625" style="484" customWidth="1"/>
    <col min="20" max="20" width="1.25" style="484" customWidth="1"/>
    <col min="21" max="21" width="4.25" style="484" bestFit="1" customWidth="1"/>
    <col min="22" max="22" width="3.125" style="484" bestFit="1" customWidth="1"/>
    <col min="23" max="23" width="1.125" style="484" customWidth="1"/>
    <col min="24" max="24" width="4.25" style="484" bestFit="1" customWidth="1"/>
    <col min="25" max="25" width="3.125" style="484" bestFit="1" customWidth="1"/>
    <col min="26" max="26" width="1.375" style="484" customWidth="1"/>
    <col min="27" max="28" width="4.25" style="484" bestFit="1" customWidth="1"/>
    <col min="29" max="29" width="1" style="484" customWidth="1"/>
    <col min="30" max="31" width="4.25" style="484" bestFit="1" customWidth="1"/>
    <col min="32" max="32" width="3.875" style="174" customWidth="1"/>
    <col min="33" max="35" width="11" style="174" customWidth="1"/>
    <col min="36" max="256" width="11" customWidth="1"/>
  </cols>
  <sheetData>
    <row r="1" spans="1:35" ht="16.5" x14ac:dyDescent="0.3">
      <c r="A1" s="229" t="s">
        <v>314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200"/>
      <c r="AG1" s="747" t="s">
        <v>650</v>
      </c>
      <c r="AH1" s="747"/>
      <c r="AI1" s="200"/>
    </row>
    <row r="2" spans="1:35" ht="16.5" x14ac:dyDescent="0.3">
      <c r="A2" s="86" t="s">
        <v>988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200"/>
      <c r="AG2" s="747"/>
      <c r="AH2" s="747"/>
      <c r="AI2"/>
    </row>
    <row r="3" spans="1:35" ht="18.75" x14ac:dyDescent="0.3">
      <c r="A3" s="320" t="s">
        <v>315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416"/>
      <c r="Q3" s="416"/>
      <c r="R3" s="416"/>
      <c r="S3" s="416"/>
      <c r="T3" s="622"/>
      <c r="U3" s="622"/>
      <c r="V3" s="622"/>
      <c r="W3" s="622"/>
      <c r="X3" s="622"/>
      <c r="Y3" s="622"/>
      <c r="Z3" s="622"/>
      <c r="AA3" s="622"/>
      <c r="AB3" s="622"/>
      <c r="AC3" s="622"/>
      <c r="AD3" s="622"/>
      <c r="AE3" s="622"/>
    </row>
    <row r="4" spans="1:35" ht="16.5" x14ac:dyDescent="0.3">
      <c r="A4" s="86" t="s">
        <v>545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622"/>
      <c r="U4" s="622"/>
      <c r="V4" s="622"/>
      <c r="W4" s="622"/>
      <c r="X4" s="622"/>
      <c r="Y4" s="622"/>
      <c r="Z4" s="622"/>
      <c r="AA4" s="622"/>
      <c r="AB4" s="622"/>
      <c r="AC4" s="622"/>
      <c r="AD4" s="622"/>
      <c r="AE4" s="622"/>
    </row>
    <row r="5" spans="1:35" ht="17.25" thickBot="1" x14ac:dyDescent="0.35">
      <c r="A5" s="230" t="s">
        <v>1063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623"/>
      <c r="U5" s="623"/>
      <c r="V5" s="623"/>
      <c r="W5" s="623"/>
      <c r="X5" s="623"/>
      <c r="Y5" s="623"/>
      <c r="Z5" s="623"/>
      <c r="AA5" s="623"/>
      <c r="AB5" s="623"/>
      <c r="AC5" s="623"/>
      <c r="AD5" s="623"/>
      <c r="AE5" s="623"/>
    </row>
    <row r="6" spans="1:35" x14ac:dyDescent="0.2">
      <c r="A6" s="662"/>
      <c r="B6" s="662"/>
      <c r="C6" s="662"/>
      <c r="D6" s="662"/>
      <c r="E6" s="662"/>
      <c r="F6" s="772" t="s">
        <v>316</v>
      </c>
      <c r="G6" s="772"/>
      <c r="H6" s="662"/>
      <c r="I6" s="662"/>
      <c r="J6" s="662"/>
      <c r="K6" s="662"/>
      <c r="L6" s="777"/>
      <c r="M6" s="777"/>
      <c r="N6" s="777"/>
      <c r="O6" s="777"/>
      <c r="P6" s="777"/>
      <c r="Q6" s="662"/>
      <c r="R6" s="777"/>
      <c r="S6" s="777"/>
      <c r="T6" s="662"/>
      <c r="U6" s="777"/>
      <c r="V6" s="777"/>
      <c r="W6" s="662"/>
      <c r="X6" s="777"/>
      <c r="Y6" s="777"/>
      <c r="Z6" s="662"/>
      <c r="AA6" s="777"/>
      <c r="AB6" s="777"/>
      <c r="AC6" s="662"/>
      <c r="AD6" s="777"/>
      <c r="AE6" s="777"/>
    </row>
    <row r="7" spans="1:35" x14ac:dyDescent="0.2">
      <c r="A7" s="398"/>
      <c r="B7" s="752" t="s">
        <v>50</v>
      </c>
      <c r="C7" s="752"/>
      <c r="D7" s="752"/>
      <c r="E7" s="661"/>
      <c r="F7" s="752" t="s">
        <v>318</v>
      </c>
      <c r="G7" s="752"/>
      <c r="H7" s="654"/>
      <c r="I7" s="752" t="s">
        <v>319</v>
      </c>
      <c r="J7" s="752"/>
      <c r="K7" s="1"/>
      <c r="L7" s="752" t="s">
        <v>320</v>
      </c>
      <c r="M7" s="752"/>
      <c r="N7" s="305"/>
      <c r="O7" s="208" t="s">
        <v>321</v>
      </c>
      <c r="P7" s="208"/>
      <c r="Q7" s="1"/>
      <c r="R7" s="752" t="s">
        <v>322</v>
      </c>
      <c r="S7" s="752"/>
      <c r="T7" s="1"/>
      <c r="U7" s="208" t="s">
        <v>507</v>
      </c>
      <c r="V7" s="208"/>
      <c r="W7" s="1"/>
      <c r="X7" s="208" t="s">
        <v>508</v>
      </c>
      <c r="Y7" s="208"/>
      <c r="Z7" s="1"/>
      <c r="AA7" s="208" t="s">
        <v>334</v>
      </c>
      <c r="AB7" s="208"/>
      <c r="AC7" s="1"/>
      <c r="AD7" s="208" t="s">
        <v>989</v>
      </c>
      <c r="AE7" s="208"/>
    </row>
    <row r="8" spans="1:35" ht="13.5" thickBot="1" x14ac:dyDescent="0.25">
      <c r="A8" s="276" t="s">
        <v>846</v>
      </c>
      <c r="B8" s="235" t="s">
        <v>87</v>
      </c>
      <c r="C8" s="235" t="s">
        <v>88</v>
      </c>
      <c r="D8" s="235" t="s">
        <v>89</v>
      </c>
      <c r="E8" s="235"/>
      <c r="F8" s="235" t="s">
        <v>87</v>
      </c>
      <c r="G8" s="235" t="s">
        <v>88</v>
      </c>
      <c r="H8" s="235"/>
      <c r="I8" s="235" t="s">
        <v>87</v>
      </c>
      <c r="J8" s="235" t="s">
        <v>88</v>
      </c>
      <c r="K8" s="235"/>
      <c r="L8" s="235" t="s">
        <v>87</v>
      </c>
      <c r="M8" s="235" t="s">
        <v>88</v>
      </c>
      <c r="N8" s="235"/>
      <c r="O8" s="235" t="s">
        <v>87</v>
      </c>
      <c r="P8" s="235" t="s">
        <v>88</v>
      </c>
      <c r="Q8" s="235"/>
      <c r="R8" s="235" t="s">
        <v>87</v>
      </c>
      <c r="S8" s="235" t="s">
        <v>88</v>
      </c>
      <c r="T8" s="235"/>
      <c r="U8" s="235" t="s">
        <v>87</v>
      </c>
      <c r="V8" s="235" t="s">
        <v>88</v>
      </c>
      <c r="W8" s="235"/>
      <c r="X8" s="235" t="s">
        <v>87</v>
      </c>
      <c r="Y8" s="235" t="s">
        <v>88</v>
      </c>
      <c r="Z8" s="235"/>
      <c r="AA8" s="235" t="s">
        <v>87</v>
      </c>
      <c r="AB8" s="235" t="s">
        <v>88</v>
      </c>
      <c r="AC8" s="235"/>
      <c r="AD8" s="235" t="s">
        <v>87</v>
      </c>
      <c r="AE8" s="235" t="s">
        <v>88</v>
      </c>
      <c r="AF8" s="175"/>
      <c r="AG8" s="175"/>
      <c r="AH8" s="175"/>
      <c r="AI8" s="175"/>
    </row>
    <row r="9" spans="1:35" ht="15" x14ac:dyDescent="0.3">
      <c r="A9" s="236"/>
      <c r="B9" s="661"/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661"/>
      <c r="O9" s="661"/>
      <c r="P9" s="661"/>
      <c r="Q9" s="661"/>
      <c r="R9" s="661"/>
      <c r="S9" s="661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175"/>
      <c r="AG9" s="175"/>
      <c r="AH9" s="175"/>
      <c r="AI9" s="175"/>
    </row>
    <row r="10" spans="1:35" ht="15" x14ac:dyDescent="0.25">
      <c r="A10" s="237" t="s">
        <v>5</v>
      </c>
      <c r="B10" s="239">
        <v>14405</v>
      </c>
      <c r="C10" s="239">
        <v>8918</v>
      </c>
      <c r="D10" s="239">
        <v>5487</v>
      </c>
      <c r="E10" s="239"/>
      <c r="F10" s="239">
        <v>1701</v>
      </c>
      <c r="G10" s="239">
        <v>989</v>
      </c>
      <c r="H10" s="239"/>
      <c r="I10" s="239">
        <v>880</v>
      </c>
      <c r="J10" s="239">
        <v>594</v>
      </c>
      <c r="K10" s="239"/>
      <c r="L10" s="239">
        <v>110</v>
      </c>
      <c r="M10" s="239">
        <v>79</v>
      </c>
      <c r="N10" s="239"/>
      <c r="O10" s="239">
        <v>329</v>
      </c>
      <c r="P10" s="239">
        <v>218</v>
      </c>
      <c r="Q10" s="239"/>
      <c r="R10" s="239">
        <v>171</v>
      </c>
      <c r="S10" s="239">
        <v>106</v>
      </c>
      <c r="T10" s="239"/>
      <c r="U10" s="239">
        <v>1183</v>
      </c>
      <c r="V10" s="239">
        <v>749</v>
      </c>
      <c r="W10" s="239"/>
      <c r="X10" s="239">
        <v>1293</v>
      </c>
      <c r="Y10" s="239">
        <v>808</v>
      </c>
      <c r="Z10" s="239"/>
      <c r="AA10" s="239">
        <v>4729</v>
      </c>
      <c r="AB10" s="239">
        <v>2920</v>
      </c>
      <c r="AC10" s="239"/>
      <c r="AD10" s="239">
        <v>4009</v>
      </c>
      <c r="AE10" s="239">
        <v>2455</v>
      </c>
      <c r="AF10" s="175"/>
      <c r="AG10" s="175"/>
      <c r="AH10" s="175"/>
      <c r="AI10" s="175"/>
    </row>
    <row r="11" spans="1:35" x14ac:dyDescent="0.2">
      <c r="A11" s="1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</row>
    <row r="12" spans="1:35" ht="14.25" x14ac:dyDescent="0.2">
      <c r="A12" s="655">
        <v>0</v>
      </c>
      <c r="B12" s="239">
        <v>2.4636678200692042</v>
      </c>
      <c r="C12" s="239">
        <v>0</v>
      </c>
      <c r="D12" s="239">
        <v>2.4636678200692042</v>
      </c>
      <c r="E12" s="239"/>
      <c r="F12" s="239">
        <v>2.4636678200692042</v>
      </c>
      <c r="G12" s="239">
        <v>0</v>
      </c>
      <c r="H12" s="239"/>
      <c r="I12" s="239">
        <v>0</v>
      </c>
      <c r="J12" s="239">
        <v>0</v>
      </c>
      <c r="K12" s="239"/>
      <c r="L12" s="239">
        <v>0</v>
      </c>
      <c r="M12" s="239">
        <v>0</v>
      </c>
      <c r="N12" s="239"/>
      <c r="O12" s="239">
        <v>0</v>
      </c>
      <c r="P12" s="239">
        <v>0</v>
      </c>
      <c r="Q12" s="239"/>
      <c r="R12" s="239">
        <v>0</v>
      </c>
      <c r="S12" s="239">
        <v>0</v>
      </c>
      <c r="T12" s="239"/>
      <c r="U12" s="239">
        <v>0</v>
      </c>
      <c r="V12" s="239">
        <v>0</v>
      </c>
      <c r="W12" s="239"/>
      <c r="X12" s="239">
        <v>0</v>
      </c>
      <c r="Y12" s="239">
        <v>0</v>
      </c>
      <c r="Z12" s="239"/>
      <c r="AA12" s="239">
        <v>0</v>
      </c>
      <c r="AB12" s="239">
        <v>0</v>
      </c>
      <c r="AC12" s="239"/>
      <c r="AD12" s="239">
        <v>0</v>
      </c>
      <c r="AE12" s="239">
        <v>0</v>
      </c>
    </row>
    <row r="13" spans="1:35" x14ac:dyDescent="0.2">
      <c r="A13" s="661">
        <v>1</v>
      </c>
      <c r="B13" s="239">
        <v>534.28187039333307</v>
      </c>
      <c r="C13" s="239">
        <v>285.44515923828283</v>
      </c>
      <c r="D13" s="239">
        <v>248.83671115505027</v>
      </c>
      <c r="E13" s="239"/>
      <c r="F13" s="239">
        <v>529.45103321975398</v>
      </c>
      <c r="G13" s="239">
        <v>281.85241730279898</v>
      </c>
      <c r="H13" s="239"/>
      <c r="I13" s="239">
        <v>4.8308371735791091</v>
      </c>
      <c r="J13" s="239">
        <v>3.592741935483871</v>
      </c>
      <c r="K13" s="239"/>
      <c r="L13" s="239">
        <v>0</v>
      </c>
      <c r="M13" s="239">
        <v>0</v>
      </c>
      <c r="N13" s="239"/>
      <c r="O13" s="239">
        <v>0</v>
      </c>
      <c r="P13" s="239">
        <v>0</v>
      </c>
      <c r="Q13" s="239"/>
      <c r="R13" s="239">
        <v>0</v>
      </c>
      <c r="S13" s="239">
        <v>0</v>
      </c>
      <c r="T13" s="239"/>
      <c r="U13" s="239">
        <v>0</v>
      </c>
      <c r="V13" s="239">
        <v>0</v>
      </c>
      <c r="W13" s="239"/>
      <c r="X13" s="239">
        <v>0</v>
      </c>
      <c r="Y13" s="239">
        <v>0</v>
      </c>
      <c r="Z13" s="239"/>
      <c r="AA13" s="239">
        <v>0</v>
      </c>
      <c r="AB13" s="239">
        <v>0</v>
      </c>
      <c r="AC13" s="239"/>
      <c r="AD13" s="239">
        <v>0</v>
      </c>
      <c r="AE13" s="239">
        <v>0</v>
      </c>
    </row>
    <row r="14" spans="1:35" x14ac:dyDescent="0.2">
      <c r="A14" s="661">
        <v>2</v>
      </c>
      <c r="B14" s="239">
        <v>599.37313795906709</v>
      </c>
      <c r="C14" s="239">
        <v>343.08281006320283</v>
      </c>
      <c r="D14" s="239">
        <v>256.29032789586421</v>
      </c>
      <c r="E14" s="239"/>
      <c r="F14" s="239">
        <v>577.37102582389048</v>
      </c>
      <c r="G14" s="239">
        <v>334.6997455470738</v>
      </c>
      <c r="H14" s="239"/>
      <c r="I14" s="239">
        <v>22.002112135176652</v>
      </c>
      <c r="J14" s="239">
        <v>8.383064516129032</v>
      </c>
      <c r="K14" s="239"/>
      <c r="L14" s="239">
        <v>0</v>
      </c>
      <c r="M14" s="239">
        <v>0</v>
      </c>
      <c r="N14" s="239"/>
      <c r="O14" s="239">
        <v>0</v>
      </c>
      <c r="P14" s="239">
        <v>0</v>
      </c>
      <c r="Q14" s="239"/>
      <c r="R14" s="239">
        <v>0</v>
      </c>
      <c r="S14" s="239">
        <v>0</v>
      </c>
      <c r="T14" s="239"/>
      <c r="U14" s="239">
        <v>0</v>
      </c>
      <c r="V14" s="239">
        <v>0</v>
      </c>
      <c r="W14" s="239"/>
      <c r="X14" s="239">
        <v>0</v>
      </c>
      <c r="Y14" s="239">
        <v>0</v>
      </c>
      <c r="Z14" s="239"/>
      <c r="AA14" s="239">
        <v>0</v>
      </c>
      <c r="AB14" s="239">
        <v>0</v>
      </c>
      <c r="AC14" s="239"/>
      <c r="AD14" s="239">
        <v>0</v>
      </c>
      <c r="AE14" s="239">
        <v>0</v>
      </c>
    </row>
    <row r="15" spans="1:35" x14ac:dyDescent="0.2">
      <c r="A15" s="661">
        <v>3</v>
      </c>
      <c r="B15" s="239">
        <v>646.18359456635176</v>
      </c>
      <c r="C15" s="239">
        <v>409.55251860655613</v>
      </c>
      <c r="D15" s="239">
        <v>236.63107595979565</v>
      </c>
      <c r="E15" s="239"/>
      <c r="F15" s="239">
        <v>567.93932750468844</v>
      </c>
      <c r="G15" s="239">
        <v>354.83206106870227</v>
      </c>
      <c r="H15" s="239"/>
      <c r="I15" s="239">
        <v>75.019777265745006</v>
      </c>
      <c r="J15" s="239">
        <v>51.495967741935488</v>
      </c>
      <c r="K15" s="239"/>
      <c r="L15" s="239">
        <v>3.2244897959183669</v>
      </c>
      <c r="M15" s="239">
        <v>3.2244897959183669</v>
      </c>
      <c r="N15" s="239"/>
      <c r="O15" s="239">
        <v>0</v>
      </c>
      <c r="P15" s="239">
        <v>0</v>
      </c>
      <c r="Q15" s="239"/>
      <c r="R15" s="239">
        <v>0</v>
      </c>
      <c r="S15" s="239">
        <v>0</v>
      </c>
      <c r="T15" s="239"/>
      <c r="U15" s="239">
        <v>0</v>
      </c>
      <c r="V15" s="239">
        <v>0</v>
      </c>
      <c r="W15" s="239"/>
      <c r="X15" s="239">
        <v>0</v>
      </c>
      <c r="Y15" s="239">
        <v>0</v>
      </c>
      <c r="Z15" s="239"/>
      <c r="AA15" s="239">
        <v>0</v>
      </c>
      <c r="AB15" s="239">
        <v>0</v>
      </c>
      <c r="AC15" s="239"/>
      <c r="AD15" s="239">
        <v>0</v>
      </c>
      <c r="AE15" s="239">
        <v>0</v>
      </c>
    </row>
    <row r="16" spans="1:35" x14ac:dyDescent="0.2">
      <c r="A16" s="661">
        <v>4</v>
      </c>
      <c r="B16" s="239">
        <v>589.17817770131899</v>
      </c>
      <c r="C16" s="239">
        <v>385.8451986273364</v>
      </c>
      <c r="D16" s="239">
        <v>203.33297907398253</v>
      </c>
      <c r="E16" s="239"/>
      <c r="F16" s="239">
        <v>21.258406191394386</v>
      </c>
      <c r="G16" s="239">
        <v>15.099236641221374</v>
      </c>
      <c r="H16" s="239"/>
      <c r="I16" s="239">
        <v>533.09370199692785</v>
      </c>
      <c r="J16" s="239">
        <v>344.90322580645164</v>
      </c>
      <c r="K16" s="239"/>
      <c r="L16" s="239">
        <v>28.70918367346939</v>
      </c>
      <c r="M16" s="239">
        <v>20.95918367346939</v>
      </c>
      <c r="N16" s="239"/>
      <c r="O16" s="239">
        <v>3.9754716981132079</v>
      </c>
      <c r="P16" s="239">
        <v>2.7421383647798745</v>
      </c>
      <c r="Q16" s="239"/>
      <c r="R16" s="239">
        <v>2.1414141414141414</v>
      </c>
      <c r="S16" s="239">
        <v>2.1414141414141414</v>
      </c>
      <c r="T16" s="239"/>
      <c r="U16" s="239">
        <v>0</v>
      </c>
      <c r="V16" s="239">
        <v>0</v>
      </c>
      <c r="W16" s="239"/>
      <c r="X16" s="239">
        <v>0</v>
      </c>
      <c r="Y16" s="239">
        <v>0</v>
      </c>
      <c r="Z16" s="239"/>
      <c r="AA16" s="239">
        <v>0</v>
      </c>
      <c r="AB16" s="239">
        <v>0</v>
      </c>
      <c r="AC16" s="239"/>
      <c r="AD16" s="239">
        <v>0</v>
      </c>
      <c r="AE16" s="239">
        <v>0</v>
      </c>
    </row>
    <row r="17" spans="1:31" x14ac:dyDescent="0.2">
      <c r="A17" s="584">
        <v>5</v>
      </c>
      <c r="B17" s="325">
        <v>354.57830875506988</v>
      </c>
      <c r="C17" s="325">
        <v>244.74339462548366</v>
      </c>
      <c r="D17" s="325">
        <v>109.83491412958627</v>
      </c>
      <c r="E17" s="325"/>
      <c r="F17" s="239">
        <v>1.2582697201017812</v>
      </c>
      <c r="G17" s="239">
        <v>1.2582697201017812</v>
      </c>
      <c r="H17" s="325"/>
      <c r="I17" s="239">
        <v>236.54896313364057</v>
      </c>
      <c r="J17" s="239">
        <v>180.83467741935485</v>
      </c>
      <c r="K17" s="325"/>
      <c r="L17" s="239">
        <v>14.849489795918366</v>
      </c>
      <c r="M17" s="239">
        <v>3.2244897959183669</v>
      </c>
      <c r="N17" s="325"/>
      <c r="O17" s="239">
        <v>94.447169811320748</v>
      </c>
      <c r="P17" s="239">
        <v>56.213836477987421</v>
      </c>
      <c r="Q17" s="325"/>
      <c r="R17" s="239">
        <v>7.4744162940884262</v>
      </c>
      <c r="S17" s="239">
        <v>3.2121212121212124</v>
      </c>
      <c r="T17" s="325"/>
      <c r="U17" s="239">
        <v>0</v>
      </c>
      <c r="V17" s="239">
        <v>0</v>
      </c>
      <c r="W17" s="325"/>
      <c r="X17" s="239">
        <v>0</v>
      </c>
      <c r="Y17" s="239">
        <v>0</v>
      </c>
      <c r="Z17" s="325"/>
      <c r="AA17" s="239">
        <v>0</v>
      </c>
      <c r="AB17" s="239">
        <v>0</v>
      </c>
      <c r="AC17" s="325"/>
      <c r="AD17" s="239">
        <v>0</v>
      </c>
      <c r="AE17" s="239">
        <v>0</v>
      </c>
    </row>
    <row r="18" spans="1:31" x14ac:dyDescent="0.2">
      <c r="A18" s="584">
        <v>6</v>
      </c>
      <c r="B18" s="325">
        <v>266.36448139526749</v>
      </c>
      <c r="C18" s="325">
        <v>181.96594403274906</v>
      </c>
      <c r="D18" s="325">
        <v>84.398537362518454</v>
      </c>
      <c r="E18" s="325"/>
      <c r="F18" s="239">
        <v>1.2582697201017812</v>
      </c>
      <c r="G18" s="239">
        <v>1.2582697201017812</v>
      </c>
      <c r="H18" s="325"/>
      <c r="I18" s="239">
        <v>7.2665130568356373</v>
      </c>
      <c r="J18" s="239">
        <v>4.790322580645161</v>
      </c>
      <c r="K18" s="325"/>
      <c r="L18" s="239">
        <v>28.383928571428569</v>
      </c>
      <c r="M18" s="239">
        <v>22.571428571428569</v>
      </c>
      <c r="N18" s="325"/>
      <c r="O18" s="239">
        <v>142.02138364779873</v>
      </c>
      <c r="P18" s="239">
        <v>100.08805031446541</v>
      </c>
      <c r="Q18" s="325"/>
      <c r="R18" s="239">
        <v>73.760721973836723</v>
      </c>
      <c r="S18" s="239">
        <v>49.252525252525253</v>
      </c>
      <c r="T18" s="325"/>
      <c r="U18" s="239">
        <v>13.673664425266054</v>
      </c>
      <c r="V18" s="239">
        <v>4.0053475935828873</v>
      </c>
      <c r="W18" s="325"/>
      <c r="X18" s="239">
        <v>0</v>
      </c>
      <c r="Y18" s="239">
        <v>0</v>
      </c>
      <c r="Z18" s="325"/>
      <c r="AA18" s="239">
        <v>0</v>
      </c>
      <c r="AB18" s="239">
        <v>0</v>
      </c>
      <c r="AC18" s="325"/>
      <c r="AD18" s="239">
        <v>0</v>
      </c>
      <c r="AE18" s="239">
        <v>0</v>
      </c>
    </row>
    <row r="19" spans="1:31" x14ac:dyDescent="0.2">
      <c r="A19" s="584">
        <v>7</v>
      </c>
      <c r="B19" s="325">
        <v>303.84198415028396</v>
      </c>
      <c r="C19" s="325">
        <v>202.12076803277057</v>
      </c>
      <c r="D19" s="325">
        <v>101.72121611751338</v>
      </c>
      <c r="E19" s="325"/>
      <c r="F19" s="239">
        <v>0</v>
      </c>
      <c r="G19" s="239">
        <v>0</v>
      </c>
      <c r="H19" s="325"/>
      <c r="I19" s="239">
        <v>0</v>
      </c>
      <c r="J19" s="239">
        <v>0</v>
      </c>
      <c r="K19" s="325"/>
      <c r="L19" s="239">
        <v>34.832908163265309</v>
      </c>
      <c r="M19" s="239">
        <v>29.020408163265309</v>
      </c>
      <c r="N19" s="325"/>
      <c r="O19" s="239">
        <v>88.555974842767299</v>
      </c>
      <c r="P19" s="239">
        <v>58.955974842767297</v>
      </c>
      <c r="Q19" s="325"/>
      <c r="R19" s="239">
        <v>87.623447590660703</v>
      </c>
      <c r="S19" s="239">
        <v>51.393939393939398</v>
      </c>
      <c r="T19" s="325"/>
      <c r="U19" s="239">
        <v>92.82965355359066</v>
      </c>
      <c r="V19" s="239">
        <v>62.750445632798581</v>
      </c>
      <c r="W19" s="325"/>
      <c r="X19" s="239">
        <v>0</v>
      </c>
      <c r="Y19" s="239">
        <v>0</v>
      </c>
      <c r="Z19" s="325"/>
      <c r="AA19" s="239">
        <v>0</v>
      </c>
      <c r="AB19" s="239">
        <v>0</v>
      </c>
      <c r="AC19" s="325"/>
      <c r="AD19" s="239">
        <v>0</v>
      </c>
      <c r="AE19" s="239">
        <v>0</v>
      </c>
    </row>
    <row r="20" spans="1:31" x14ac:dyDescent="0.2">
      <c r="A20" s="584">
        <v>8</v>
      </c>
      <c r="B20" s="325">
        <v>274.72336729471266</v>
      </c>
      <c r="C20" s="325">
        <v>217.62388591800354</v>
      </c>
      <c r="D20" s="325">
        <v>57.0994813767091</v>
      </c>
      <c r="E20" s="325"/>
      <c r="F20" s="239">
        <v>0</v>
      </c>
      <c r="G20" s="239">
        <v>0</v>
      </c>
      <c r="H20" s="325"/>
      <c r="I20" s="239">
        <v>1.2380952380952381</v>
      </c>
      <c r="J20" s="239">
        <v>0</v>
      </c>
      <c r="K20" s="325"/>
      <c r="L20" s="239">
        <v>0</v>
      </c>
      <c r="M20" s="239">
        <v>0</v>
      </c>
      <c r="N20" s="325"/>
      <c r="O20" s="239">
        <v>0</v>
      </c>
      <c r="P20" s="239">
        <v>0</v>
      </c>
      <c r="Q20" s="325"/>
      <c r="R20" s="239">
        <v>0</v>
      </c>
      <c r="S20" s="239">
        <v>0</v>
      </c>
      <c r="T20" s="325"/>
      <c r="U20" s="239">
        <v>273.48527205661742</v>
      </c>
      <c r="V20" s="239">
        <v>217.62388591800354</v>
      </c>
      <c r="W20" s="325"/>
      <c r="X20" s="239">
        <v>0</v>
      </c>
      <c r="Y20" s="239">
        <v>0</v>
      </c>
      <c r="Z20" s="325"/>
      <c r="AA20" s="239">
        <v>0</v>
      </c>
      <c r="AB20" s="239">
        <v>0</v>
      </c>
      <c r="AC20" s="325"/>
      <c r="AD20" s="239">
        <v>0</v>
      </c>
      <c r="AE20" s="239">
        <v>0</v>
      </c>
    </row>
    <row r="21" spans="1:31" x14ac:dyDescent="0.2">
      <c r="A21" s="584">
        <v>9</v>
      </c>
      <c r="B21" s="325">
        <v>296.80621906728487</v>
      </c>
      <c r="C21" s="325">
        <v>238.29590017825311</v>
      </c>
      <c r="D21" s="325">
        <v>58.510318889031765</v>
      </c>
      <c r="E21" s="325"/>
      <c r="F21" s="239">
        <v>0</v>
      </c>
      <c r="G21" s="239">
        <v>0</v>
      </c>
      <c r="H21" s="325"/>
      <c r="I21" s="239">
        <v>0</v>
      </c>
      <c r="J21" s="239">
        <v>0</v>
      </c>
      <c r="K21" s="325"/>
      <c r="L21" s="239">
        <v>0</v>
      </c>
      <c r="M21" s="239">
        <v>0</v>
      </c>
      <c r="N21" s="325"/>
      <c r="O21" s="239">
        <v>0</v>
      </c>
      <c r="P21" s="239">
        <v>0</v>
      </c>
      <c r="Q21" s="325"/>
      <c r="R21" s="239">
        <v>0</v>
      </c>
      <c r="S21" s="239">
        <v>0</v>
      </c>
      <c r="T21" s="325"/>
      <c r="U21" s="239">
        <v>293.25115158574681</v>
      </c>
      <c r="V21" s="239">
        <v>236.31550802139037</v>
      </c>
      <c r="W21" s="325"/>
      <c r="X21" s="239">
        <v>3.5550674815380701</v>
      </c>
      <c r="Y21" s="239">
        <v>1.9803921568627452</v>
      </c>
      <c r="Z21" s="325"/>
      <c r="AA21" s="239">
        <v>0</v>
      </c>
      <c r="AB21" s="239">
        <v>0</v>
      </c>
      <c r="AC21" s="325"/>
      <c r="AD21" s="239">
        <v>0</v>
      </c>
      <c r="AE21" s="239">
        <v>0</v>
      </c>
    </row>
    <row r="22" spans="1:31" x14ac:dyDescent="0.2">
      <c r="A22" s="584">
        <v>10</v>
      </c>
      <c r="B22" s="325">
        <v>285.10019993596001</v>
      </c>
      <c r="C22" s="325">
        <v>194.03565062388591</v>
      </c>
      <c r="D22" s="325">
        <v>91.064549312074064</v>
      </c>
      <c r="E22" s="325"/>
      <c r="F22" s="239">
        <v>0</v>
      </c>
      <c r="G22" s="239">
        <v>0</v>
      </c>
      <c r="H22" s="325"/>
      <c r="I22" s="239">
        <v>0</v>
      </c>
      <c r="J22" s="239">
        <v>0</v>
      </c>
      <c r="K22" s="325"/>
      <c r="L22" s="239">
        <v>0</v>
      </c>
      <c r="M22" s="239">
        <v>0</v>
      </c>
      <c r="N22" s="325"/>
      <c r="O22" s="239">
        <v>0</v>
      </c>
      <c r="P22" s="239">
        <v>0</v>
      </c>
      <c r="Q22" s="325"/>
      <c r="R22" s="239">
        <v>0</v>
      </c>
      <c r="S22" s="239">
        <v>0</v>
      </c>
      <c r="T22" s="325"/>
      <c r="U22" s="239">
        <v>149.1962019731385</v>
      </c>
      <c r="V22" s="239">
        <v>114.81996434937611</v>
      </c>
      <c r="W22" s="325"/>
      <c r="X22" s="239">
        <v>135.90399796282151</v>
      </c>
      <c r="Y22" s="239">
        <v>79.215686274509807</v>
      </c>
      <c r="Z22" s="325"/>
      <c r="AA22" s="239">
        <v>0</v>
      </c>
      <c r="AB22" s="239">
        <v>0</v>
      </c>
      <c r="AC22" s="325"/>
      <c r="AD22" s="239">
        <v>0</v>
      </c>
      <c r="AE22" s="239">
        <v>0</v>
      </c>
    </row>
    <row r="23" spans="1:31" x14ac:dyDescent="0.2">
      <c r="A23" s="584">
        <v>11</v>
      </c>
      <c r="B23" s="325">
        <v>408.04894270939695</v>
      </c>
      <c r="C23" s="325">
        <v>267.10873440285206</v>
      </c>
      <c r="D23" s="325">
        <v>140.94020830654492</v>
      </c>
      <c r="E23" s="325"/>
      <c r="F23" s="239">
        <v>0</v>
      </c>
      <c r="G23" s="239">
        <v>0</v>
      </c>
      <c r="H23" s="325"/>
      <c r="I23" s="239">
        <v>0</v>
      </c>
      <c r="J23" s="239">
        <v>0</v>
      </c>
      <c r="K23" s="325"/>
      <c r="L23" s="239">
        <v>0</v>
      </c>
      <c r="M23" s="239">
        <v>0</v>
      </c>
      <c r="N23" s="325"/>
      <c r="O23" s="239">
        <v>0</v>
      </c>
      <c r="P23" s="239">
        <v>0</v>
      </c>
      <c r="Q23" s="325"/>
      <c r="R23" s="239">
        <v>0</v>
      </c>
      <c r="S23" s="239">
        <v>0</v>
      </c>
      <c r="T23" s="325"/>
      <c r="U23" s="239">
        <v>49.200075889941935</v>
      </c>
      <c r="V23" s="239">
        <v>37.383244206773618</v>
      </c>
      <c r="W23" s="325"/>
      <c r="X23" s="239">
        <v>358.848866819455</v>
      </c>
      <c r="Y23" s="239">
        <v>229.72549019607843</v>
      </c>
      <c r="Z23" s="325"/>
      <c r="AA23" s="239">
        <v>0</v>
      </c>
      <c r="AB23" s="239">
        <v>0</v>
      </c>
      <c r="AC23" s="325"/>
      <c r="AD23" s="239">
        <v>0</v>
      </c>
      <c r="AE23" s="239">
        <v>0</v>
      </c>
    </row>
    <row r="24" spans="1:31" x14ac:dyDescent="0.2">
      <c r="A24" s="584">
        <v>12</v>
      </c>
      <c r="B24" s="325">
        <v>392.30242896065903</v>
      </c>
      <c r="C24" s="325">
        <v>243.56226565861456</v>
      </c>
      <c r="D24" s="325">
        <v>148.74016330204449</v>
      </c>
      <c r="E24" s="325"/>
      <c r="F24" s="239">
        <v>0</v>
      </c>
      <c r="G24" s="239">
        <v>0</v>
      </c>
      <c r="H24" s="325"/>
      <c r="I24" s="239">
        <v>0</v>
      </c>
      <c r="J24" s="239">
        <v>0</v>
      </c>
      <c r="K24" s="325"/>
      <c r="L24" s="239">
        <v>0</v>
      </c>
      <c r="M24" s="239">
        <v>0</v>
      </c>
      <c r="N24" s="325"/>
      <c r="O24" s="239">
        <v>0</v>
      </c>
      <c r="P24" s="239">
        <v>0</v>
      </c>
      <c r="Q24" s="325"/>
      <c r="R24" s="239">
        <v>0</v>
      </c>
      <c r="S24" s="239">
        <v>0</v>
      </c>
      <c r="T24" s="325"/>
      <c r="U24" s="239">
        <v>33.961260831965546</v>
      </c>
      <c r="V24" s="239">
        <v>25.367201426024955</v>
      </c>
      <c r="W24" s="325"/>
      <c r="X24" s="239">
        <v>352.04806468041761</v>
      </c>
      <c r="Y24" s="239">
        <v>211.90196078431373</v>
      </c>
      <c r="Z24" s="325"/>
      <c r="AA24" s="239">
        <v>6.2931034482758621</v>
      </c>
      <c r="AB24" s="239">
        <v>6.2931034482758621</v>
      </c>
      <c r="AC24" s="325"/>
      <c r="AD24" s="239">
        <v>0</v>
      </c>
      <c r="AE24" s="239">
        <v>0</v>
      </c>
    </row>
    <row r="25" spans="1:31" x14ac:dyDescent="0.2">
      <c r="A25" s="288">
        <v>13</v>
      </c>
      <c r="B25" s="325">
        <v>484.40075566507755</v>
      </c>
      <c r="C25" s="325">
        <v>333.08743622840984</v>
      </c>
      <c r="D25" s="325">
        <v>151.31331943666765</v>
      </c>
      <c r="E25" s="325"/>
      <c r="F25" s="239">
        <v>0</v>
      </c>
      <c r="G25" s="239">
        <v>0</v>
      </c>
      <c r="H25" s="325"/>
      <c r="I25" s="239">
        <v>0</v>
      </c>
      <c r="J25" s="239">
        <v>0</v>
      </c>
      <c r="K25" s="325"/>
      <c r="L25" s="239">
        <v>0</v>
      </c>
      <c r="M25" s="239">
        <v>0</v>
      </c>
      <c r="N25" s="325"/>
      <c r="O25" s="239">
        <v>0</v>
      </c>
      <c r="P25" s="239">
        <v>0</v>
      </c>
      <c r="Q25" s="325"/>
      <c r="R25" s="239">
        <v>0</v>
      </c>
      <c r="S25" s="239">
        <v>0</v>
      </c>
      <c r="T25" s="325"/>
      <c r="U25" s="239">
        <v>53.850435043504348</v>
      </c>
      <c r="V25" s="239">
        <v>22.696969696969699</v>
      </c>
      <c r="W25" s="325"/>
      <c r="X25" s="239">
        <v>269.56646294881591</v>
      </c>
      <c r="Y25" s="239">
        <v>178.23529411764704</v>
      </c>
      <c r="Z25" s="325"/>
      <c r="AA25" s="239">
        <v>160.98385767275727</v>
      </c>
      <c r="AB25" s="239">
        <v>132.15517241379311</v>
      </c>
      <c r="AC25" s="325"/>
      <c r="AD25" s="239">
        <v>0</v>
      </c>
      <c r="AE25" s="239">
        <v>0</v>
      </c>
    </row>
    <row r="26" spans="1:31" x14ac:dyDescent="0.2">
      <c r="A26" s="288">
        <v>14</v>
      </c>
      <c r="B26" s="325">
        <v>675.94563929664764</v>
      </c>
      <c r="C26" s="325">
        <v>456.24826356875042</v>
      </c>
      <c r="D26" s="325">
        <v>219.6973757278972</v>
      </c>
      <c r="E26" s="325"/>
      <c r="F26" s="239">
        <v>0</v>
      </c>
      <c r="G26" s="239">
        <v>0</v>
      </c>
      <c r="H26" s="325"/>
      <c r="I26" s="239">
        <v>0</v>
      </c>
      <c r="J26" s="239">
        <v>0</v>
      </c>
      <c r="K26" s="325"/>
      <c r="L26" s="239">
        <v>0</v>
      </c>
      <c r="M26" s="239">
        <v>0</v>
      </c>
      <c r="N26" s="325"/>
      <c r="O26" s="239">
        <v>0</v>
      </c>
      <c r="P26" s="239">
        <v>0</v>
      </c>
      <c r="Q26" s="325"/>
      <c r="R26" s="239">
        <v>0</v>
      </c>
      <c r="S26" s="239">
        <v>0</v>
      </c>
      <c r="T26" s="325"/>
      <c r="U26" s="239">
        <v>64.332150862145028</v>
      </c>
      <c r="V26" s="239">
        <v>21.361853832442065</v>
      </c>
      <c r="W26" s="325"/>
      <c r="X26" s="239">
        <v>156.47116119174942</v>
      </c>
      <c r="Y26" s="239">
        <v>95.058823529411768</v>
      </c>
      <c r="Z26" s="325"/>
      <c r="AA26" s="239">
        <v>455.14232724275314</v>
      </c>
      <c r="AB26" s="239">
        <v>339.82758620689657</v>
      </c>
      <c r="AC26" s="325"/>
      <c r="AD26" s="239">
        <v>0</v>
      </c>
      <c r="AE26" s="239">
        <v>0</v>
      </c>
    </row>
    <row r="27" spans="1:31" x14ac:dyDescent="0.2">
      <c r="A27" s="288">
        <v>15</v>
      </c>
      <c r="B27" s="325">
        <v>1433.4535203195051</v>
      </c>
      <c r="C27" s="325">
        <v>765.11893785727466</v>
      </c>
      <c r="D27" s="325">
        <v>668.33458246223029</v>
      </c>
      <c r="E27" s="325"/>
      <c r="F27" s="239">
        <v>0</v>
      </c>
      <c r="G27" s="239">
        <v>0</v>
      </c>
      <c r="H27" s="325"/>
      <c r="I27" s="239">
        <v>0</v>
      </c>
      <c r="J27" s="239">
        <v>0</v>
      </c>
      <c r="K27" s="325"/>
      <c r="L27" s="239">
        <v>0</v>
      </c>
      <c r="M27" s="239">
        <v>0</v>
      </c>
      <c r="N27" s="325"/>
      <c r="O27" s="239">
        <v>0</v>
      </c>
      <c r="P27" s="239">
        <v>0</v>
      </c>
      <c r="Q27" s="325"/>
      <c r="R27" s="239">
        <v>0</v>
      </c>
      <c r="S27" s="239">
        <v>0</v>
      </c>
      <c r="T27" s="325"/>
      <c r="U27" s="239">
        <v>81.351882247048223</v>
      </c>
      <c r="V27" s="239">
        <v>4.0053475935828873</v>
      </c>
      <c r="W27" s="325"/>
      <c r="X27" s="239">
        <v>5.9411764705882355</v>
      </c>
      <c r="Y27" s="239">
        <v>5.9411764705882355</v>
      </c>
      <c r="Z27" s="325"/>
      <c r="AA27" s="239">
        <v>1346.1604616018685</v>
      </c>
      <c r="AB27" s="239">
        <v>755.17241379310349</v>
      </c>
      <c r="AC27" s="325"/>
      <c r="AD27" s="239">
        <v>0</v>
      </c>
      <c r="AE27" s="239">
        <v>0</v>
      </c>
    </row>
    <row r="28" spans="1:31" x14ac:dyDescent="0.2">
      <c r="A28" s="288">
        <v>16</v>
      </c>
      <c r="B28" s="325">
        <v>1552.4603372745164</v>
      </c>
      <c r="C28" s="325">
        <v>906.05290622307973</v>
      </c>
      <c r="D28" s="325">
        <v>646.40743105143702</v>
      </c>
      <c r="E28" s="325"/>
      <c r="F28" s="239">
        <v>0</v>
      </c>
      <c r="G28" s="239">
        <v>0</v>
      </c>
      <c r="H28" s="325"/>
      <c r="I28" s="239">
        <v>0</v>
      </c>
      <c r="J28" s="239">
        <v>0</v>
      </c>
      <c r="K28" s="325"/>
      <c r="L28" s="239">
        <v>0</v>
      </c>
      <c r="M28" s="239">
        <v>0</v>
      </c>
      <c r="N28" s="325"/>
      <c r="O28" s="239">
        <v>0</v>
      </c>
      <c r="P28" s="239">
        <v>0</v>
      </c>
      <c r="Q28" s="325"/>
      <c r="R28" s="239">
        <v>0</v>
      </c>
      <c r="S28" s="239">
        <v>0</v>
      </c>
      <c r="T28" s="325"/>
      <c r="U28" s="239">
        <v>26.043036656606837</v>
      </c>
      <c r="V28" s="239">
        <v>1.3351158645276291</v>
      </c>
      <c r="W28" s="325"/>
      <c r="X28" s="239">
        <v>0</v>
      </c>
      <c r="Y28" s="239">
        <v>0</v>
      </c>
      <c r="Z28" s="325"/>
      <c r="AA28" s="239">
        <v>1446.850116774282</v>
      </c>
      <c r="AB28" s="239">
        <v>855.86206896551721</v>
      </c>
      <c r="AC28" s="325"/>
      <c r="AD28" s="239">
        <v>79.567183843627717</v>
      </c>
      <c r="AE28" s="239">
        <v>48.855721393034827</v>
      </c>
    </row>
    <row r="29" spans="1:31" x14ac:dyDescent="0.2">
      <c r="A29" s="288">
        <v>17</v>
      </c>
      <c r="B29" s="325">
        <v>1179.5607898988583</v>
      </c>
      <c r="C29" s="325">
        <v>698.1266083376222</v>
      </c>
      <c r="D29" s="325">
        <v>481.4341815612359</v>
      </c>
      <c r="E29" s="325"/>
      <c r="F29" s="239">
        <v>0</v>
      </c>
      <c r="G29" s="239">
        <v>0</v>
      </c>
      <c r="H29" s="325"/>
      <c r="I29" s="239">
        <v>0</v>
      </c>
      <c r="J29" s="239">
        <v>0</v>
      </c>
      <c r="K29" s="325"/>
      <c r="L29" s="239">
        <v>0</v>
      </c>
      <c r="M29" s="239">
        <v>0</v>
      </c>
      <c r="N29" s="325"/>
      <c r="O29" s="239">
        <v>0</v>
      </c>
      <c r="P29" s="239">
        <v>0</v>
      </c>
      <c r="Q29" s="325"/>
      <c r="R29" s="239">
        <v>0</v>
      </c>
      <c r="S29" s="239">
        <v>0</v>
      </c>
      <c r="T29" s="325"/>
      <c r="U29" s="239">
        <v>12.89108910891089</v>
      </c>
      <c r="V29" s="239">
        <v>0</v>
      </c>
      <c r="W29" s="325"/>
      <c r="X29" s="239">
        <v>0</v>
      </c>
      <c r="Y29" s="239">
        <v>0</v>
      </c>
      <c r="Z29" s="325"/>
      <c r="AA29" s="239">
        <v>780.97705728808899</v>
      </c>
      <c r="AB29" s="239">
        <v>478.27586206896552</v>
      </c>
      <c r="AC29" s="325"/>
      <c r="AD29" s="239">
        <v>385.69264350185824</v>
      </c>
      <c r="AE29" s="239">
        <v>219.85074626865671</v>
      </c>
    </row>
    <row r="30" spans="1:31" x14ac:dyDescent="0.2">
      <c r="A30" s="288">
        <v>18</v>
      </c>
      <c r="B30" s="325">
        <v>1382.7400853904617</v>
      </c>
      <c r="C30" s="325">
        <v>895.89809572825516</v>
      </c>
      <c r="D30" s="325">
        <v>486.84198966220646</v>
      </c>
      <c r="E30" s="325"/>
      <c r="F30" s="239">
        <v>0</v>
      </c>
      <c r="G30" s="239">
        <v>0</v>
      </c>
      <c r="H30" s="325"/>
      <c r="I30" s="239">
        <v>0</v>
      </c>
      <c r="J30" s="239">
        <v>0</v>
      </c>
      <c r="K30" s="325"/>
      <c r="L30" s="239">
        <v>0</v>
      </c>
      <c r="M30" s="239">
        <v>0</v>
      </c>
      <c r="N30" s="325"/>
      <c r="O30" s="239">
        <v>0</v>
      </c>
      <c r="P30" s="239">
        <v>0</v>
      </c>
      <c r="Q30" s="325"/>
      <c r="R30" s="239">
        <v>0</v>
      </c>
      <c r="S30" s="239">
        <v>0</v>
      </c>
      <c r="T30" s="325"/>
      <c r="U30" s="239">
        <v>11.816831683168317</v>
      </c>
      <c r="V30" s="239">
        <v>0</v>
      </c>
      <c r="W30" s="325"/>
      <c r="X30" s="239">
        <v>1.5746753246753247</v>
      </c>
      <c r="Y30" s="239">
        <v>0</v>
      </c>
      <c r="Z30" s="325"/>
      <c r="AA30" s="239">
        <v>231.22743508723727</v>
      </c>
      <c r="AB30" s="239">
        <v>144.74137931034483</v>
      </c>
      <c r="AC30" s="325"/>
      <c r="AD30" s="239">
        <v>1138.1211432953808</v>
      </c>
      <c r="AE30" s="239">
        <v>751.15671641791039</v>
      </c>
    </row>
    <row r="31" spans="1:31" x14ac:dyDescent="0.2">
      <c r="A31" s="288">
        <v>19</v>
      </c>
      <c r="B31" s="325">
        <v>1013.6366508566815</v>
      </c>
      <c r="C31" s="325">
        <v>624.51918032922242</v>
      </c>
      <c r="D31" s="325">
        <v>389.11747052745909</v>
      </c>
      <c r="E31" s="325"/>
      <c r="F31" s="239">
        <v>0</v>
      </c>
      <c r="G31" s="239">
        <v>0</v>
      </c>
      <c r="H31" s="325"/>
      <c r="I31" s="239">
        <v>0</v>
      </c>
      <c r="J31" s="239">
        <v>0</v>
      </c>
      <c r="K31" s="325"/>
      <c r="L31" s="239">
        <v>0</v>
      </c>
      <c r="M31" s="239">
        <v>0</v>
      </c>
      <c r="N31" s="325"/>
      <c r="O31" s="239">
        <v>0</v>
      </c>
      <c r="P31" s="239">
        <v>0</v>
      </c>
      <c r="Q31" s="325"/>
      <c r="R31" s="239">
        <v>0</v>
      </c>
      <c r="S31" s="239">
        <v>0</v>
      </c>
      <c r="T31" s="325"/>
      <c r="U31" s="239">
        <v>11.003432696210798</v>
      </c>
      <c r="V31" s="239">
        <v>1.3351158645276291</v>
      </c>
      <c r="W31" s="325"/>
      <c r="X31" s="239">
        <v>5.5354596384008152</v>
      </c>
      <c r="Y31" s="239">
        <v>3.9607843137254903</v>
      </c>
      <c r="Z31" s="325"/>
      <c r="AA31" s="239">
        <v>103.43185877180932</v>
      </c>
      <c r="AB31" s="239">
        <v>81.810344827586206</v>
      </c>
      <c r="AC31" s="325"/>
      <c r="AD31" s="239">
        <v>893.66589975026056</v>
      </c>
      <c r="AE31" s="239">
        <v>537.41293532338307</v>
      </c>
    </row>
    <row r="32" spans="1:31" x14ac:dyDescent="0.2">
      <c r="A32" s="288">
        <v>20</v>
      </c>
      <c r="B32" s="325">
        <v>647.59754880431331</v>
      </c>
      <c r="C32" s="325">
        <v>412.82230329084803</v>
      </c>
      <c r="D32" s="325">
        <v>234.77524551346525</v>
      </c>
      <c r="E32" s="325"/>
      <c r="F32" s="239">
        <v>0</v>
      </c>
      <c r="G32" s="239">
        <v>0</v>
      </c>
      <c r="H32" s="325"/>
      <c r="I32" s="239">
        <v>0</v>
      </c>
      <c r="J32" s="239">
        <v>0</v>
      </c>
      <c r="K32" s="325"/>
      <c r="L32" s="239">
        <v>0</v>
      </c>
      <c r="M32" s="239">
        <v>0</v>
      </c>
      <c r="N32" s="325"/>
      <c r="O32" s="239">
        <v>0</v>
      </c>
      <c r="P32" s="239">
        <v>0</v>
      </c>
      <c r="Q32" s="325"/>
      <c r="R32" s="239">
        <v>0</v>
      </c>
      <c r="S32" s="239">
        <v>0</v>
      </c>
      <c r="T32" s="325"/>
      <c r="U32" s="239">
        <v>6.4455445544554451</v>
      </c>
      <c r="V32" s="239">
        <v>0</v>
      </c>
      <c r="W32" s="325"/>
      <c r="X32" s="239">
        <v>1.9803921568627452</v>
      </c>
      <c r="Y32" s="239">
        <v>1.9803921568627452</v>
      </c>
      <c r="Z32" s="325"/>
      <c r="AA32" s="239">
        <v>63.845102349223794</v>
      </c>
      <c r="AB32" s="239">
        <v>56.637931034482762</v>
      </c>
      <c r="AC32" s="325"/>
      <c r="AD32" s="239">
        <v>575.32650974377134</v>
      </c>
      <c r="AE32" s="239">
        <v>354.20398009950253</v>
      </c>
    </row>
    <row r="33" spans="1:31" x14ac:dyDescent="0.2">
      <c r="A33" s="288">
        <v>21</v>
      </c>
      <c r="B33" s="325">
        <v>629.07018924668296</v>
      </c>
      <c r="C33" s="325">
        <v>355.32080974438151</v>
      </c>
      <c r="D33" s="325">
        <v>273.74937950230151</v>
      </c>
      <c r="E33" s="325"/>
      <c r="F33" s="239">
        <v>0</v>
      </c>
      <c r="G33" s="239">
        <v>0</v>
      </c>
      <c r="H33" s="325"/>
      <c r="I33" s="239">
        <v>0</v>
      </c>
      <c r="J33" s="239">
        <v>0</v>
      </c>
      <c r="K33" s="325"/>
      <c r="L33" s="239">
        <v>0</v>
      </c>
      <c r="M33" s="239">
        <v>0</v>
      </c>
      <c r="N33" s="325"/>
      <c r="O33" s="239">
        <v>0</v>
      </c>
      <c r="P33" s="239">
        <v>0</v>
      </c>
      <c r="Q33" s="325"/>
      <c r="R33" s="239">
        <v>0</v>
      </c>
      <c r="S33" s="239">
        <v>0</v>
      </c>
      <c r="T33" s="325"/>
      <c r="U33" s="239">
        <v>5.3712871287128712</v>
      </c>
      <c r="V33" s="239">
        <v>0</v>
      </c>
      <c r="W33" s="325"/>
      <c r="X33" s="239">
        <v>0</v>
      </c>
      <c r="Y33" s="239">
        <v>0</v>
      </c>
      <c r="Z33" s="325"/>
      <c r="AA33" s="239">
        <v>66.587305948619317</v>
      </c>
      <c r="AB33" s="239">
        <v>37.758620689655174</v>
      </c>
      <c r="AC33" s="325"/>
      <c r="AD33" s="239">
        <v>557.11159616935083</v>
      </c>
      <c r="AE33" s="239">
        <v>317.56218905472633</v>
      </c>
    </row>
    <row r="34" spans="1:31" x14ac:dyDescent="0.2">
      <c r="A34" s="288">
        <v>22</v>
      </c>
      <c r="B34" s="325">
        <v>338.16380267162367</v>
      </c>
      <c r="C34" s="325">
        <v>208.38136901698405</v>
      </c>
      <c r="D34" s="325">
        <v>129.78243365463962</v>
      </c>
      <c r="E34" s="325"/>
      <c r="F34" s="239">
        <v>0</v>
      </c>
      <c r="G34" s="239">
        <v>0</v>
      </c>
      <c r="H34" s="325"/>
      <c r="I34" s="239">
        <v>0</v>
      </c>
      <c r="J34" s="239">
        <v>0</v>
      </c>
      <c r="K34" s="325"/>
      <c r="L34" s="239">
        <v>0</v>
      </c>
      <c r="M34" s="239">
        <v>0</v>
      </c>
      <c r="N34" s="325"/>
      <c r="O34" s="239">
        <v>0</v>
      </c>
      <c r="P34" s="239">
        <v>0</v>
      </c>
      <c r="Q34" s="325"/>
      <c r="R34" s="239">
        <v>0</v>
      </c>
      <c r="S34" s="239">
        <v>0</v>
      </c>
      <c r="T34" s="325"/>
      <c r="U34" s="239">
        <v>4.2970297029702973</v>
      </c>
      <c r="V34" s="239">
        <v>0</v>
      </c>
      <c r="W34" s="325"/>
      <c r="X34" s="239">
        <v>1.5746753246753247</v>
      </c>
      <c r="Y34" s="239">
        <v>0</v>
      </c>
      <c r="Z34" s="325"/>
      <c r="AA34" s="239">
        <v>32.379585107844484</v>
      </c>
      <c r="AB34" s="239">
        <v>25.172413793103448</v>
      </c>
      <c r="AC34" s="325"/>
      <c r="AD34" s="239">
        <v>299.91251253613353</v>
      </c>
      <c r="AE34" s="239">
        <v>183.20895522388059</v>
      </c>
    </row>
    <row r="35" spans="1:31" x14ac:dyDescent="0.2">
      <c r="A35" s="274">
        <v>23</v>
      </c>
      <c r="B35" s="239">
        <v>30.640807818614437</v>
      </c>
      <c r="C35" s="239">
        <v>12.213930348258707</v>
      </c>
      <c r="D35" s="239">
        <v>18.426877470355731</v>
      </c>
      <c r="E35" s="239"/>
      <c r="F35" s="239">
        <v>0</v>
      </c>
      <c r="G35" s="239">
        <v>0</v>
      </c>
      <c r="H35" s="239"/>
      <c r="I35" s="239">
        <v>0</v>
      </c>
      <c r="J35" s="239">
        <v>0</v>
      </c>
      <c r="K35" s="239"/>
      <c r="L35" s="239">
        <v>0</v>
      </c>
      <c r="M35" s="239">
        <v>0</v>
      </c>
      <c r="N35" s="239"/>
      <c r="O35" s="239">
        <v>0</v>
      </c>
      <c r="P35" s="239">
        <v>0</v>
      </c>
      <c r="Q35" s="239"/>
      <c r="R35" s="239">
        <v>0</v>
      </c>
      <c r="S35" s="239">
        <v>0</v>
      </c>
      <c r="T35" s="239"/>
      <c r="U35" s="239">
        <v>0</v>
      </c>
      <c r="V35" s="239">
        <v>0</v>
      </c>
      <c r="W35" s="239"/>
      <c r="X35" s="239">
        <v>0</v>
      </c>
      <c r="Y35" s="239">
        <v>0</v>
      </c>
      <c r="Z35" s="239"/>
      <c r="AA35" s="239">
        <v>0</v>
      </c>
      <c r="AB35" s="239">
        <v>0</v>
      </c>
      <c r="AC35" s="239"/>
      <c r="AD35" s="239">
        <v>30.640807818614437</v>
      </c>
      <c r="AE35" s="239">
        <v>12.213930348258707</v>
      </c>
    </row>
    <row r="36" spans="1:31" x14ac:dyDescent="0.2">
      <c r="A36" s="274">
        <v>24</v>
      </c>
      <c r="B36" s="239">
        <v>37.777324501377024</v>
      </c>
      <c r="C36" s="239">
        <v>24.427860696517413</v>
      </c>
      <c r="D36" s="239">
        <v>13.349463804859612</v>
      </c>
      <c r="E36" s="239"/>
      <c r="F36" s="239">
        <v>0</v>
      </c>
      <c r="G36" s="239">
        <v>0</v>
      </c>
      <c r="H36" s="239"/>
      <c r="I36" s="239">
        <v>0</v>
      </c>
      <c r="J36" s="239">
        <v>0</v>
      </c>
      <c r="K36" s="239"/>
      <c r="L36" s="239">
        <v>0</v>
      </c>
      <c r="M36" s="239">
        <v>0</v>
      </c>
      <c r="N36" s="239"/>
      <c r="O36" s="239">
        <v>0</v>
      </c>
      <c r="P36" s="239">
        <v>0</v>
      </c>
      <c r="Q36" s="239"/>
      <c r="R36" s="239">
        <v>0</v>
      </c>
      <c r="S36" s="239">
        <v>0</v>
      </c>
      <c r="T36" s="239"/>
      <c r="U36" s="239">
        <v>0</v>
      </c>
      <c r="V36" s="239">
        <v>0</v>
      </c>
      <c r="W36" s="239"/>
      <c r="X36" s="239">
        <v>0</v>
      </c>
      <c r="Y36" s="239">
        <v>0</v>
      </c>
      <c r="Z36" s="239"/>
      <c r="AA36" s="239">
        <v>7.2071713147410357</v>
      </c>
      <c r="AB36" s="239">
        <v>0</v>
      </c>
      <c r="AC36" s="239"/>
      <c r="AD36" s="239">
        <v>30.570153186635991</v>
      </c>
      <c r="AE36" s="239">
        <v>24.427860696517413</v>
      </c>
    </row>
    <row r="37" spans="1:31" x14ac:dyDescent="0.2">
      <c r="A37" s="616">
        <v>25</v>
      </c>
      <c r="B37" s="239">
        <v>19.491756294978188</v>
      </c>
      <c r="C37" s="239">
        <v>0</v>
      </c>
      <c r="D37" s="239">
        <v>19.491756294978188</v>
      </c>
      <c r="E37" s="239"/>
      <c r="F37" s="239">
        <v>0</v>
      </c>
      <c r="G37" s="239">
        <v>0</v>
      </c>
      <c r="H37" s="239"/>
      <c r="I37" s="239">
        <v>0</v>
      </c>
      <c r="J37" s="239">
        <v>0</v>
      </c>
      <c r="K37" s="239"/>
      <c r="L37" s="239">
        <v>0</v>
      </c>
      <c r="M37" s="239">
        <v>0</v>
      </c>
      <c r="N37" s="239"/>
      <c r="O37" s="239">
        <v>0</v>
      </c>
      <c r="P37" s="239">
        <v>0</v>
      </c>
      <c r="Q37" s="239"/>
      <c r="R37" s="239">
        <v>0</v>
      </c>
      <c r="S37" s="239">
        <v>0</v>
      </c>
      <c r="T37" s="239"/>
      <c r="U37" s="239">
        <v>0</v>
      </c>
      <c r="V37" s="239">
        <v>0</v>
      </c>
      <c r="W37" s="239"/>
      <c r="X37" s="239">
        <v>0</v>
      </c>
      <c r="Y37" s="239">
        <v>0</v>
      </c>
      <c r="Z37" s="239"/>
      <c r="AA37" s="239">
        <v>7.2071713147410357</v>
      </c>
      <c r="AB37" s="239">
        <v>0</v>
      </c>
      <c r="AC37" s="239"/>
      <c r="AD37" s="239">
        <v>12.284584980237153</v>
      </c>
      <c r="AE37" s="239">
        <v>0</v>
      </c>
    </row>
    <row r="38" spans="1:31" x14ac:dyDescent="0.2">
      <c r="A38" s="616">
        <v>26</v>
      </c>
      <c r="B38" s="239">
        <v>13.314136488870389</v>
      </c>
      <c r="C38" s="239">
        <v>6.1069651741293534</v>
      </c>
      <c r="D38" s="239">
        <v>7.2071713147410357</v>
      </c>
      <c r="E38" s="239"/>
      <c r="F38" s="239">
        <v>0</v>
      </c>
      <c r="G38" s="239">
        <v>0</v>
      </c>
      <c r="H38" s="239"/>
      <c r="I38" s="239">
        <v>0</v>
      </c>
      <c r="J38" s="239">
        <v>0</v>
      </c>
      <c r="K38" s="239"/>
      <c r="L38" s="239">
        <v>0</v>
      </c>
      <c r="M38" s="239">
        <v>0</v>
      </c>
      <c r="N38" s="239"/>
      <c r="O38" s="239">
        <v>0</v>
      </c>
      <c r="P38" s="239">
        <v>0</v>
      </c>
      <c r="Q38" s="239"/>
      <c r="R38" s="239">
        <v>0</v>
      </c>
      <c r="S38" s="239">
        <v>0</v>
      </c>
      <c r="T38" s="239"/>
      <c r="U38" s="239">
        <v>0</v>
      </c>
      <c r="V38" s="239">
        <v>0</v>
      </c>
      <c r="W38" s="239"/>
      <c r="X38" s="239">
        <v>0</v>
      </c>
      <c r="Y38" s="239">
        <v>0</v>
      </c>
      <c r="Z38" s="239"/>
      <c r="AA38" s="239">
        <v>7.2071713147410357</v>
      </c>
      <c r="AB38" s="239">
        <v>0</v>
      </c>
      <c r="AC38" s="239"/>
      <c r="AD38" s="239">
        <v>6.1069651741293534</v>
      </c>
      <c r="AE38" s="239">
        <v>6.1069651741293534</v>
      </c>
    </row>
    <row r="39" spans="1:31" x14ac:dyDescent="0.2">
      <c r="A39" s="616">
        <v>27</v>
      </c>
      <c r="B39" s="239">
        <v>6.2931034482758621</v>
      </c>
      <c r="C39" s="239">
        <v>6.2931034482758621</v>
      </c>
      <c r="D39" s="239">
        <v>0</v>
      </c>
      <c r="E39" s="239"/>
      <c r="F39" s="239">
        <v>0</v>
      </c>
      <c r="G39" s="239">
        <v>0</v>
      </c>
      <c r="H39" s="239"/>
      <c r="I39" s="239">
        <v>0</v>
      </c>
      <c r="J39" s="239">
        <v>0</v>
      </c>
      <c r="K39" s="239"/>
      <c r="L39" s="239">
        <v>0</v>
      </c>
      <c r="M39" s="239">
        <v>0</v>
      </c>
      <c r="N39" s="239"/>
      <c r="O39" s="239">
        <v>0</v>
      </c>
      <c r="P39" s="239">
        <v>0</v>
      </c>
      <c r="Q39" s="239"/>
      <c r="R39" s="239">
        <v>0</v>
      </c>
      <c r="S39" s="239">
        <v>0</v>
      </c>
      <c r="T39" s="239"/>
      <c r="U39" s="239">
        <v>0</v>
      </c>
      <c r="V39" s="239">
        <v>0</v>
      </c>
      <c r="W39" s="239"/>
      <c r="X39" s="239">
        <v>0</v>
      </c>
      <c r="Y39" s="239">
        <v>0</v>
      </c>
      <c r="Z39" s="239"/>
      <c r="AA39" s="239">
        <v>6.2931034482758621</v>
      </c>
      <c r="AB39" s="239">
        <v>6.2931034482758621</v>
      </c>
      <c r="AC39" s="239"/>
      <c r="AD39" s="239">
        <v>0</v>
      </c>
      <c r="AE39" s="239">
        <v>0</v>
      </c>
    </row>
    <row r="40" spans="1:31" x14ac:dyDescent="0.2">
      <c r="A40" s="616">
        <v>28</v>
      </c>
      <c r="B40" s="239">
        <v>0</v>
      </c>
      <c r="C40" s="239">
        <v>0</v>
      </c>
      <c r="D40" s="239">
        <v>0</v>
      </c>
      <c r="E40" s="239"/>
      <c r="F40" s="239">
        <v>0</v>
      </c>
      <c r="G40" s="239">
        <v>0</v>
      </c>
      <c r="H40" s="239"/>
      <c r="I40" s="239">
        <v>0</v>
      </c>
      <c r="J40" s="239">
        <v>0</v>
      </c>
      <c r="K40" s="239"/>
      <c r="L40" s="239">
        <v>0</v>
      </c>
      <c r="M40" s="239">
        <v>0</v>
      </c>
      <c r="N40" s="239"/>
      <c r="O40" s="239">
        <v>0</v>
      </c>
      <c r="P40" s="239">
        <v>0</v>
      </c>
      <c r="Q40" s="239"/>
      <c r="R40" s="239">
        <v>0</v>
      </c>
      <c r="S40" s="239">
        <v>0</v>
      </c>
      <c r="T40" s="239"/>
      <c r="U40" s="239">
        <v>0</v>
      </c>
      <c r="V40" s="239">
        <v>0</v>
      </c>
      <c r="W40" s="239"/>
      <c r="X40" s="239">
        <v>0</v>
      </c>
      <c r="Y40" s="239">
        <v>0</v>
      </c>
      <c r="Z40" s="239"/>
      <c r="AA40" s="239">
        <v>0</v>
      </c>
      <c r="AB40" s="239">
        <v>0</v>
      </c>
      <c r="AC40" s="239"/>
      <c r="AD40" s="239">
        <v>0</v>
      </c>
      <c r="AE40" s="239">
        <v>0</v>
      </c>
    </row>
    <row r="41" spans="1:31" x14ac:dyDescent="0.2">
      <c r="A41" s="616">
        <v>29</v>
      </c>
      <c r="B41" s="239">
        <v>7.2071713147410357</v>
      </c>
      <c r="C41" s="239">
        <v>0</v>
      </c>
      <c r="D41" s="239">
        <v>7.2071713147410357</v>
      </c>
      <c r="E41" s="239"/>
      <c r="F41" s="239">
        <v>0</v>
      </c>
      <c r="G41" s="239">
        <v>0</v>
      </c>
      <c r="H41" s="239"/>
      <c r="I41" s="239">
        <v>0</v>
      </c>
      <c r="J41" s="239">
        <v>0</v>
      </c>
      <c r="K41" s="239"/>
      <c r="L41" s="239">
        <v>0</v>
      </c>
      <c r="M41" s="239">
        <v>0</v>
      </c>
      <c r="N41" s="239"/>
      <c r="O41" s="239">
        <v>0</v>
      </c>
      <c r="P41" s="239">
        <v>0</v>
      </c>
      <c r="Q41" s="239"/>
      <c r="R41" s="239">
        <v>0</v>
      </c>
      <c r="S41" s="239">
        <v>0</v>
      </c>
      <c r="T41" s="239"/>
      <c r="U41" s="239">
        <v>0</v>
      </c>
      <c r="V41" s="239">
        <v>0</v>
      </c>
      <c r="W41" s="239"/>
      <c r="X41" s="239">
        <v>0</v>
      </c>
      <c r="Y41" s="239">
        <v>0</v>
      </c>
      <c r="Z41" s="239"/>
      <c r="AA41" s="239">
        <v>7.2071713147410357</v>
      </c>
      <c r="AB41" s="239">
        <v>0</v>
      </c>
      <c r="AC41" s="239"/>
      <c r="AD41" s="239">
        <v>0</v>
      </c>
      <c r="AE41" s="239">
        <v>0</v>
      </c>
    </row>
    <row r="42" spans="1:31" x14ac:dyDescent="0.2">
      <c r="A42" s="617" t="s">
        <v>873</v>
      </c>
      <c r="B42" s="239">
        <v>0</v>
      </c>
      <c r="C42" s="239">
        <v>0</v>
      </c>
      <c r="D42" s="239">
        <v>0</v>
      </c>
      <c r="E42" s="256"/>
      <c r="F42" s="239">
        <v>0</v>
      </c>
      <c r="G42" s="239">
        <v>0</v>
      </c>
      <c r="H42" s="256"/>
      <c r="I42" s="239">
        <v>0</v>
      </c>
      <c r="J42" s="239">
        <v>0</v>
      </c>
      <c r="K42" s="256"/>
      <c r="L42" s="239">
        <v>0</v>
      </c>
      <c r="M42" s="239">
        <v>0</v>
      </c>
      <c r="N42" s="256"/>
      <c r="O42" s="239">
        <v>0</v>
      </c>
      <c r="P42" s="239">
        <v>0</v>
      </c>
      <c r="Q42" s="256"/>
      <c r="R42" s="239">
        <v>0</v>
      </c>
      <c r="S42" s="239">
        <v>0</v>
      </c>
      <c r="T42" s="256"/>
      <c r="U42" s="239">
        <v>0</v>
      </c>
      <c r="V42" s="239">
        <v>0</v>
      </c>
      <c r="W42" s="256"/>
      <c r="X42" s="239">
        <v>0</v>
      </c>
      <c r="Y42" s="239">
        <v>0</v>
      </c>
      <c r="Z42" s="256"/>
      <c r="AA42" s="239">
        <v>0</v>
      </c>
      <c r="AB42" s="239">
        <v>0</v>
      </c>
      <c r="AC42" s="256"/>
      <c r="AD42" s="239">
        <v>0</v>
      </c>
      <c r="AE42" s="239">
        <v>0</v>
      </c>
    </row>
    <row r="43" spans="1:31" ht="13.5" x14ac:dyDescent="0.25">
      <c r="A43" s="617" t="s">
        <v>874</v>
      </c>
      <c r="B43" s="239">
        <v>0</v>
      </c>
      <c r="C43" s="239">
        <v>0</v>
      </c>
      <c r="D43" s="239">
        <v>0</v>
      </c>
      <c r="E43" s="252"/>
      <c r="F43" s="239">
        <v>0</v>
      </c>
      <c r="G43" s="239">
        <v>0</v>
      </c>
      <c r="H43" s="252"/>
      <c r="I43" s="239">
        <v>0</v>
      </c>
      <c r="J43" s="239">
        <v>0</v>
      </c>
      <c r="K43" s="252"/>
      <c r="L43" s="239">
        <v>0</v>
      </c>
      <c r="M43" s="239">
        <v>0</v>
      </c>
      <c r="N43" s="252"/>
      <c r="O43" s="239">
        <v>0</v>
      </c>
      <c r="P43" s="239">
        <v>0</v>
      </c>
      <c r="Q43" s="252"/>
      <c r="R43" s="239">
        <v>0</v>
      </c>
      <c r="S43" s="239">
        <v>0</v>
      </c>
      <c r="T43" s="567"/>
      <c r="U43" s="239">
        <v>0</v>
      </c>
      <c r="V43" s="239">
        <v>0</v>
      </c>
      <c r="W43" s="567"/>
      <c r="X43" s="239">
        <v>0</v>
      </c>
      <c r="Y43" s="239">
        <v>0</v>
      </c>
      <c r="Z43" s="567"/>
      <c r="AA43" s="239">
        <v>0</v>
      </c>
      <c r="AB43" s="239">
        <v>0</v>
      </c>
      <c r="AC43" s="567"/>
      <c r="AD43" s="239">
        <v>0</v>
      </c>
      <c r="AE43" s="239">
        <v>0</v>
      </c>
    </row>
    <row r="44" spans="1:31" ht="13.5" x14ac:dyDescent="0.25">
      <c r="A44" s="274" t="s">
        <v>875</v>
      </c>
      <c r="B44" s="239">
        <v>0</v>
      </c>
      <c r="C44" s="239">
        <v>0</v>
      </c>
      <c r="D44" s="239">
        <v>0</v>
      </c>
      <c r="E44" s="29"/>
      <c r="F44" s="239">
        <v>0</v>
      </c>
      <c r="G44" s="239">
        <v>0</v>
      </c>
      <c r="H44" s="29"/>
      <c r="I44" s="239">
        <v>0</v>
      </c>
      <c r="J44" s="239">
        <v>0</v>
      </c>
      <c r="K44" s="29"/>
      <c r="L44" s="239">
        <v>0</v>
      </c>
      <c r="M44" s="239">
        <v>0</v>
      </c>
      <c r="N44" s="29"/>
      <c r="O44" s="239">
        <v>0</v>
      </c>
      <c r="P44" s="239">
        <v>0</v>
      </c>
      <c r="Q44" s="29"/>
      <c r="R44" s="239">
        <v>0</v>
      </c>
      <c r="S44" s="239">
        <v>0</v>
      </c>
      <c r="T44" s="568"/>
      <c r="U44" s="239">
        <v>0</v>
      </c>
      <c r="V44" s="239">
        <v>0</v>
      </c>
      <c r="W44" s="568"/>
      <c r="X44" s="239">
        <v>0</v>
      </c>
      <c r="Y44" s="239">
        <v>0</v>
      </c>
      <c r="Z44" s="568"/>
      <c r="AA44" s="239">
        <v>0</v>
      </c>
      <c r="AB44" s="239">
        <v>0</v>
      </c>
      <c r="AC44" s="568"/>
      <c r="AD44" s="239">
        <v>0</v>
      </c>
      <c r="AE44" s="239">
        <v>0</v>
      </c>
    </row>
    <row r="45" spans="1:31" ht="13.5" x14ac:dyDescent="0.25">
      <c r="A45" s="274" t="s">
        <v>876</v>
      </c>
      <c r="B45" s="239">
        <v>0</v>
      </c>
      <c r="C45" s="239">
        <v>0</v>
      </c>
      <c r="D45" s="239">
        <v>0</v>
      </c>
      <c r="E45" s="29"/>
      <c r="F45" s="239">
        <v>0</v>
      </c>
      <c r="G45" s="239">
        <v>0</v>
      </c>
      <c r="H45" s="29"/>
      <c r="I45" s="239">
        <v>0</v>
      </c>
      <c r="J45" s="239">
        <v>0</v>
      </c>
      <c r="K45" s="29"/>
      <c r="L45" s="239">
        <v>0</v>
      </c>
      <c r="M45" s="239">
        <v>0</v>
      </c>
      <c r="N45" s="29"/>
      <c r="O45" s="239">
        <v>0</v>
      </c>
      <c r="P45" s="239">
        <v>0</v>
      </c>
      <c r="Q45" s="29"/>
      <c r="R45" s="239">
        <v>0</v>
      </c>
      <c r="S45" s="239">
        <v>0</v>
      </c>
      <c r="T45" s="568"/>
      <c r="U45" s="239">
        <v>0</v>
      </c>
      <c r="V45" s="239">
        <v>0</v>
      </c>
      <c r="W45" s="568"/>
      <c r="X45" s="239">
        <v>0</v>
      </c>
      <c r="Y45" s="239">
        <v>0</v>
      </c>
      <c r="Z45" s="568"/>
      <c r="AA45" s="239">
        <v>0</v>
      </c>
      <c r="AB45" s="239">
        <v>0</v>
      </c>
      <c r="AC45" s="568"/>
      <c r="AD45" s="239">
        <v>0</v>
      </c>
      <c r="AE45" s="239">
        <v>0</v>
      </c>
    </row>
    <row r="46" spans="1:31" ht="14.25" thickBot="1" x14ac:dyDescent="0.3">
      <c r="A46" s="276" t="s">
        <v>226</v>
      </c>
      <c r="B46" s="242">
        <v>0</v>
      </c>
      <c r="C46" s="242">
        <v>0</v>
      </c>
      <c r="D46" s="242">
        <v>0</v>
      </c>
      <c r="E46" s="258"/>
      <c r="F46" s="242">
        <v>0</v>
      </c>
      <c r="G46" s="242">
        <v>0</v>
      </c>
      <c r="H46" s="258"/>
      <c r="I46" s="242">
        <v>0</v>
      </c>
      <c r="J46" s="242">
        <v>0</v>
      </c>
      <c r="K46" s="258"/>
      <c r="L46" s="242">
        <v>0</v>
      </c>
      <c r="M46" s="242">
        <v>0</v>
      </c>
      <c r="N46" s="258"/>
      <c r="O46" s="242">
        <v>0</v>
      </c>
      <c r="P46" s="242">
        <v>0</v>
      </c>
      <c r="Q46" s="258"/>
      <c r="R46" s="242">
        <v>0</v>
      </c>
      <c r="S46" s="242">
        <v>0</v>
      </c>
      <c r="T46" s="577"/>
      <c r="U46" s="242">
        <v>0</v>
      </c>
      <c r="V46" s="242">
        <v>0</v>
      </c>
      <c r="W46" s="577"/>
      <c r="X46" s="242">
        <v>0</v>
      </c>
      <c r="Y46" s="242">
        <v>0</v>
      </c>
      <c r="Z46" s="577"/>
      <c r="AA46" s="242">
        <v>0</v>
      </c>
      <c r="AB46" s="242">
        <v>0</v>
      </c>
      <c r="AC46" s="577"/>
      <c r="AD46" s="242">
        <v>0</v>
      </c>
      <c r="AE46" s="242">
        <v>0</v>
      </c>
    </row>
    <row r="47" spans="1:31" x14ac:dyDescent="0.2">
      <c r="A47" s="349" t="s">
        <v>1088</v>
      </c>
      <c r="B47" s="349"/>
      <c r="C47" s="349"/>
      <c r="D47" s="349"/>
      <c r="E47" s="349"/>
      <c r="F47" s="349"/>
    </row>
    <row r="48" spans="1:31" x14ac:dyDescent="0.2">
      <c r="A48" s="349" t="s">
        <v>1085</v>
      </c>
      <c r="B48" s="349"/>
      <c r="C48" s="349"/>
      <c r="D48" s="349"/>
      <c r="E48" s="349"/>
      <c r="F48" s="349"/>
    </row>
    <row r="49" spans="1:6" x14ac:dyDescent="0.2">
      <c r="A49" s="349" t="s">
        <v>1102</v>
      </c>
      <c r="B49" s="349"/>
      <c r="C49" s="349"/>
      <c r="D49" s="349"/>
      <c r="E49" s="349"/>
      <c r="F49" s="349"/>
    </row>
    <row r="50" spans="1:6" x14ac:dyDescent="0.2">
      <c r="A50" s="365" t="s">
        <v>561</v>
      </c>
      <c r="B50" s="62"/>
      <c r="C50" s="62"/>
      <c r="D50" s="61"/>
      <c r="E50" s="62"/>
      <c r="F50" s="61"/>
    </row>
    <row r="51" spans="1:6" x14ac:dyDescent="0.2">
      <c r="A51" s="362" t="s">
        <v>543</v>
      </c>
      <c r="B51" s="252"/>
      <c r="C51" s="252"/>
      <c r="D51" s="252"/>
      <c r="E51" s="252"/>
      <c r="F51" s="252"/>
    </row>
  </sheetData>
  <mergeCells count="13">
    <mergeCell ref="AA6:AB6"/>
    <mergeCell ref="AG1:AH2"/>
    <mergeCell ref="AD6:AE6"/>
    <mergeCell ref="F6:G6"/>
    <mergeCell ref="L6:P6"/>
    <mergeCell ref="R6:S6"/>
    <mergeCell ref="U6:V6"/>
    <mergeCell ref="X6:Y6"/>
    <mergeCell ref="B7:D7"/>
    <mergeCell ref="F7:G7"/>
    <mergeCell ref="I7:J7"/>
    <mergeCell ref="L7:M7"/>
    <mergeCell ref="R7:S7"/>
  </mergeCells>
  <hyperlinks>
    <hyperlink ref="AG1" r:id="rId1" location="INDICE!A1"/>
    <hyperlink ref="AG1:AH2" location="INDICE!A3" display="INDICE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workbookViewId="0"/>
  </sheetViews>
  <sheetFormatPr baseColWidth="10" defaultColWidth="9" defaultRowHeight="12.75" x14ac:dyDescent="0.2"/>
  <cols>
    <col min="1" max="1" width="32.25" style="2" customWidth="1"/>
    <col min="2" max="2" width="5" style="316" bestFit="1" customWidth="1"/>
    <col min="3" max="4" width="4.25" style="316" bestFit="1" customWidth="1"/>
    <col min="5" max="5" width="1.375" style="316" customWidth="1"/>
    <col min="6" max="8" width="4.25" style="316" bestFit="1" customWidth="1"/>
    <col min="9" max="9" width="1" style="316" customWidth="1"/>
    <col min="10" max="12" width="6.375" style="316" bestFit="1" customWidth="1"/>
    <col min="13" max="13" width="1.5" style="2" customWidth="1"/>
    <col min="14" max="16" width="4.25" style="2" bestFit="1" customWidth="1"/>
    <col min="17" max="17" width="1.75" style="2" customWidth="1"/>
    <col min="18" max="20" width="4.25" style="2" bestFit="1" customWidth="1"/>
    <col min="21" max="21" width="1.625" style="2" customWidth="1"/>
    <col min="22" max="23" width="4.75" style="2" bestFit="1" customWidth="1"/>
    <col min="24" max="24" width="5.5" style="2" bestFit="1" customWidth="1"/>
    <col min="25" max="25" width="5.625" style="2" customWidth="1"/>
    <col min="26" max="26" width="11" style="2" customWidth="1"/>
    <col min="27" max="256" width="11" customWidth="1"/>
  </cols>
  <sheetData>
    <row r="1" spans="1:29" ht="15" customHeight="1" x14ac:dyDescent="0.2">
      <c r="A1" s="86" t="s">
        <v>984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86"/>
      <c r="N1" s="86"/>
      <c r="O1" s="86"/>
      <c r="P1" s="86"/>
      <c r="Q1" s="86"/>
      <c r="R1" s="86"/>
      <c r="S1" s="86"/>
      <c r="T1" s="86"/>
      <c r="U1" s="611"/>
      <c r="V1" s="611"/>
      <c r="W1" s="611"/>
      <c r="X1" s="611"/>
      <c r="Y1" s="611"/>
      <c r="Z1" s="200"/>
      <c r="AA1" s="747" t="s">
        <v>650</v>
      </c>
      <c r="AB1" s="747"/>
      <c r="AC1" s="200"/>
    </row>
    <row r="2" spans="1:29" ht="15" customHeight="1" x14ac:dyDescent="0.2">
      <c r="A2" s="86" t="s">
        <v>730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86"/>
      <c r="N2" s="86"/>
      <c r="O2" s="86"/>
      <c r="P2" s="86"/>
      <c r="Q2" s="86"/>
      <c r="R2" s="86"/>
      <c r="S2" s="86"/>
      <c r="T2" s="86"/>
      <c r="U2" s="611"/>
      <c r="V2" s="611"/>
      <c r="W2" s="611"/>
      <c r="X2" s="611"/>
      <c r="Y2" s="611"/>
      <c r="Z2" s="200"/>
      <c r="AA2" s="747"/>
      <c r="AB2" s="747"/>
    </row>
    <row r="3" spans="1:29" ht="18.75" x14ac:dyDescent="0.3">
      <c r="A3" s="320" t="s">
        <v>315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611"/>
      <c r="V3" s="611"/>
      <c r="W3" s="611"/>
      <c r="X3" s="611"/>
      <c r="Y3" s="611"/>
      <c r="Z3" s="611"/>
    </row>
    <row r="4" spans="1:29" ht="14.25" x14ac:dyDescent="0.2">
      <c r="A4" s="86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611"/>
      <c r="V4" s="611"/>
      <c r="W4" s="611"/>
      <c r="X4" s="611"/>
      <c r="Y4" s="611"/>
      <c r="Z4" s="611"/>
    </row>
    <row r="5" spans="1:29" ht="14.25" x14ac:dyDescent="0.2">
      <c r="A5" s="229" t="s">
        <v>731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86"/>
      <c r="S5" s="86"/>
      <c r="T5" s="86"/>
      <c r="U5" s="611"/>
      <c r="V5" s="611"/>
      <c r="W5" s="611"/>
      <c r="X5" s="611"/>
      <c r="Y5" s="611"/>
      <c r="Z5" s="611"/>
    </row>
    <row r="6" spans="1:29" ht="14.25" x14ac:dyDescent="0.2">
      <c r="A6" s="86" t="s">
        <v>545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86"/>
      <c r="N6" s="86"/>
      <c r="O6" s="86"/>
      <c r="P6" s="86"/>
      <c r="Q6" s="86"/>
      <c r="R6" s="86"/>
      <c r="S6" s="86"/>
      <c r="T6" s="86"/>
      <c r="U6" s="611"/>
      <c r="V6" s="611"/>
      <c r="W6" s="611"/>
      <c r="X6" s="611"/>
      <c r="Y6" s="611"/>
      <c r="Z6" s="611"/>
    </row>
    <row r="7" spans="1:29" ht="15" thickBot="1" x14ac:dyDescent="0.25">
      <c r="A7" s="299" t="s">
        <v>1065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611"/>
      <c r="V7" s="611"/>
      <c r="W7" s="611"/>
      <c r="X7" s="611"/>
      <c r="Y7" s="611"/>
      <c r="Z7" s="611"/>
    </row>
    <row r="8" spans="1:29" ht="12.75" customHeight="1" x14ac:dyDescent="0.2">
      <c r="A8" s="778" t="s">
        <v>732</v>
      </c>
      <c r="B8" s="775" t="s">
        <v>5</v>
      </c>
      <c r="C8" s="775"/>
      <c r="D8" s="775"/>
      <c r="E8" s="270"/>
      <c r="F8" s="780" t="s">
        <v>51</v>
      </c>
      <c r="G8" s="780"/>
      <c r="H8" s="780"/>
      <c r="I8" s="270"/>
      <c r="J8" s="775" t="s">
        <v>378</v>
      </c>
      <c r="K8" s="775"/>
      <c r="L8" s="775"/>
      <c r="M8" s="270"/>
      <c r="N8" s="775" t="s">
        <v>325</v>
      </c>
      <c r="O8" s="775"/>
      <c r="P8" s="775"/>
      <c r="Q8" s="270"/>
      <c r="R8" s="780" t="s">
        <v>379</v>
      </c>
      <c r="S8" s="780"/>
      <c r="T8" s="780"/>
      <c r="U8" s="1"/>
      <c r="V8" s="1"/>
      <c r="W8" s="1"/>
      <c r="X8" s="1"/>
      <c r="Y8" s="1"/>
      <c r="Z8" s="1"/>
    </row>
    <row r="9" spans="1:29" ht="13.5" thickBot="1" x14ac:dyDescent="0.25">
      <c r="A9" s="779"/>
      <c r="B9" s="272" t="s">
        <v>87</v>
      </c>
      <c r="C9" s="272" t="s">
        <v>88</v>
      </c>
      <c r="D9" s="272" t="s">
        <v>89</v>
      </c>
      <c r="E9" s="308"/>
      <c r="F9" s="272" t="s">
        <v>87</v>
      </c>
      <c r="G9" s="272" t="s">
        <v>88</v>
      </c>
      <c r="H9" s="272" t="s">
        <v>89</v>
      </c>
      <c r="I9" s="308"/>
      <c r="J9" s="272" t="s">
        <v>87</v>
      </c>
      <c r="K9" s="272" t="s">
        <v>88</v>
      </c>
      <c r="L9" s="272" t="s">
        <v>89</v>
      </c>
      <c r="M9" s="308"/>
      <c r="N9" s="272" t="s">
        <v>87</v>
      </c>
      <c r="O9" s="272" t="s">
        <v>88</v>
      </c>
      <c r="P9" s="272" t="s">
        <v>89</v>
      </c>
      <c r="Q9" s="308"/>
      <c r="R9" s="272" t="s">
        <v>87</v>
      </c>
      <c r="S9" s="272" t="s">
        <v>88</v>
      </c>
      <c r="T9" s="272" t="s">
        <v>89</v>
      </c>
      <c r="U9" s="1"/>
      <c r="V9" s="1"/>
      <c r="W9" s="1"/>
      <c r="X9" s="1"/>
      <c r="Y9" s="1"/>
      <c r="Z9" s="1"/>
    </row>
    <row r="10" spans="1:29" x14ac:dyDescent="0.2">
      <c r="A10" s="324" t="s">
        <v>392</v>
      </c>
      <c r="B10" s="439">
        <v>14405</v>
      </c>
      <c r="C10" s="439">
        <v>8918</v>
      </c>
      <c r="D10" s="439">
        <v>5487</v>
      </c>
      <c r="E10" s="239"/>
      <c r="F10" s="439">
        <v>3191</v>
      </c>
      <c r="G10" s="439">
        <v>1986</v>
      </c>
      <c r="H10" s="439">
        <v>1205</v>
      </c>
      <c r="I10" s="239"/>
      <c r="J10" s="439">
        <v>2476</v>
      </c>
      <c r="K10" s="439">
        <v>1557</v>
      </c>
      <c r="L10" s="439">
        <v>919</v>
      </c>
      <c r="M10" s="239"/>
      <c r="N10" s="439">
        <v>4729</v>
      </c>
      <c r="O10" s="439">
        <v>2920</v>
      </c>
      <c r="P10" s="439">
        <v>1809</v>
      </c>
      <c r="Q10" s="239"/>
      <c r="R10" s="439">
        <v>4009</v>
      </c>
      <c r="S10" s="439">
        <v>2455</v>
      </c>
      <c r="T10" s="439">
        <v>1554</v>
      </c>
    </row>
    <row r="11" spans="1:29" x14ac:dyDescent="0.2">
      <c r="A11" s="488"/>
      <c r="B11" s="691"/>
      <c r="C11" s="691"/>
      <c r="D11" s="691"/>
      <c r="E11" s="239"/>
      <c r="F11" s="691"/>
      <c r="G11" s="691"/>
      <c r="H11" s="691"/>
      <c r="I11" s="38"/>
      <c r="J11" s="691"/>
      <c r="K11" s="691"/>
      <c r="L11" s="691"/>
      <c r="M11" s="38"/>
      <c r="N11" s="691"/>
      <c r="O11" s="691"/>
      <c r="P11" s="691"/>
      <c r="Q11" s="38"/>
      <c r="R11" s="691"/>
      <c r="S11" s="691"/>
      <c r="T11" s="691"/>
    </row>
    <row r="12" spans="1:29" x14ac:dyDescent="0.2">
      <c r="A12" s="605" t="s">
        <v>384</v>
      </c>
      <c r="B12" s="439">
        <v>622</v>
      </c>
      <c r="C12" s="439">
        <v>363</v>
      </c>
      <c r="D12" s="439">
        <v>259</v>
      </c>
      <c r="E12" s="76"/>
      <c r="F12" s="439">
        <v>354</v>
      </c>
      <c r="G12" s="439">
        <v>212</v>
      </c>
      <c r="H12" s="439">
        <v>142</v>
      </c>
      <c r="I12" s="76"/>
      <c r="J12" s="439">
        <v>93</v>
      </c>
      <c r="K12" s="439">
        <v>55</v>
      </c>
      <c r="L12" s="439">
        <v>38</v>
      </c>
      <c r="M12" s="29"/>
      <c r="N12" s="439">
        <v>91</v>
      </c>
      <c r="O12" s="439">
        <v>49</v>
      </c>
      <c r="P12" s="439">
        <v>42</v>
      </c>
      <c r="Q12" s="29"/>
      <c r="R12" s="439">
        <v>84</v>
      </c>
      <c r="S12" s="439">
        <v>47</v>
      </c>
      <c r="T12" s="439">
        <v>37</v>
      </c>
    </row>
    <row r="13" spans="1:29" x14ac:dyDescent="0.2">
      <c r="A13" s="605" t="s">
        <v>385</v>
      </c>
      <c r="B13" s="439">
        <v>1413</v>
      </c>
      <c r="C13" s="439">
        <v>831</v>
      </c>
      <c r="D13" s="439">
        <v>582</v>
      </c>
      <c r="E13" s="76"/>
      <c r="F13" s="439">
        <v>550</v>
      </c>
      <c r="G13" s="439">
        <v>331</v>
      </c>
      <c r="H13" s="439">
        <v>219</v>
      </c>
      <c r="I13" s="76"/>
      <c r="J13" s="439">
        <v>447</v>
      </c>
      <c r="K13" s="439">
        <v>249</v>
      </c>
      <c r="L13" s="439">
        <v>198</v>
      </c>
      <c r="M13" s="29"/>
      <c r="N13" s="439">
        <v>212</v>
      </c>
      <c r="O13" s="439">
        <v>128</v>
      </c>
      <c r="P13" s="439">
        <v>84</v>
      </c>
      <c r="Q13" s="29"/>
      <c r="R13" s="439">
        <v>204</v>
      </c>
      <c r="S13" s="439">
        <v>123</v>
      </c>
      <c r="T13" s="439">
        <v>81</v>
      </c>
    </row>
    <row r="14" spans="1:29" x14ac:dyDescent="0.2">
      <c r="A14" s="605" t="s">
        <v>955</v>
      </c>
      <c r="B14" s="439">
        <v>26</v>
      </c>
      <c r="C14" s="439">
        <v>15</v>
      </c>
      <c r="D14" s="439">
        <v>11</v>
      </c>
      <c r="E14" s="76"/>
      <c r="F14" s="439">
        <v>8</v>
      </c>
      <c r="G14" s="439">
        <v>7</v>
      </c>
      <c r="H14" s="439">
        <v>1</v>
      </c>
      <c r="I14" s="76"/>
      <c r="J14" s="439">
        <v>2</v>
      </c>
      <c r="K14" s="439">
        <v>1</v>
      </c>
      <c r="L14" s="439">
        <v>1</v>
      </c>
      <c r="M14" s="29"/>
      <c r="N14" s="439">
        <v>9</v>
      </c>
      <c r="O14" s="439">
        <v>3</v>
      </c>
      <c r="P14" s="439">
        <v>6</v>
      </c>
      <c r="Q14" s="29"/>
      <c r="R14" s="439">
        <v>7</v>
      </c>
      <c r="S14" s="439">
        <v>4</v>
      </c>
      <c r="T14" s="439">
        <v>3</v>
      </c>
    </row>
    <row r="15" spans="1:29" x14ac:dyDescent="0.2">
      <c r="A15" s="605" t="s">
        <v>956</v>
      </c>
      <c r="B15" s="439">
        <v>193</v>
      </c>
      <c r="C15" s="439">
        <v>106</v>
      </c>
      <c r="D15" s="439">
        <v>87</v>
      </c>
      <c r="E15" s="76"/>
      <c r="F15" s="439">
        <v>33</v>
      </c>
      <c r="G15" s="439">
        <v>17</v>
      </c>
      <c r="H15" s="439">
        <v>16</v>
      </c>
      <c r="I15" s="76"/>
      <c r="J15" s="439">
        <v>41</v>
      </c>
      <c r="K15" s="439">
        <v>21</v>
      </c>
      <c r="L15" s="439">
        <v>20</v>
      </c>
      <c r="M15" s="29"/>
      <c r="N15" s="439">
        <v>61</v>
      </c>
      <c r="O15" s="439">
        <v>34</v>
      </c>
      <c r="P15" s="439">
        <v>27</v>
      </c>
      <c r="Q15" s="29"/>
      <c r="R15" s="439">
        <v>58</v>
      </c>
      <c r="S15" s="439">
        <v>34</v>
      </c>
      <c r="T15" s="439">
        <v>24</v>
      </c>
    </row>
    <row r="16" spans="1:29" ht="25.5" x14ac:dyDescent="0.2">
      <c r="A16" s="605" t="s">
        <v>957</v>
      </c>
      <c r="B16" s="439">
        <v>7858</v>
      </c>
      <c r="C16" s="439">
        <v>4773</v>
      </c>
      <c r="D16" s="439">
        <v>3085</v>
      </c>
      <c r="E16" s="76"/>
      <c r="F16" s="439">
        <v>341</v>
      </c>
      <c r="G16" s="439">
        <v>187</v>
      </c>
      <c r="H16" s="439">
        <v>154</v>
      </c>
      <c r="I16" s="76"/>
      <c r="J16" s="439">
        <v>870</v>
      </c>
      <c r="K16" s="439">
        <v>529</v>
      </c>
      <c r="L16" s="439">
        <v>341</v>
      </c>
      <c r="M16" s="29"/>
      <c r="N16" s="439">
        <v>3604</v>
      </c>
      <c r="O16" s="439">
        <v>2200</v>
      </c>
      <c r="P16" s="439">
        <v>1404</v>
      </c>
      <c r="Q16" s="29"/>
      <c r="R16" s="439">
        <v>3043</v>
      </c>
      <c r="S16" s="439">
        <v>1857</v>
      </c>
      <c r="T16" s="439">
        <v>1186</v>
      </c>
    </row>
    <row r="17" spans="1:29" x14ac:dyDescent="0.2">
      <c r="A17" s="605" t="s">
        <v>958</v>
      </c>
      <c r="B17" s="439">
        <v>1177</v>
      </c>
      <c r="C17" s="439">
        <v>631</v>
      </c>
      <c r="D17" s="439">
        <v>546</v>
      </c>
      <c r="E17" s="76"/>
      <c r="F17" s="439">
        <v>385</v>
      </c>
      <c r="G17" s="439">
        <v>212</v>
      </c>
      <c r="H17" s="439">
        <v>173</v>
      </c>
      <c r="I17" s="76"/>
      <c r="J17" s="439">
        <v>288</v>
      </c>
      <c r="K17" s="439">
        <v>149</v>
      </c>
      <c r="L17" s="439">
        <v>139</v>
      </c>
      <c r="M17" s="29"/>
      <c r="N17" s="439">
        <v>261</v>
      </c>
      <c r="O17" s="439">
        <v>138</v>
      </c>
      <c r="P17" s="439">
        <v>123</v>
      </c>
      <c r="Q17" s="29"/>
      <c r="R17" s="439">
        <v>243</v>
      </c>
      <c r="S17" s="439">
        <v>132</v>
      </c>
      <c r="T17" s="439">
        <v>111</v>
      </c>
    </row>
    <row r="18" spans="1:29" x14ac:dyDescent="0.2">
      <c r="A18" s="605" t="s">
        <v>959</v>
      </c>
      <c r="B18" s="439">
        <v>243</v>
      </c>
      <c r="C18" s="439">
        <v>135</v>
      </c>
      <c r="D18" s="439">
        <v>108</v>
      </c>
      <c r="E18" s="76"/>
      <c r="F18" s="439">
        <v>49</v>
      </c>
      <c r="G18" s="439">
        <v>23</v>
      </c>
      <c r="H18" s="439">
        <v>26</v>
      </c>
      <c r="I18" s="76"/>
      <c r="J18" s="439">
        <v>66</v>
      </c>
      <c r="K18" s="439">
        <v>37</v>
      </c>
      <c r="L18" s="439">
        <v>29</v>
      </c>
      <c r="M18" s="29"/>
      <c r="N18" s="439">
        <v>48</v>
      </c>
      <c r="O18" s="439">
        <v>23</v>
      </c>
      <c r="P18" s="439">
        <v>25</v>
      </c>
      <c r="Q18" s="29"/>
      <c r="R18" s="439">
        <v>80</v>
      </c>
      <c r="S18" s="439">
        <v>52</v>
      </c>
      <c r="T18" s="439">
        <v>28</v>
      </c>
    </row>
    <row r="19" spans="1:29" ht="25.5" x14ac:dyDescent="0.2">
      <c r="A19" s="607" t="s">
        <v>960</v>
      </c>
      <c r="B19" s="439">
        <v>115</v>
      </c>
      <c r="C19" s="439">
        <v>62</v>
      </c>
      <c r="D19" s="439">
        <v>53</v>
      </c>
      <c r="E19" s="76"/>
      <c r="F19" s="439">
        <v>21</v>
      </c>
      <c r="G19" s="439">
        <v>9</v>
      </c>
      <c r="H19" s="439">
        <v>12</v>
      </c>
      <c r="I19" s="76"/>
      <c r="J19" s="439">
        <v>38</v>
      </c>
      <c r="K19" s="439">
        <v>25</v>
      </c>
      <c r="L19" s="439">
        <v>13</v>
      </c>
      <c r="M19" s="29"/>
      <c r="N19" s="439">
        <v>21</v>
      </c>
      <c r="O19" s="439">
        <v>9</v>
      </c>
      <c r="P19" s="439">
        <v>12</v>
      </c>
      <c r="Q19" s="29"/>
      <c r="R19" s="439">
        <v>35</v>
      </c>
      <c r="S19" s="439">
        <v>19</v>
      </c>
      <c r="T19" s="439">
        <v>16</v>
      </c>
    </row>
    <row r="20" spans="1:29" x14ac:dyDescent="0.2">
      <c r="A20" s="607" t="s">
        <v>961</v>
      </c>
      <c r="B20" s="439">
        <v>27</v>
      </c>
      <c r="C20" s="439">
        <v>14</v>
      </c>
      <c r="D20" s="439">
        <v>13</v>
      </c>
      <c r="E20" s="76"/>
      <c r="F20" s="439">
        <v>2</v>
      </c>
      <c r="G20" s="439">
        <v>2</v>
      </c>
      <c r="H20" s="692">
        <v>0</v>
      </c>
      <c r="I20" s="76"/>
      <c r="J20" s="439">
        <v>15</v>
      </c>
      <c r="K20" s="439">
        <v>6</v>
      </c>
      <c r="L20" s="439">
        <v>9</v>
      </c>
      <c r="M20" s="29"/>
      <c r="N20" s="439">
        <v>5</v>
      </c>
      <c r="O20" s="439">
        <v>2</v>
      </c>
      <c r="P20" s="439">
        <v>3</v>
      </c>
      <c r="Q20" s="29"/>
      <c r="R20" s="439">
        <v>5</v>
      </c>
      <c r="S20" s="439">
        <v>4</v>
      </c>
      <c r="T20" s="439">
        <v>1</v>
      </c>
    </row>
    <row r="21" spans="1:29" ht="51" x14ac:dyDescent="0.2">
      <c r="A21" s="607" t="s">
        <v>962</v>
      </c>
      <c r="B21" s="439">
        <v>88</v>
      </c>
      <c r="C21" s="439">
        <v>51</v>
      </c>
      <c r="D21" s="439">
        <v>37</v>
      </c>
      <c r="E21" s="76"/>
      <c r="F21" s="439">
        <v>21</v>
      </c>
      <c r="G21" s="439">
        <v>9</v>
      </c>
      <c r="H21" s="439">
        <v>12</v>
      </c>
      <c r="I21" s="76"/>
      <c r="J21" s="439">
        <v>13</v>
      </c>
      <c r="K21" s="439">
        <v>6</v>
      </c>
      <c r="L21" s="439">
        <v>7</v>
      </c>
      <c r="M21" s="29"/>
      <c r="N21" s="439">
        <v>17</v>
      </c>
      <c r="O21" s="439">
        <v>9</v>
      </c>
      <c r="P21" s="439">
        <v>8</v>
      </c>
      <c r="Q21" s="29"/>
      <c r="R21" s="439">
        <v>37</v>
      </c>
      <c r="S21" s="439">
        <v>27</v>
      </c>
      <c r="T21" s="439">
        <v>10</v>
      </c>
    </row>
    <row r="22" spans="1:29" x14ac:dyDescent="0.2">
      <c r="A22" s="605" t="s">
        <v>963</v>
      </c>
      <c r="B22" s="439">
        <v>52</v>
      </c>
      <c r="C22" s="439">
        <v>32</v>
      </c>
      <c r="D22" s="439">
        <v>20</v>
      </c>
      <c r="E22" s="76"/>
      <c r="F22" s="439">
        <v>6</v>
      </c>
      <c r="G22" s="439">
        <v>4</v>
      </c>
      <c r="H22" s="439">
        <v>2</v>
      </c>
      <c r="I22" s="76"/>
      <c r="J22" s="439">
        <v>3</v>
      </c>
      <c r="K22" s="439">
        <v>2</v>
      </c>
      <c r="L22" s="439">
        <v>1</v>
      </c>
      <c r="M22" s="29"/>
      <c r="N22" s="439">
        <v>26</v>
      </c>
      <c r="O22" s="439">
        <v>16</v>
      </c>
      <c r="P22" s="439">
        <v>10</v>
      </c>
      <c r="Q22" s="29"/>
      <c r="R22" s="439">
        <v>17</v>
      </c>
      <c r="S22" s="439">
        <v>10</v>
      </c>
      <c r="T22" s="439">
        <v>7</v>
      </c>
    </row>
    <row r="23" spans="1:29" ht="25.5" x14ac:dyDescent="0.2">
      <c r="A23" s="607" t="s">
        <v>960</v>
      </c>
      <c r="B23" s="439">
        <v>29</v>
      </c>
      <c r="C23" s="439">
        <v>18</v>
      </c>
      <c r="D23" s="439">
        <v>11</v>
      </c>
      <c r="E23" s="76"/>
      <c r="F23" s="439">
        <v>2</v>
      </c>
      <c r="G23" s="439">
        <v>2</v>
      </c>
      <c r="H23" s="439">
        <v>0</v>
      </c>
      <c r="I23" s="76"/>
      <c r="J23" s="439">
        <v>3</v>
      </c>
      <c r="K23" s="439">
        <v>2</v>
      </c>
      <c r="L23" s="439">
        <v>1</v>
      </c>
      <c r="M23" s="29"/>
      <c r="N23" s="439">
        <v>15</v>
      </c>
      <c r="O23" s="439">
        <v>9</v>
      </c>
      <c r="P23" s="439">
        <v>6</v>
      </c>
      <c r="Q23" s="29"/>
      <c r="R23" s="439">
        <v>9</v>
      </c>
      <c r="S23" s="439">
        <v>5</v>
      </c>
      <c r="T23" s="439">
        <v>4</v>
      </c>
    </row>
    <row r="24" spans="1:29" x14ac:dyDescent="0.2">
      <c r="A24" s="607" t="s">
        <v>961</v>
      </c>
      <c r="B24" s="439">
        <v>3</v>
      </c>
      <c r="C24" s="439">
        <v>3</v>
      </c>
      <c r="D24" s="439">
        <v>0</v>
      </c>
      <c r="E24" s="76"/>
      <c r="F24" s="439">
        <v>0</v>
      </c>
      <c r="G24" s="439">
        <v>0</v>
      </c>
      <c r="H24" s="439">
        <v>0</v>
      </c>
      <c r="I24" s="76"/>
      <c r="J24" s="439">
        <v>0</v>
      </c>
      <c r="K24" s="439">
        <v>0</v>
      </c>
      <c r="L24" s="439">
        <v>0</v>
      </c>
      <c r="M24" s="29"/>
      <c r="N24" s="439">
        <v>0</v>
      </c>
      <c r="O24" s="439">
        <v>0</v>
      </c>
      <c r="P24" s="439">
        <v>0</v>
      </c>
      <c r="Q24" s="29"/>
      <c r="R24" s="439">
        <v>3</v>
      </c>
      <c r="S24" s="439">
        <v>3</v>
      </c>
      <c r="T24" s="439">
        <v>0</v>
      </c>
    </row>
    <row r="25" spans="1:29" ht="51" x14ac:dyDescent="0.2">
      <c r="A25" s="607" t="s">
        <v>962</v>
      </c>
      <c r="B25" s="439">
        <v>20</v>
      </c>
      <c r="C25" s="439">
        <v>11</v>
      </c>
      <c r="D25" s="439">
        <v>9</v>
      </c>
      <c r="E25" s="76"/>
      <c r="F25" s="439">
        <v>4</v>
      </c>
      <c r="G25" s="439">
        <v>2</v>
      </c>
      <c r="H25" s="439">
        <v>2</v>
      </c>
      <c r="I25" s="76"/>
      <c r="J25" s="439">
        <v>0</v>
      </c>
      <c r="K25" s="439">
        <v>0</v>
      </c>
      <c r="L25" s="439">
        <v>0</v>
      </c>
      <c r="M25" s="29"/>
      <c r="N25" s="439">
        <v>11</v>
      </c>
      <c r="O25" s="439">
        <v>7</v>
      </c>
      <c r="P25" s="439">
        <v>4</v>
      </c>
      <c r="Q25" s="29"/>
      <c r="R25" s="439">
        <v>5</v>
      </c>
      <c r="S25" s="439">
        <v>2</v>
      </c>
      <c r="T25" s="439">
        <v>3</v>
      </c>
    </row>
    <row r="26" spans="1:29" x14ac:dyDescent="0.2">
      <c r="A26" s="605" t="s">
        <v>386</v>
      </c>
      <c r="B26" s="439">
        <v>8</v>
      </c>
      <c r="C26" s="439">
        <v>8</v>
      </c>
      <c r="D26" s="439">
        <v>0</v>
      </c>
      <c r="E26" s="76"/>
      <c r="F26" s="439">
        <v>1</v>
      </c>
      <c r="G26" s="439">
        <v>1</v>
      </c>
      <c r="H26" s="439">
        <v>0</v>
      </c>
      <c r="I26" s="76"/>
      <c r="J26" s="439">
        <v>0</v>
      </c>
      <c r="K26" s="439">
        <v>0</v>
      </c>
      <c r="L26" s="439">
        <v>0</v>
      </c>
      <c r="M26" s="29"/>
      <c r="N26" s="439">
        <v>5</v>
      </c>
      <c r="O26" s="439">
        <v>5</v>
      </c>
      <c r="P26" s="439">
        <v>0</v>
      </c>
      <c r="Q26" s="29"/>
      <c r="R26" s="439">
        <v>2</v>
      </c>
      <c r="S26" s="439">
        <v>2</v>
      </c>
      <c r="T26" s="439">
        <v>0</v>
      </c>
    </row>
    <row r="27" spans="1:29" x14ac:dyDescent="0.2">
      <c r="A27" s="605" t="s">
        <v>964</v>
      </c>
      <c r="B27" s="439">
        <v>1685</v>
      </c>
      <c r="C27" s="439">
        <v>1369</v>
      </c>
      <c r="D27" s="439">
        <v>316</v>
      </c>
      <c r="E27" s="76"/>
      <c r="F27" s="439">
        <v>667</v>
      </c>
      <c r="G27" s="439">
        <v>548</v>
      </c>
      <c r="H27" s="439">
        <v>119</v>
      </c>
      <c r="I27" s="76"/>
      <c r="J27" s="439">
        <v>562</v>
      </c>
      <c r="K27" s="439">
        <v>445</v>
      </c>
      <c r="L27" s="439">
        <v>117</v>
      </c>
      <c r="M27" s="29"/>
      <c r="N27" s="439">
        <v>267</v>
      </c>
      <c r="O27" s="439">
        <v>229</v>
      </c>
      <c r="P27" s="439">
        <v>38</v>
      </c>
      <c r="Q27" s="29"/>
      <c r="R27" s="439">
        <v>189</v>
      </c>
      <c r="S27" s="439">
        <v>147</v>
      </c>
      <c r="T27" s="439">
        <v>42</v>
      </c>
    </row>
    <row r="28" spans="1:29" x14ac:dyDescent="0.2">
      <c r="A28" s="605" t="s">
        <v>965</v>
      </c>
      <c r="B28" s="439">
        <v>73</v>
      </c>
      <c r="C28" s="439">
        <v>64</v>
      </c>
      <c r="D28" s="439">
        <v>9</v>
      </c>
      <c r="E28" s="76"/>
      <c r="F28" s="439">
        <v>12</v>
      </c>
      <c r="G28" s="439">
        <v>8</v>
      </c>
      <c r="H28" s="439">
        <v>4</v>
      </c>
      <c r="I28" s="76"/>
      <c r="J28" s="439">
        <v>26</v>
      </c>
      <c r="K28" s="439">
        <v>24</v>
      </c>
      <c r="L28" s="439">
        <v>2</v>
      </c>
      <c r="M28" s="29"/>
      <c r="N28" s="439">
        <v>23</v>
      </c>
      <c r="O28" s="439">
        <v>21</v>
      </c>
      <c r="P28" s="439">
        <v>2</v>
      </c>
      <c r="Q28" s="29"/>
      <c r="R28" s="439">
        <v>12</v>
      </c>
      <c r="S28" s="439">
        <v>11</v>
      </c>
      <c r="T28" s="439">
        <v>1</v>
      </c>
    </row>
    <row r="29" spans="1:29" ht="13.5" thickBot="1" x14ac:dyDescent="0.25">
      <c r="A29" s="608" t="s">
        <v>966</v>
      </c>
      <c r="B29" s="528">
        <v>1055</v>
      </c>
      <c r="C29" s="528">
        <v>591</v>
      </c>
      <c r="D29" s="528">
        <v>464</v>
      </c>
      <c r="E29" s="283"/>
      <c r="F29" s="528">
        <v>785</v>
      </c>
      <c r="G29" s="528">
        <v>436</v>
      </c>
      <c r="H29" s="528">
        <v>349</v>
      </c>
      <c r="I29" s="283"/>
      <c r="J29" s="528">
        <v>78</v>
      </c>
      <c r="K29" s="528">
        <v>45</v>
      </c>
      <c r="L29" s="528">
        <v>33</v>
      </c>
      <c r="M29" s="258"/>
      <c r="N29" s="528">
        <v>122</v>
      </c>
      <c r="O29" s="528">
        <v>74</v>
      </c>
      <c r="P29" s="528">
        <v>48</v>
      </c>
      <c r="Q29" s="258"/>
      <c r="R29" s="528">
        <v>70</v>
      </c>
      <c r="S29" s="528">
        <v>36</v>
      </c>
      <c r="T29" s="528">
        <v>34</v>
      </c>
    </row>
    <row r="30" spans="1:29" x14ac:dyDescent="0.2">
      <c r="A30" s="605"/>
      <c r="B30" s="602"/>
      <c r="C30" s="602"/>
      <c r="D30" s="602"/>
      <c r="E30" s="309"/>
      <c r="F30" s="602"/>
      <c r="G30" s="602"/>
      <c r="H30" s="602"/>
      <c r="I30" s="309"/>
      <c r="J30" s="602"/>
      <c r="K30" s="602"/>
      <c r="L30" s="602"/>
      <c r="M30" s="318"/>
      <c r="N30" s="602"/>
      <c r="O30" s="602"/>
      <c r="P30" s="602"/>
      <c r="Q30" s="318"/>
      <c r="R30" s="602"/>
      <c r="S30" s="602"/>
      <c r="T30" s="602"/>
    </row>
    <row r="31" spans="1:29" ht="15" customHeight="1" x14ac:dyDescent="0.2">
      <c r="A31" s="605"/>
      <c r="B31" s="602"/>
      <c r="C31" s="602"/>
      <c r="D31" s="602"/>
      <c r="E31" s="309"/>
      <c r="F31" s="602"/>
      <c r="G31" s="602"/>
      <c r="H31" s="602"/>
      <c r="I31" s="309"/>
      <c r="J31" s="602"/>
      <c r="K31" s="602"/>
      <c r="L31" s="602"/>
      <c r="M31" s="318"/>
      <c r="N31" s="602"/>
      <c r="O31" s="602"/>
      <c r="P31" s="602"/>
      <c r="Q31" s="318"/>
      <c r="R31" s="602"/>
      <c r="S31" s="602"/>
      <c r="T31" s="602"/>
      <c r="Z31" s="200"/>
      <c r="AA31" s="747" t="s">
        <v>650</v>
      </c>
      <c r="AB31" s="747"/>
      <c r="AC31" s="200"/>
    </row>
    <row r="32" spans="1:29" ht="15" customHeight="1" x14ac:dyDescent="0.2">
      <c r="A32" s="605"/>
      <c r="B32" s="602"/>
      <c r="C32" s="602"/>
      <c r="D32" s="602"/>
      <c r="E32" s="309"/>
      <c r="F32" s="602"/>
      <c r="G32" s="602"/>
      <c r="H32" s="602"/>
      <c r="I32" s="309"/>
      <c r="J32" s="602"/>
      <c r="K32" s="602"/>
      <c r="L32" s="602"/>
      <c r="M32" s="318"/>
      <c r="N32" s="602"/>
      <c r="O32" s="602"/>
      <c r="P32" s="602"/>
      <c r="Q32" s="318"/>
      <c r="R32" s="602"/>
      <c r="S32" s="602"/>
      <c r="T32" s="602"/>
      <c r="Z32" s="200"/>
      <c r="AA32" s="747"/>
      <c r="AB32" s="747"/>
    </row>
    <row r="33" spans="1:26" ht="14.25" x14ac:dyDescent="0.2">
      <c r="A33" s="86" t="s">
        <v>985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611"/>
      <c r="Z33" s="611"/>
    </row>
    <row r="34" spans="1:26" ht="14.25" x14ac:dyDescent="0.2">
      <c r="A34" s="86" t="s">
        <v>986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611"/>
      <c r="Z34" s="611"/>
    </row>
    <row r="35" spans="1:26" ht="18.75" x14ac:dyDescent="0.3">
      <c r="A35" s="320" t="s">
        <v>315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86"/>
      <c r="V35" s="86"/>
      <c r="W35" s="86"/>
      <c r="X35" s="86"/>
      <c r="Y35" s="611"/>
      <c r="Z35" s="611"/>
    </row>
    <row r="36" spans="1:26" ht="14.25" x14ac:dyDescent="0.2">
      <c r="A36" s="86" t="s">
        <v>113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611"/>
      <c r="Z36" s="611"/>
    </row>
    <row r="37" spans="1:26" ht="14.25" x14ac:dyDescent="0.2">
      <c r="A37" s="229" t="s">
        <v>731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86"/>
      <c r="S37" s="86"/>
      <c r="T37" s="86"/>
      <c r="U37" s="86"/>
      <c r="V37" s="86"/>
      <c r="W37" s="86"/>
      <c r="X37" s="86"/>
      <c r="Y37" s="611"/>
      <c r="Z37" s="611"/>
    </row>
    <row r="38" spans="1:26" ht="14.25" x14ac:dyDescent="0.2">
      <c r="A38" s="86" t="s">
        <v>545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611"/>
      <c r="Z38" s="611"/>
    </row>
    <row r="39" spans="1:26" ht="15" thickBot="1" x14ac:dyDescent="0.25">
      <c r="A39" s="299" t="s">
        <v>1065</v>
      </c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86"/>
      <c r="V39" s="86"/>
      <c r="W39" s="86"/>
      <c r="X39" s="86"/>
      <c r="Y39" s="611"/>
    </row>
    <row r="40" spans="1:26" ht="14.25" x14ac:dyDescent="0.2">
      <c r="A40" s="280"/>
      <c r="B40" s="781" t="s">
        <v>987</v>
      </c>
      <c r="C40" s="781"/>
      <c r="D40" s="781"/>
      <c r="E40" s="781"/>
      <c r="F40" s="781"/>
      <c r="G40" s="781"/>
      <c r="H40" s="781"/>
      <c r="I40" s="781"/>
      <c r="J40" s="781"/>
      <c r="K40" s="781"/>
      <c r="L40" s="781"/>
      <c r="M40" s="262"/>
      <c r="N40" s="781" t="s">
        <v>530</v>
      </c>
      <c r="O40" s="781"/>
      <c r="P40" s="781"/>
      <c r="Q40" s="781"/>
      <c r="R40" s="781"/>
      <c r="S40" s="781"/>
      <c r="T40" s="781"/>
      <c r="U40" s="781"/>
      <c r="V40" s="781"/>
      <c r="W40" s="781"/>
      <c r="X40" s="781"/>
      <c r="Y40" s="611"/>
    </row>
    <row r="41" spans="1:26" ht="12.75" customHeight="1" x14ac:dyDescent="0.2">
      <c r="A41" s="778" t="s">
        <v>732</v>
      </c>
      <c r="B41" s="775" t="s">
        <v>953</v>
      </c>
      <c r="C41" s="775"/>
      <c r="D41" s="775"/>
      <c r="E41" s="270"/>
      <c r="F41" s="775" t="s">
        <v>954</v>
      </c>
      <c r="G41" s="775"/>
      <c r="H41" s="775"/>
      <c r="I41" s="270"/>
      <c r="J41" s="775" t="s">
        <v>396</v>
      </c>
      <c r="K41" s="775"/>
      <c r="L41" s="775"/>
      <c r="M41" s="270"/>
      <c r="N41" s="775" t="s">
        <v>953</v>
      </c>
      <c r="O41" s="775"/>
      <c r="P41" s="775"/>
      <c r="Q41" s="270"/>
      <c r="R41" s="775" t="s">
        <v>954</v>
      </c>
      <c r="S41" s="775"/>
      <c r="T41" s="775"/>
      <c r="U41" s="270"/>
      <c r="V41" s="775" t="s">
        <v>396</v>
      </c>
      <c r="W41" s="775"/>
      <c r="X41" s="775"/>
      <c r="Y41" s="1"/>
      <c r="Z41" s="1"/>
    </row>
    <row r="42" spans="1:26" ht="13.5" thickBot="1" x14ac:dyDescent="0.25">
      <c r="A42" s="779"/>
      <c r="B42" s="272" t="s">
        <v>87</v>
      </c>
      <c r="C42" s="272" t="s">
        <v>88</v>
      </c>
      <c r="D42" s="272" t="s">
        <v>89</v>
      </c>
      <c r="E42" s="308"/>
      <c r="F42" s="272" t="s">
        <v>87</v>
      </c>
      <c r="G42" s="272" t="s">
        <v>88</v>
      </c>
      <c r="H42" s="272" t="s">
        <v>89</v>
      </c>
      <c r="I42" s="308"/>
      <c r="J42" s="272" t="s">
        <v>87</v>
      </c>
      <c r="K42" s="272" t="s">
        <v>88</v>
      </c>
      <c r="L42" s="272" t="s">
        <v>89</v>
      </c>
      <c r="M42" s="308"/>
      <c r="N42" s="272" t="s">
        <v>87</v>
      </c>
      <c r="O42" s="272" t="s">
        <v>88</v>
      </c>
      <c r="P42" s="272" t="s">
        <v>89</v>
      </c>
      <c r="Q42" s="308"/>
      <c r="R42" s="272" t="s">
        <v>87</v>
      </c>
      <c r="S42" s="272" t="s">
        <v>88</v>
      </c>
      <c r="T42" s="272" t="s">
        <v>89</v>
      </c>
      <c r="U42" s="241"/>
      <c r="V42" s="272" t="s">
        <v>87</v>
      </c>
      <c r="W42" s="272" t="s">
        <v>88</v>
      </c>
      <c r="X42" s="272" t="s">
        <v>89</v>
      </c>
      <c r="Y42" s="1"/>
      <c r="Z42" s="1"/>
    </row>
    <row r="43" spans="1:26" x14ac:dyDescent="0.2">
      <c r="A43" s="324" t="s">
        <v>392</v>
      </c>
      <c r="B43" s="239">
        <v>1377</v>
      </c>
      <c r="C43" s="239">
        <v>865</v>
      </c>
      <c r="D43" s="239">
        <v>512</v>
      </c>
      <c r="E43" s="239"/>
      <c r="F43" s="239">
        <v>369</v>
      </c>
      <c r="G43" s="239">
        <v>227</v>
      </c>
      <c r="H43" s="239">
        <v>142</v>
      </c>
      <c r="I43" s="239"/>
      <c r="J43" s="619">
        <v>0.26797385620915032</v>
      </c>
      <c r="K43" s="619">
        <v>0.26242774566473986</v>
      </c>
      <c r="L43" s="619">
        <v>0.27734375</v>
      </c>
      <c r="N43" s="602">
        <v>7794</v>
      </c>
      <c r="O43" s="602">
        <v>4790</v>
      </c>
      <c r="P43" s="602">
        <v>3004</v>
      </c>
      <c r="Q43" s="239"/>
      <c r="R43" s="602">
        <v>2909</v>
      </c>
      <c r="S43" s="602">
        <v>1734</v>
      </c>
      <c r="T43" s="602">
        <v>1175</v>
      </c>
      <c r="U43" s="239"/>
      <c r="V43" s="619">
        <v>0.37323582242750836</v>
      </c>
      <c r="W43" s="619">
        <v>0.36200417536534446</v>
      </c>
      <c r="X43" s="619">
        <v>0.3911451398135819</v>
      </c>
      <c r="Y43" s="239"/>
      <c r="Z43" s="239"/>
    </row>
    <row r="44" spans="1:26" x14ac:dyDescent="0.2">
      <c r="A44" s="488"/>
      <c r="B44" s="38"/>
      <c r="C44" s="38"/>
      <c r="D44" s="38"/>
      <c r="E44" s="38"/>
      <c r="F44" s="2"/>
      <c r="G44" s="2"/>
      <c r="H44" s="2"/>
      <c r="I44" s="38"/>
      <c r="J44" s="38"/>
      <c r="K44" s="38"/>
      <c r="L44" s="38"/>
      <c r="N44" s="604"/>
      <c r="O44" s="604"/>
      <c r="P44" s="604"/>
      <c r="Q44" s="239"/>
      <c r="R44" s="38"/>
      <c r="S44" s="38"/>
      <c r="T44" s="38"/>
      <c r="U44" s="38"/>
      <c r="V44" s="38"/>
      <c r="W44" s="38"/>
      <c r="X44" s="38"/>
      <c r="Y44" s="38"/>
    </row>
    <row r="45" spans="1:26" x14ac:dyDescent="0.2">
      <c r="A45" s="605" t="s">
        <v>384</v>
      </c>
      <c r="B45" s="316">
        <v>72</v>
      </c>
      <c r="C45" s="316">
        <v>46</v>
      </c>
      <c r="D45" s="316">
        <v>26</v>
      </c>
      <c r="E45" s="2"/>
      <c r="F45" s="2">
        <v>19</v>
      </c>
      <c r="G45" s="2">
        <v>11</v>
      </c>
      <c r="H45" s="2">
        <v>8</v>
      </c>
      <c r="I45" s="2"/>
      <c r="J45" s="619">
        <v>0.2638888888888889</v>
      </c>
      <c r="K45" s="619">
        <v>0.2391304347826087</v>
      </c>
      <c r="L45" s="619">
        <v>0.30769230769230771</v>
      </c>
      <c r="N45" s="602">
        <v>152</v>
      </c>
      <c r="O45" s="602">
        <v>81</v>
      </c>
      <c r="P45" s="602">
        <v>71</v>
      </c>
      <c r="Q45" s="316"/>
      <c r="R45" s="2">
        <v>41</v>
      </c>
      <c r="S45" s="2">
        <v>23</v>
      </c>
      <c r="T45" s="2">
        <v>18</v>
      </c>
      <c r="V45" s="619">
        <v>0.26973684210526316</v>
      </c>
      <c r="W45" s="619">
        <v>0.2839506172839506</v>
      </c>
      <c r="X45" s="619">
        <v>0.25352112676056338</v>
      </c>
    </row>
    <row r="46" spans="1:26" x14ac:dyDescent="0.2">
      <c r="A46" s="605" t="s">
        <v>385</v>
      </c>
      <c r="B46" s="316">
        <v>160</v>
      </c>
      <c r="C46" s="316">
        <v>93</v>
      </c>
      <c r="D46" s="316">
        <v>67</v>
      </c>
      <c r="E46" s="2"/>
      <c r="F46" s="2">
        <v>34</v>
      </c>
      <c r="G46" s="2">
        <v>22</v>
      </c>
      <c r="H46" s="2">
        <v>12</v>
      </c>
      <c r="I46" s="2"/>
      <c r="J46" s="619">
        <v>0.21249999999999999</v>
      </c>
      <c r="K46" s="619">
        <v>0.23655913978494625</v>
      </c>
      <c r="L46" s="619">
        <v>0.17910447761194029</v>
      </c>
      <c r="N46" s="602">
        <v>188</v>
      </c>
      <c r="O46" s="602">
        <v>121</v>
      </c>
      <c r="P46" s="602">
        <v>67</v>
      </c>
      <c r="Q46" s="316"/>
      <c r="R46" s="2">
        <v>36</v>
      </c>
      <c r="S46" s="2">
        <v>21</v>
      </c>
      <c r="T46" s="2">
        <v>15</v>
      </c>
      <c r="V46" s="619">
        <v>0.19148936170212766</v>
      </c>
      <c r="W46" s="619">
        <v>0.17355371900826447</v>
      </c>
      <c r="X46" s="619">
        <v>0.22388059701492538</v>
      </c>
    </row>
    <row r="47" spans="1:26" x14ac:dyDescent="0.2">
      <c r="A47" s="605" t="s">
        <v>955</v>
      </c>
      <c r="B47" s="316">
        <v>1</v>
      </c>
      <c r="C47" s="316">
        <v>0</v>
      </c>
      <c r="D47" s="316">
        <v>1</v>
      </c>
      <c r="E47" s="2"/>
      <c r="F47" s="2">
        <v>0</v>
      </c>
      <c r="G47" s="2">
        <v>0</v>
      </c>
      <c r="H47" s="2">
        <v>0</v>
      </c>
      <c r="I47" s="2"/>
      <c r="J47" s="620" t="s">
        <v>182</v>
      </c>
      <c r="K47" s="620" t="s">
        <v>182</v>
      </c>
      <c r="L47" s="620" t="s">
        <v>182</v>
      </c>
      <c r="N47" s="602">
        <v>12</v>
      </c>
      <c r="O47" s="602">
        <v>5</v>
      </c>
      <c r="P47" s="602">
        <v>7</v>
      </c>
      <c r="Q47" s="316"/>
      <c r="R47" s="2">
        <v>2</v>
      </c>
      <c r="S47" s="2">
        <v>0</v>
      </c>
      <c r="T47" s="2">
        <v>2</v>
      </c>
      <c r="V47" s="619">
        <v>0.16666666666666666</v>
      </c>
      <c r="W47" s="619">
        <v>0</v>
      </c>
      <c r="X47" s="619">
        <v>0.2857142857142857</v>
      </c>
    </row>
    <row r="48" spans="1:26" x14ac:dyDescent="0.2">
      <c r="A48" s="605" t="s">
        <v>956</v>
      </c>
      <c r="B48" s="316">
        <v>40</v>
      </c>
      <c r="C48" s="316">
        <v>20</v>
      </c>
      <c r="D48" s="316">
        <v>20</v>
      </c>
      <c r="E48" s="2"/>
      <c r="F48" s="2">
        <v>22</v>
      </c>
      <c r="G48" s="2">
        <v>9</v>
      </c>
      <c r="H48" s="2">
        <v>13</v>
      </c>
      <c r="I48" s="2"/>
      <c r="J48" s="619">
        <v>0.55000000000000004</v>
      </c>
      <c r="K48" s="619">
        <v>0.45</v>
      </c>
      <c r="L48" s="619">
        <v>0.65</v>
      </c>
      <c r="N48" s="602">
        <v>117</v>
      </c>
      <c r="O48" s="602">
        <v>68</v>
      </c>
      <c r="P48" s="602">
        <v>49</v>
      </c>
      <c r="Q48" s="316"/>
      <c r="R48" s="2">
        <v>27</v>
      </c>
      <c r="S48" s="2">
        <v>19</v>
      </c>
      <c r="T48" s="2">
        <v>8</v>
      </c>
      <c r="V48" s="619">
        <v>0.23076923076923078</v>
      </c>
      <c r="W48" s="619">
        <v>0.27941176470588236</v>
      </c>
      <c r="X48" s="619">
        <v>0.16326530612244897</v>
      </c>
    </row>
    <row r="49" spans="1:24" ht="25.5" x14ac:dyDescent="0.2">
      <c r="A49" s="605" t="s">
        <v>957</v>
      </c>
      <c r="B49" s="316">
        <v>691</v>
      </c>
      <c r="C49" s="316">
        <v>435</v>
      </c>
      <c r="D49" s="316">
        <v>256</v>
      </c>
      <c r="E49" s="2"/>
      <c r="F49" s="2">
        <v>199</v>
      </c>
      <c r="G49" s="2">
        <v>125</v>
      </c>
      <c r="H49" s="2">
        <v>74</v>
      </c>
      <c r="I49" s="2"/>
      <c r="J49" s="619">
        <v>0.28798842257597684</v>
      </c>
      <c r="K49" s="619">
        <v>0.28735632183908044</v>
      </c>
      <c r="L49" s="619">
        <v>0.2890625</v>
      </c>
      <c r="N49" s="602">
        <v>6391</v>
      </c>
      <c r="O49" s="602">
        <v>3911</v>
      </c>
      <c r="P49" s="602">
        <v>2480</v>
      </c>
      <c r="Q49" s="316"/>
      <c r="R49" s="2">
        <v>2548</v>
      </c>
      <c r="S49" s="2">
        <v>1502</v>
      </c>
      <c r="T49" s="2">
        <v>1046</v>
      </c>
      <c r="V49" s="619">
        <v>0.39868565169769987</v>
      </c>
      <c r="W49" s="619">
        <v>0.38404500127844543</v>
      </c>
      <c r="X49" s="619">
        <v>0.42177419354838708</v>
      </c>
    </row>
    <row r="50" spans="1:24" x14ac:dyDescent="0.2">
      <c r="A50" s="605" t="s">
        <v>958</v>
      </c>
      <c r="B50" s="316">
        <v>155</v>
      </c>
      <c r="C50" s="316">
        <v>78</v>
      </c>
      <c r="D50" s="316">
        <v>77</v>
      </c>
      <c r="E50" s="2"/>
      <c r="F50" s="2">
        <v>37</v>
      </c>
      <c r="G50" s="2">
        <v>15</v>
      </c>
      <c r="H50" s="2">
        <v>22</v>
      </c>
      <c r="I50" s="2"/>
      <c r="J50" s="619">
        <v>0.23870967741935484</v>
      </c>
      <c r="K50" s="619">
        <v>0.19230769230769232</v>
      </c>
      <c r="L50" s="619">
        <v>0.2857142857142857</v>
      </c>
      <c r="N50" s="602">
        <v>345</v>
      </c>
      <c r="O50" s="602">
        <v>180</v>
      </c>
      <c r="P50" s="602">
        <v>165</v>
      </c>
      <c r="Q50" s="316"/>
      <c r="R50" s="2">
        <v>102</v>
      </c>
      <c r="S50" s="2">
        <v>54</v>
      </c>
      <c r="T50" s="2">
        <v>48</v>
      </c>
      <c r="V50" s="619">
        <v>0.29565217391304349</v>
      </c>
      <c r="W50" s="619">
        <v>0.3</v>
      </c>
      <c r="X50" s="619">
        <v>0.29090909090909089</v>
      </c>
    </row>
    <row r="51" spans="1:24" x14ac:dyDescent="0.2">
      <c r="A51" s="605" t="s">
        <v>959</v>
      </c>
      <c r="B51" s="316">
        <v>27</v>
      </c>
      <c r="C51" s="316">
        <v>15</v>
      </c>
      <c r="D51" s="316">
        <v>12</v>
      </c>
      <c r="E51" s="2"/>
      <c r="F51" s="2">
        <v>3</v>
      </c>
      <c r="G51" s="2">
        <v>2</v>
      </c>
      <c r="H51" s="2">
        <v>1</v>
      </c>
      <c r="I51" s="2"/>
      <c r="J51" s="619">
        <v>0.1111111111111111</v>
      </c>
      <c r="K51" s="619">
        <v>0.13333333333333333</v>
      </c>
      <c r="L51" s="619">
        <v>8.3333333333333329E-2</v>
      </c>
      <c r="N51" s="602">
        <v>125</v>
      </c>
      <c r="O51" s="602">
        <v>75</v>
      </c>
      <c r="P51" s="602">
        <v>50</v>
      </c>
      <c r="Q51" s="316"/>
      <c r="R51" s="2">
        <v>31</v>
      </c>
      <c r="S51" s="2">
        <v>18</v>
      </c>
      <c r="T51" s="2">
        <v>13</v>
      </c>
      <c r="V51" s="619">
        <v>0.248</v>
      </c>
      <c r="W51" s="619">
        <v>0.24</v>
      </c>
      <c r="X51" s="619">
        <v>0.26</v>
      </c>
    </row>
    <row r="52" spans="1:24" ht="25.5" x14ac:dyDescent="0.2">
      <c r="A52" s="607" t="s">
        <v>960</v>
      </c>
      <c r="B52" s="316">
        <v>18</v>
      </c>
      <c r="C52" s="316">
        <v>10</v>
      </c>
      <c r="D52" s="316">
        <v>8</v>
      </c>
      <c r="E52" s="2"/>
      <c r="F52" s="2">
        <v>2</v>
      </c>
      <c r="G52" s="2">
        <v>1</v>
      </c>
      <c r="H52" s="2">
        <v>1</v>
      </c>
      <c r="I52" s="2"/>
      <c r="J52" s="619">
        <v>0.1111111111111111</v>
      </c>
      <c r="K52" s="619">
        <v>0.1</v>
      </c>
      <c r="L52" s="619">
        <v>0.125</v>
      </c>
      <c r="N52" s="602">
        <v>55</v>
      </c>
      <c r="O52" s="602">
        <v>28</v>
      </c>
      <c r="P52" s="602">
        <v>27</v>
      </c>
      <c r="Q52" s="316"/>
      <c r="R52" s="2">
        <v>16</v>
      </c>
      <c r="S52" s="2">
        <v>7</v>
      </c>
      <c r="T52" s="2">
        <v>9</v>
      </c>
      <c r="V52" s="619">
        <v>0.29090909090909089</v>
      </c>
      <c r="W52" s="619">
        <v>0.25</v>
      </c>
      <c r="X52" s="619">
        <v>0.33333333333333331</v>
      </c>
    </row>
    <row r="53" spans="1:24" x14ac:dyDescent="0.2">
      <c r="A53" s="607" t="s">
        <v>961</v>
      </c>
      <c r="B53" s="316">
        <v>8</v>
      </c>
      <c r="C53" s="316">
        <v>4</v>
      </c>
      <c r="D53" s="316">
        <v>4</v>
      </c>
      <c r="E53" s="2"/>
      <c r="F53" s="2">
        <v>0</v>
      </c>
      <c r="G53" s="2">
        <v>0</v>
      </c>
      <c r="H53" s="2">
        <v>0</v>
      </c>
      <c r="I53" s="2"/>
      <c r="J53" s="619">
        <v>0</v>
      </c>
      <c r="K53" s="619">
        <v>0</v>
      </c>
      <c r="L53" s="619">
        <v>0</v>
      </c>
      <c r="N53" s="602">
        <v>10</v>
      </c>
      <c r="O53" s="602">
        <v>6</v>
      </c>
      <c r="P53" s="602">
        <v>4</v>
      </c>
      <c r="Q53" s="316"/>
      <c r="R53" s="2">
        <v>0</v>
      </c>
      <c r="S53" s="2">
        <v>0</v>
      </c>
      <c r="T53" s="2">
        <v>0</v>
      </c>
      <c r="V53" s="619">
        <v>0</v>
      </c>
      <c r="W53" s="619">
        <v>0</v>
      </c>
      <c r="X53" s="619">
        <v>0</v>
      </c>
    </row>
    <row r="54" spans="1:24" ht="51" x14ac:dyDescent="0.2">
      <c r="A54" s="607" t="s">
        <v>962</v>
      </c>
      <c r="B54" s="316">
        <v>1</v>
      </c>
      <c r="C54" s="316">
        <v>1</v>
      </c>
      <c r="D54" s="316">
        <v>0</v>
      </c>
      <c r="E54" s="2"/>
      <c r="F54" s="2">
        <v>1</v>
      </c>
      <c r="G54" s="2">
        <v>1</v>
      </c>
      <c r="H54" s="2">
        <v>0</v>
      </c>
      <c r="I54" s="2"/>
      <c r="J54" s="619">
        <v>1</v>
      </c>
      <c r="K54" s="619">
        <v>1</v>
      </c>
      <c r="L54" s="619" t="e">
        <v>#DIV/0!</v>
      </c>
      <c r="N54" s="602">
        <v>52</v>
      </c>
      <c r="O54" s="602">
        <v>36</v>
      </c>
      <c r="P54" s="602">
        <v>16</v>
      </c>
      <c r="Q54" s="316"/>
      <c r="R54" s="2">
        <v>15</v>
      </c>
      <c r="S54" s="2">
        <v>11</v>
      </c>
      <c r="T54" s="2">
        <v>4</v>
      </c>
      <c r="V54" s="619">
        <v>0.28846153846153844</v>
      </c>
      <c r="W54" s="619">
        <v>0.30555555555555558</v>
      </c>
      <c r="X54" s="619">
        <v>0.25</v>
      </c>
    </row>
    <row r="55" spans="1:24" x14ac:dyDescent="0.2">
      <c r="A55" s="605" t="s">
        <v>963</v>
      </c>
      <c r="B55" s="316">
        <v>3</v>
      </c>
      <c r="C55" s="316">
        <v>2</v>
      </c>
      <c r="D55" s="316">
        <v>1</v>
      </c>
      <c r="E55" s="2"/>
      <c r="F55" s="2">
        <v>1</v>
      </c>
      <c r="G55" s="2">
        <v>1</v>
      </c>
      <c r="H55" s="2">
        <v>0</v>
      </c>
      <c r="I55" s="2"/>
      <c r="J55" s="619">
        <v>0.33333333333333331</v>
      </c>
      <c r="K55" s="619">
        <v>0.5</v>
      </c>
      <c r="L55" s="619">
        <v>0</v>
      </c>
      <c r="N55" s="602">
        <v>41</v>
      </c>
      <c r="O55" s="602">
        <v>26</v>
      </c>
      <c r="P55" s="602">
        <v>15</v>
      </c>
      <c r="Q55" s="316"/>
      <c r="R55" s="2">
        <v>5</v>
      </c>
      <c r="S55" s="2">
        <v>3</v>
      </c>
      <c r="T55" s="2">
        <v>2</v>
      </c>
      <c r="V55" s="619">
        <v>0.12195121951219512</v>
      </c>
      <c r="W55" s="619">
        <v>0.11538461538461539</v>
      </c>
      <c r="X55" s="619">
        <v>0.13333333333333333</v>
      </c>
    </row>
    <row r="56" spans="1:24" ht="25.5" x14ac:dyDescent="0.2">
      <c r="A56" s="607" t="s">
        <v>960</v>
      </c>
      <c r="B56" s="316">
        <v>3</v>
      </c>
      <c r="C56" s="316">
        <v>2</v>
      </c>
      <c r="D56" s="316">
        <v>1</v>
      </c>
      <c r="E56" s="2"/>
      <c r="F56" s="2">
        <v>1</v>
      </c>
      <c r="G56" s="2">
        <v>1</v>
      </c>
      <c r="H56" s="2">
        <v>0</v>
      </c>
      <c r="I56" s="2"/>
      <c r="J56" s="619">
        <v>0.33333333333333331</v>
      </c>
      <c r="K56" s="619">
        <v>0.5</v>
      </c>
      <c r="L56" s="619">
        <v>0</v>
      </c>
      <c r="N56" s="602">
        <v>23</v>
      </c>
      <c r="O56" s="602">
        <v>14</v>
      </c>
      <c r="P56" s="602">
        <v>9</v>
      </c>
      <c r="Q56" s="316"/>
      <c r="R56" s="2">
        <v>4</v>
      </c>
      <c r="S56" s="2">
        <v>2</v>
      </c>
      <c r="T56" s="2">
        <v>2</v>
      </c>
      <c r="V56" s="619">
        <v>0.17391304347826086</v>
      </c>
      <c r="W56" s="619">
        <v>0.14285714285714285</v>
      </c>
      <c r="X56" s="619">
        <v>0.22222222222222221</v>
      </c>
    </row>
    <row r="57" spans="1:24" x14ac:dyDescent="0.2">
      <c r="A57" s="607" t="s">
        <v>961</v>
      </c>
      <c r="B57" s="316">
        <v>0</v>
      </c>
      <c r="C57" s="316">
        <v>0</v>
      </c>
      <c r="D57" s="316">
        <v>0</v>
      </c>
      <c r="E57" s="2"/>
      <c r="F57" s="2">
        <v>0</v>
      </c>
      <c r="G57" s="2">
        <v>0</v>
      </c>
      <c r="H57" s="2">
        <v>0</v>
      </c>
      <c r="I57" s="2"/>
      <c r="J57" s="620" t="s">
        <v>182</v>
      </c>
      <c r="K57" s="620" t="s">
        <v>182</v>
      </c>
      <c r="L57" s="620" t="s">
        <v>182</v>
      </c>
      <c r="N57" s="602">
        <v>3</v>
      </c>
      <c r="O57" s="602">
        <v>3</v>
      </c>
      <c r="P57" s="602">
        <v>0</v>
      </c>
      <c r="Q57" s="316"/>
      <c r="R57" s="2">
        <v>0</v>
      </c>
      <c r="S57" s="2">
        <v>0</v>
      </c>
      <c r="T57" s="2">
        <v>0</v>
      </c>
      <c r="V57" s="620" t="s">
        <v>182</v>
      </c>
      <c r="W57" s="620" t="s">
        <v>182</v>
      </c>
      <c r="X57" s="620" t="s">
        <v>182</v>
      </c>
    </row>
    <row r="58" spans="1:24" ht="51" x14ac:dyDescent="0.2">
      <c r="A58" s="607" t="s">
        <v>962</v>
      </c>
      <c r="B58" s="316">
        <v>0</v>
      </c>
      <c r="C58" s="316">
        <v>0</v>
      </c>
      <c r="D58" s="316">
        <v>0</v>
      </c>
      <c r="E58" s="2"/>
      <c r="F58" s="2">
        <v>0</v>
      </c>
      <c r="G58" s="2">
        <v>0</v>
      </c>
      <c r="H58" s="2">
        <v>0</v>
      </c>
      <c r="I58" s="2"/>
      <c r="J58" s="620" t="s">
        <v>182</v>
      </c>
      <c r="K58" s="620" t="s">
        <v>182</v>
      </c>
      <c r="L58" s="620" t="s">
        <v>182</v>
      </c>
      <c r="N58" s="602">
        <v>15</v>
      </c>
      <c r="O58" s="602">
        <v>9</v>
      </c>
      <c r="P58" s="602">
        <v>6</v>
      </c>
      <c r="Q58" s="316"/>
      <c r="R58" s="2">
        <v>1</v>
      </c>
      <c r="S58" s="2">
        <v>1</v>
      </c>
      <c r="T58" s="2">
        <v>0</v>
      </c>
      <c r="V58" s="619">
        <v>6.6666666666666666E-2</v>
      </c>
      <c r="W58" s="619">
        <v>0.1111111111111111</v>
      </c>
      <c r="X58" s="619">
        <v>0</v>
      </c>
    </row>
    <row r="59" spans="1:24" x14ac:dyDescent="0.2">
      <c r="A59" s="605" t="s">
        <v>386</v>
      </c>
      <c r="B59" s="316">
        <v>0</v>
      </c>
      <c r="C59" s="316">
        <v>0</v>
      </c>
      <c r="D59" s="316">
        <v>0</v>
      </c>
      <c r="E59" s="2"/>
      <c r="F59" s="2">
        <v>0</v>
      </c>
      <c r="G59" s="2">
        <v>0</v>
      </c>
      <c r="H59" s="2">
        <v>0</v>
      </c>
      <c r="I59" s="2"/>
      <c r="J59" s="620" t="s">
        <v>182</v>
      </c>
      <c r="K59" s="620" t="s">
        <v>182</v>
      </c>
      <c r="L59" s="620" t="s">
        <v>182</v>
      </c>
      <c r="N59" s="602">
        <v>7</v>
      </c>
      <c r="O59" s="602">
        <v>7</v>
      </c>
      <c r="P59" s="602">
        <v>0</v>
      </c>
      <c r="Q59" s="316"/>
      <c r="R59" s="2">
        <v>2</v>
      </c>
      <c r="S59" s="2">
        <v>2</v>
      </c>
      <c r="T59" s="2">
        <v>0</v>
      </c>
      <c r="V59" s="619">
        <v>0.2857142857142857</v>
      </c>
      <c r="W59" s="619">
        <v>0.2857142857142857</v>
      </c>
      <c r="X59" s="620" t="s">
        <v>182</v>
      </c>
    </row>
    <row r="60" spans="1:24" x14ac:dyDescent="0.2">
      <c r="A60" s="605" t="s">
        <v>964</v>
      </c>
      <c r="B60" s="316">
        <v>170</v>
      </c>
      <c r="C60" s="316">
        <v>134</v>
      </c>
      <c r="D60" s="316">
        <v>36</v>
      </c>
      <c r="E60" s="2"/>
      <c r="F60" s="2">
        <v>41</v>
      </c>
      <c r="G60" s="2">
        <v>31</v>
      </c>
      <c r="H60" s="2">
        <v>10</v>
      </c>
      <c r="I60" s="2"/>
      <c r="J60" s="619">
        <v>0.2411764705882353</v>
      </c>
      <c r="K60" s="619">
        <v>0.23134328358208955</v>
      </c>
      <c r="L60" s="619">
        <v>0.27777777777777779</v>
      </c>
      <c r="N60" s="602">
        <v>224</v>
      </c>
      <c r="O60" s="602">
        <v>195</v>
      </c>
      <c r="P60" s="602">
        <v>29</v>
      </c>
      <c r="Q60" s="316"/>
      <c r="R60" s="2">
        <v>58</v>
      </c>
      <c r="S60" s="2">
        <v>54</v>
      </c>
      <c r="T60" s="2">
        <v>4</v>
      </c>
      <c r="V60" s="619">
        <v>0.25892857142857145</v>
      </c>
      <c r="W60" s="619">
        <v>0.27692307692307694</v>
      </c>
      <c r="X60" s="619">
        <v>0.13793103448275862</v>
      </c>
    </row>
    <row r="61" spans="1:24" x14ac:dyDescent="0.2">
      <c r="A61" s="605" t="s">
        <v>965</v>
      </c>
      <c r="B61" s="316">
        <v>25</v>
      </c>
      <c r="C61" s="316">
        <v>23</v>
      </c>
      <c r="D61" s="316">
        <v>2</v>
      </c>
      <c r="E61" s="2"/>
      <c r="F61" s="2">
        <v>8</v>
      </c>
      <c r="G61" s="2">
        <v>8</v>
      </c>
      <c r="H61" s="2">
        <v>0</v>
      </c>
      <c r="I61" s="2"/>
      <c r="J61" s="619">
        <v>0.32</v>
      </c>
      <c r="K61" s="619">
        <v>0.34782608695652173</v>
      </c>
      <c r="L61" s="619">
        <v>0</v>
      </c>
      <c r="N61" s="602">
        <v>34</v>
      </c>
      <c r="O61" s="602">
        <v>31</v>
      </c>
      <c r="P61" s="602">
        <v>3</v>
      </c>
      <c r="Q61" s="316"/>
      <c r="R61" s="2">
        <v>10</v>
      </c>
      <c r="S61" s="2">
        <v>9</v>
      </c>
      <c r="T61" s="2">
        <v>1</v>
      </c>
      <c r="V61" s="619">
        <v>0.29411764705882354</v>
      </c>
      <c r="W61" s="619">
        <v>0.29032258064516131</v>
      </c>
      <c r="X61" s="619">
        <v>0.33333333333333331</v>
      </c>
    </row>
    <row r="62" spans="1:24" ht="13.5" thickBot="1" x14ac:dyDescent="0.25">
      <c r="A62" s="608" t="s">
        <v>966</v>
      </c>
      <c r="B62" s="408">
        <v>33</v>
      </c>
      <c r="C62" s="408">
        <v>19</v>
      </c>
      <c r="D62" s="408">
        <v>14</v>
      </c>
      <c r="E62" s="409"/>
      <c r="F62" s="409">
        <v>5</v>
      </c>
      <c r="G62" s="409">
        <v>3</v>
      </c>
      <c r="H62" s="409">
        <v>2</v>
      </c>
      <c r="I62" s="409"/>
      <c r="J62" s="621">
        <v>0.15151515151515152</v>
      </c>
      <c r="K62" s="621">
        <v>0.15789473684210525</v>
      </c>
      <c r="L62" s="621">
        <v>0.14285714285714285</v>
      </c>
      <c r="M62" s="409"/>
      <c r="N62" s="618">
        <v>158</v>
      </c>
      <c r="O62" s="618">
        <v>90</v>
      </c>
      <c r="P62" s="618">
        <v>68</v>
      </c>
      <c r="Q62" s="408"/>
      <c r="R62" s="409">
        <v>47</v>
      </c>
      <c r="S62" s="409">
        <v>29</v>
      </c>
      <c r="T62" s="409">
        <v>18</v>
      </c>
      <c r="U62" s="409"/>
      <c r="V62" s="621">
        <v>0.29746835443037972</v>
      </c>
      <c r="W62" s="621">
        <v>0.32222222222222224</v>
      </c>
      <c r="X62" s="621">
        <v>0.26470588235294118</v>
      </c>
    </row>
  </sheetData>
  <mergeCells count="17">
    <mergeCell ref="B40:L40"/>
    <mergeCell ref="N40:X40"/>
    <mergeCell ref="A41:A42"/>
    <mergeCell ref="B41:D41"/>
    <mergeCell ref="F41:H41"/>
    <mergeCell ref="J41:L41"/>
    <mergeCell ref="N41:P41"/>
    <mergeCell ref="R41:T41"/>
    <mergeCell ref="V41:X41"/>
    <mergeCell ref="AA1:AB2"/>
    <mergeCell ref="AA31:AB32"/>
    <mergeCell ref="A8:A9"/>
    <mergeCell ref="B8:D8"/>
    <mergeCell ref="F8:H8"/>
    <mergeCell ref="J8:L8"/>
    <mergeCell ref="N8:P8"/>
    <mergeCell ref="R8:T8"/>
  </mergeCells>
  <conditionalFormatting sqref="F10:H10">
    <cfRule type="cellIs" dxfId="14" priority="12" operator="equal">
      <formula>0</formula>
    </cfRule>
  </conditionalFormatting>
  <conditionalFormatting sqref="N12:P32">
    <cfRule type="cellIs" dxfId="13" priority="9" operator="equal">
      <formula>0</formula>
    </cfRule>
  </conditionalFormatting>
  <conditionalFormatting sqref="F12:H32">
    <cfRule type="cellIs" dxfId="12" priority="11" operator="equal">
      <formula>0</formula>
    </cfRule>
  </conditionalFormatting>
  <conditionalFormatting sqref="J12:L32">
    <cfRule type="cellIs" dxfId="11" priority="10" operator="equal">
      <formula>0</formula>
    </cfRule>
  </conditionalFormatting>
  <conditionalFormatting sqref="R12:T32">
    <cfRule type="cellIs" dxfId="10" priority="8" operator="equal">
      <formula>0</formula>
    </cfRule>
  </conditionalFormatting>
  <conditionalFormatting sqref="N43:P43">
    <cfRule type="cellIs" dxfId="9" priority="7" operator="equal">
      <formula>0</formula>
    </cfRule>
  </conditionalFormatting>
  <conditionalFormatting sqref="N45:P62">
    <cfRule type="cellIs" dxfId="8" priority="6" operator="equal">
      <formula>0</formula>
    </cfRule>
  </conditionalFormatting>
  <conditionalFormatting sqref="B10:D10">
    <cfRule type="cellIs" dxfId="7" priority="5" operator="equal">
      <formula>0</formula>
    </cfRule>
  </conditionalFormatting>
  <conditionalFormatting sqref="J10:L10">
    <cfRule type="cellIs" dxfId="6" priority="4" operator="equal">
      <formula>0</formula>
    </cfRule>
  </conditionalFormatting>
  <conditionalFormatting sqref="N10:P10">
    <cfRule type="cellIs" dxfId="5" priority="3" operator="equal">
      <formula>0</formula>
    </cfRule>
  </conditionalFormatting>
  <conditionalFormatting sqref="R10:T10">
    <cfRule type="cellIs" dxfId="4" priority="2" operator="equal">
      <formula>0</formula>
    </cfRule>
  </conditionalFormatting>
  <conditionalFormatting sqref="R43:T43">
    <cfRule type="cellIs" dxfId="3" priority="1" operator="equal">
      <formula>0</formula>
    </cfRule>
  </conditionalFormatting>
  <conditionalFormatting sqref="B12:D32">
    <cfRule type="cellIs" dxfId="2" priority="13" operator="equal">
      <formula>0</formula>
    </cfRule>
  </conditionalFormatting>
  <hyperlinks>
    <hyperlink ref="AA1" r:id="rId1" location="INDICE!A1"/>
    <hyperlink ref="AA1:AB2" location="INDICE!A3" display="INDICE"/>
    <hyperlink ref="AA31" r:id="rId2" location="INDICE!A1"/>
    <hyperlink ref="AA31:AB32" location="INDICE!A3" display="INDICE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zoomScaleNormal="100" zoomScaleSheetLayoutView="100" workbookViewId="0"/>
  </sheetViews>
  <sheetFormatPr baseColWidth="10" defaultColWidth="10" defaultRowHeight="12.75" x14ac:dyDescent="0.2"/>
  <cols>
    <col min="1" max="1" width="19.125" style="722" customWidth="1"/>
    <col min="2" max="2" width="6.375" style="708" bestFit="1" customWidth="1"/>
    <col min="3" max="3" width="5.75" style="708" bestFit="1" customWidth="1"/>
    <col min="4" max="4" width="5.25" style="708" bestFit="1" customWidth="1"/>
    <col min="5" max="5" width="1.125" style="708" customWidth="1"/>
    <col min="6" max="8" width="4.875" style="708" customWidth="1"/>
    <col min="9" max="9" width="1.125" style="708" customWidth="1"/>
    <col min="10" max="10" width="5.75" style="708" bestFit="1" customWidth="1"/>
    <col min="11" max="12" width="4.875" style="708" customWidth="1"/>
    <col min="13" max="13" width="0.875" style="708" customWidth="1"/>
    <col min="14" max="16" width="4.875" style="708" customWidth="1"/>
    <col min="17" max="17" width="1.375" style="708" customWidth="1"/>
    <col min="18" max="20" width="4.875" style="708" customWidth="1"/>
    <col min="21" max="21" width="1.375" style="708" customWidth="1"/>
    <col min="22" max="24" width="4.875" style="708" customWidth="1"/>
    <col min="25" max="25" width="9.625" style="2"/>
    <col min="26" max="26" width="19.125" style="722" customWidth="1"/>
    <col min="27" max="27" width="6.375" style="708" bestFit="1" customWidth="1"/>
    <col min="28" max="28" width="5.75" style="708" bestFit="1" customWidth="1"/>
    <col min="29" max="29" width="5.25" style="708" bestFit="1" customWidth="1"/>
    <col min="30" max="30" width="1.125" style="708" customWidth="1"/>
    <col min="31" max="31" width="5.75" style="708" bestFit="1" customWidth="1"/>
    <col min="32" max="33" width="4.875" style="708" customWidth="1"/>
    <col min="34" max="34" width="0.875" style="708" customWidth="1"/>
    <col min="35" max="37" width="4.875" style="708" customWidth="1"/>
    <col min="38" max="38" width="1.375" style="708" customWidth="1"/>
    <col min="39" max="40" width="4.875" style="708" customWidth="1"/>
    <col min="41" max="41" width="5.5" style="708" bestFit="1" customWidth="1"/>
    <col min="42" max="42" width="10" style="2"/>
    <col min="43" max="16384" width="10" style="708"/>
  </cols>
  <sheetData>
    <row r="1" spans="1:53" ht="14.25" customHeight="1" x14ac:dyDescent="0.2">
      <c r="A1" s="705" t="s">
        <v>978</v>
      </c>
      <c r="B1" s="705"/>
      <c r="C1" s="706"/>
      <c r="D1" s="707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652" t="s">
        <v>650</v>
      </c>
      <c r="Z1" s="705" t="s">
        <v>789</v>
      </c>
      <c r="AA1" s="705"/>
      <c r="AB1" s="706"/>
      <c r="AC1" s="707"/>
      <c r="AD1" s="706"/>
      <c r="AE1" s="706"/>
      <c r="AF1" s="706"/>
      <c r="AG1" s="706"/>
      <c r="AH1" s="706"/>
      <c r="AI1" s="706"/>
      <c r="AJ1" s="706"/>
      <c r="AK1" s="706"/>
      <c r="AL1" s="706"/>
      <c r="AM1" s="706"/>
      <c r="AN1" s="706"/>
      <c r="AO1" s="706"/>
      <c r="AP1" s="652" t="s">
        <v>650</v>
      </c>
    </row>
    <row r="2" spans="1:53" ht="14.25" customHeight="1" x14ac:dyDescent="0.2">
      <c r="A2" s="709" t="s">
        <v>735</v>
      </c>
      <c r="B2" s="709"/>
      <c r="C2" s="709"/>
      <c r="D2" s="709"/>
      <c r="E2" s="709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06"/>
      <c r="V2" s="706"/>
      <c r="W2" s="706"/>
      <c r="X2" s="706"/>
      <c r="Y2" s="652"/>
      <c r="Z2" s="709" t="s">
        <v>979</v>
      </c>
      <c r="AA2" s="709"/>
      <c r="AB2" s="709"/>
      <c r="AC2" s="709"/>
      <c r="AD2" s="710"/>
      <c r="AE2" s="710"/>
      <c r="AF2" s="710"/>
      <c r="AG2" s="710"/>
      <c r="AH2" s="710"/>
      <c r="AI2" s="710"/>
      <c r="AJ2" s="710"/>
      <c r="AK2" s="710"/>
      <c r="AL2" s="710"/>
      <c r="AM2" s="710"/>
      <c r="AN2" s="710"/>
      <c r="AO2" s="710"/>
      <c r="AP2" s="652"/>
    </row>
    <row r="3" spans="1:53" ht="14.25" x14ac:dyDescent="0.2">
      <c r="A3" s="709" t="s">
        <v>736</v>
      </c>
      <c r="B3" s="709"/>
      <c r="C3" s="709"/>
      <c r="D3" s="709"/>
      <c r="E3" s="709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710"/>
      <c r="R3" s="710"/>
      <c r="S3" s="710"/>
      <c r="T3" s="710"/>
      <c r="U3" s="706"/>
      <c r="V3" s="706"/>
      <c r="W3" s="706"/>
      <c r="X3" s="706"/>
      <c r="Z3" s="711" t="s">
        <v>980</v>
      </c>
      <c r="AA3" s="709"/>
      <c r="AB3" s="709"/>
      <c r="AC3" s="709"/>
      <c r="AD3" s="710"/>
      <c r="AE3" s="710"/>
      <c r="AF3" s="710"/>
      <c r="AG3" s="710"/>
      <c r="AH3" s="710"/>
      <c r="AI3" s="710"/>
      <c r="AJ3" s="710"/>
      <c r="AK3" s="710"/>
      <c r="AL3" s="710"/>
      <c r="AM3" s="710"/>
      <c r="AN3" s="710"/>
      <c r="AO3" s="710"/>
    </row>
    <row r="4" spans="1:53" ht="15.75" x14ac:dyDescent="0.25">
      <c r="A4" s="709" t="s">
        <v>737</v>
      </c>
      <c r="B4" s="712"/>
      <c r="C4" s="712"/>
      <c r="D4" s="712"/>
      <c r="E4" s="712"/>
      <c r="F4" s="713"/>
      <c r="G4" s="713"/>
      <c r="H4" s="713"/>
      <c r="I4" s="713"/>
      <c r="J4" s="713"/>
      <c r="K4" s="713"/>
      <c r="L4" s="713"/>
      <c r="M4" s="713"/>
      <c r="N4" s="713"/>
      <c r="O4" s="713"/>
      <c r="P4" s="713"/>
      <c r="Q4" s="713"/>
      <c r="R4" s="713"/>
      <c r="S4" s="713"/>
      <c r="T4" s="713"/>
      <c r="U4" s="706"/>
      <c r="V4" s="706"/>
      <c r="W4" s="706"/>
      <c r="X4" s="706"/>
      <c r="Z4" s="709" t="s">
        <v>737</v>
      </c>
      <c r="AA4" s="712"/>
      <c r="AB4" s="712"/>
      <c r="AC4" s="712"/>
      <c r="AD4" s="713"/>
      <c r="AE4" s="713"/>
      <c r="AF4" s="713"/>
      <c r="AG4" s="713"/>
      <c r="AH4" s="713"/>
      <c r="AI4" s="713"/>
      <c r="AJ4" s="713"/>
      <c r="AK4" s="713"/>
      <c r="AL4" s="713"/>
      <c r="AM4" s="713"/>
      <c r="AN4" s="713"/>
      <c r="AO4" s="713"/>
    </row>
    <row r="5" spans="1:53" ht="15.75" x14ac:dyDescent="0.25">
      <c r="A5" s="714" t="s">
        <v>160</v>
      </c>
      <c r="B5" s="712"/>
      <c r="C5" s="712"/>
      <c r="D5" s="712"/>
      <c r="E5" s="712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  <c r="Q5" s="713"/>
      <c r="R5" s="713"/>
      <c r="S5" s="713"/>
      <c r="T5" s="713"/>
      <c r="U5" s="706"/>
      <c r="V5" s="706"/>
      <c r="W5" s="706"/>
      <c r="X5" s="706"/>
      <c r="Z5" s="714" t="s">
        <v>160</v>
      </c>
      <c r="AA5" s="712"/>
      <c r="AB5" s="712"/>
      <c r="AC5" s="712"/>
      <c r="AD5" s="713"/>
      <c r="AE5" s="713"/>
      <c r="AF5" s="713"/>
      <c r="AG5" s="713"/>
      <c r="AH5" s="713"/>
      <c r="AI5" s="713"/>
      <c r="AJ5" s="713"/>
      <c r="AK5" s="713"/>
      <c r="AL5" s="713"/>
      <c r="AM5" s="713"/>
      <c r="AN5" s="713"/>
      <c r="AO5" s="713"/>
    </row>
    <row r="6" spans="1:53" ht="15" thickBot="1" x14ac:dyDescent="0.25">
      <c r="A6" s="715" t="s">
        <v>1065</v>
      </c>
      <c r="B6" s="715"/>
      <c r="C6" s="715"/>
      <c r="D6" s="715"/>
      <c r="E6" s="715"/>
      <c r="F6" s="716"/>
      <c r="G6" s="716"/>
      <c r="H6" s="716"/>
      <c r="I6" s="716"/>
      <c r="J6" s="716"/>
      <c r="K6" s="716"/>
      <c r="L6" s="716"/>
      <c r="M6" s="716"/>
      <c r="N6" s="716"/>
      <c r="O6" s="716"/>
      <c r="P6" s="716"/>
      <c r="Q6" s="716"/>
      <c r="R6" s="716"/>
      <c r="S6" s="716"/>
      <c r="T6" s="716"/>
      <c r="U6" s="717"/>
      <c r="V6" s="717"/>
      <c r="W6" s="717"/>
      <c r="X6" s="717"/>
      <c r="Y6" s="1"/>
      <c r="Z6" s="715" t="s">
        <v>1065</v>
      </c>
      <c r="AA6" s="715"/>
      <c r="AB6" s="715"/>
      <c r="AC6" s="715"/>
      <c r="AD6" s="716"/>
      <c r="AE6" s="716"/>
      <c r="AF6" s="716"/>
      <c r="AG6" s="716"/>
      <c r="AH6" s="716"/>
      <c r="AI6" s="716"/>
      <c r="AJ6" s="716"/>
      <c r="AK6" s="716"/>
      <c r="AL6" s="716"/>
      <c r="AM6" s="716"/>
      <c r="AN6" s="716"/>
      <c r="AO6" s="716"/>
      <c r="AP6" s="1"/>
    </row>
    <row r="7" spans="1:53" s="722" customFormat="1" x14ac:dyDescent="0.2">
      <c r="A7" s="718"/>
      <c r="B7" s="719"/>
      <c r="C7" s="719"/>
      <c r="D7" s="719"/>
      <c r="E7" s="719"/>
      <c r="F7" s="720" t="s">
        <v>332</v>
      </c>
      <c r="G7" s="720"/>
      <c r="H7" s="720"/>
      <c r="I7" s="721"/>
      <c r="J7" s="720" t="s">
        <v>333</v>
      </c>
      <c r="K7" s="720"/>
      <c r="L7" s="720"/>
      <c r="M7" s="721"/>
      <c r="N7" s="720" t="s">
        <v>333</v>
      </c>
      <c r="O7" s="720"/>
      <c r="P7" s="720"/>
      <c r="Q7" s="721"/>
      <c r="R7" s="720" t="s">
        <v>333</v>
      </c>
      <c r="S7" s="720"/>
      <c r="T7" s="720"/>
      <c r="U7" s="721"/>
      <c r="V7" s="720" t="s">
        <v>333</v>
      </c>
      <c r="W7" s="720"/>
      <c r="X7" s="720"/>
      <c r="Y7" s="1"/>
      <c r="Z7" s="718"/>
      <c r="AA7" s="719"/>
      <c r="AB7" s="719"/>
      <c r="AC7" s="719"/>
      <c r="AD7" s="721"/>
      <c r="AE7" s="720" t="s">
        <v>333</v>
      </c>
      <c r="AF7" s="720"/>
      <c r="AG7" s="720"/>
      <c r="AH7" s="721"/>
      <c r="AI7" s="720" t="s">
        <v>333</v>
      </c>
      <c r="AJ7" s="720"/>
      <c r="AK7" s="720"/>
      <c r="AL7" s="721"/>
      <c r="AM7" s="720" t="s">
        <v>333</v>
      </c>
      <c r="AN7" s="720"/>
      <c r="AO7" s="720"/>
      <c r="AP7" s="1"/>
    </row>
    <row r="8" spans="1:53" s="722" customFormat="1" x14ac:dyDescent="0.2">
      <c r="A8" s="718" t="s">
        <v>161</v>
      </c>
      <c r="B8" s="723" t="s">
        <v>5</v>
      </c>
      <c r="C8" s="723"/>
      <c r="D8" s="723"/>
      <c r="E8" s="719"/>
      <c r="F8" s="723" t="s">
        <v>26</v>
      </c>
      <c r="G8" s="723"/>
      <c r="H8" s="723"/>
      <c r="I8" s="719"/>
      <c r="J8" s="723" t="s">
        <v>175</v>
      </c>
      <c r="K8" s="723"/>
      <c r="L8" s="723"/>
      <c r="M8" s="719"/>
      <c r="N8" s="723" t="s">
        <v>334</v>
      </c>
      <c r="O8" s="723"/>
      <c r="P8" s="723"/>
      <c r="Q8" s="719"/>
      <c r="R8" s="723" t="s">
        <v>335</v>
      </c>
      <c r="S8" s="723"/>
      <c r="T8" s="723"/>
      <c r="U8" s="719"/>
      <c r="V8" s="723" t="s">
        <v>336</v>
      </c>
      <c r="W8" s="723"/>
      <c r="X8" s="723"/>
      <c r="Y8" s="2"/>
      <c r="Z8" s="718" t="s">
        <v>161</v>
      </c>
      <c r="AA8" s="723" t="s">
        <v>5</v>
      </c>
      <c r="AB8" s="723"/>
      <c r="AC8" s="723"/>
      <c r="AD8" s="719"/>
      <c r="AE8" s="723" t="s">
        <v>175</v>
      </c>
      <c r="AF8" s="723"/>
      <c r="AG8" s="723"/>
      <c r="AH8" s="719"/>
      <c r="AI8" s="723" t="s">
        <v>334</v>
      </c>
      <c r="AJ8" s="723"/>
      <c r="AK8" s="723"/>
      <c r="AL8" s="719"/>
      <c r="AM8" s="723" t="s">
        <v>335</v>
      </c>
      <c r="AN8" s="723"/>
      <c r="AO8" s="723"/>
      <c r="AP8" s="2"/>
    </row>
    <row r="9" spans="1:53" s="722" customFormat="1" ht="13.5" thickBot="1" x14ac:dyDescent="0.25">
      <c r="A9" s="724" t="s">
        <v>163</v>
      </c>
      <c r="B9" s="725" t="s">
        <v>87</v>
      </c>
      <c r="C9" s="725" t="s">
        <v>88</v>
      </c>
      <c r="D9" s="725" t="s">
        <v>89</v>
      </c>
      <c r="E9" s="725"/>
      <c r="F9" s="725" t="s">
        <v>87</v>
      </c>
      <c r="G9" s="725" t="s">
        <v>88</v>
      </c>
      <c r="H9" s="725" t="s">
        <v>89</v>
      </c>
      <c r="I9" s="725"/>
      <c r="J9" s="725" t="s">
        <v>87</v>
      </c>
      <c r="K9" s="725" t="s">
        <v>88</v>
      </c>
      <c r="L9" s="725" t="s">
        <v>89</v>
      </c>
      <c r="M9" s="725"/>
      <c r="N9" s="725" t="s">
        <v>87</v>
      </c>
      <c r="O9" s="725" t="s">
        <v>88</v>
      </c>
      <c r="P9" s="725" t="s">
        <v>89</v>
      </c>
      <c r="Q9" s="725"/>
      <c r="R9" s="725" t="s">
        <v>87</v>
      </c>
      <c r="S9" s="725" t="s">
        <v>88</v>
      </c>
      <c r="T9" s="725" t="s">
        <v>89</v>
      </c>
      <c r="U9" s="725"/>
      <c r="V9" s="725" t="s">
        <v>87</v>
      </c>
      <c r="W9" s="725" t="s">
        <v>88</v>
      </c>
      <c r="X9" s="725" t="s">
        <v>89</v>
      </c>
      <c r="Y9" s="2"/>
      <c r="Z9" s="724" t="s">
        <v>163</v>
      </c>
      <c r="AA9" s="725" t="s">
        <v>87</v>
      </c>
      <c r="AB9" s="725" t="s">
        <v>88</v>
      </c>
      <c r="AC9" s="725" t="s">
        <v>89</v>
      </c>
      <c r="AD9" s="725"/>
      <c r="AE9" s="725" t="s">
        <v>87</v>
      </c>
      <c r="AF9" s="725" t="s">
        <v>88</v>
      </c>
      <c r="AG9" s="725" t="s">
        <v>89</v>
      </c>
      <c r="AH9" s="725"/>
      <c r="AI9" s="725" t="s">
        <v>87</v>
      </c>
      <c r="AJ9" s="725" t="s">
        <v>88</v>
      </c>
      <c r="AK9" s="725" t="s">
        <v>89</v>
      </c>
      <c r="AL9" s="725"/>
      <c r="AM9" s="725" t="s">
        <v>87</v>
      </c>
      <c r="AN9" s="725" t="s">
        <v>88</v>
      </c>
      <c r="AO9" s="725" t="s">
        <v>89</v>
      </c>
      <c r="AP9" s="2"/>
    </row>
    <row r="10" spans="1:53" s="722" customFormat="1" x14ac:dyDescent="0.2">
      <c r="A10" s="782" t="s">
        <v>337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2"/>
      <c r="U10" s="782"/>
      <c r="V10" s="782"/>
      <c r="W10" s="782"/>
      <c r="X10" s="782"/>
      <c r="Y10" s="2"/>
      <c r="Z10" s="782" t="s">
        <v>981</v>
      </c>
      <c r="AA10" s="782"/>
      <c r="AB10" s="782"/>
      <c r="AC10" s="782"/>
      <c r="AD10" s="782"/>
      <c r="AE10" s="782"/>
      <c r="AF10" s="782"/>
      <c r="AG10" s="782"/>
      <c r="AH10" s="782"/>
      <c r="AI10" s="782"/>
      <c r="AJ10" s="782"/>
      <c r="AK10" s="782"/>
      <c r="AL10" s="782"/>
      <c r="AM10" s="782"/>
      <c r="AN10" s="782"/>
      <c r="AO10" s="782"/>
      <c r="AP10" s="2"/>
    </row>
    <row r="11" spans="1:53" s="722" customFormat="1" x14ac:dyDescent="0.2">
      <c r="A11" s="726"/>
      <c r="B11" s="727"/>
      <c r="C11" s="727"/>
      <c r="D11" s="727"/>
      <c r="E11" s="727"/>
      <c r="F11" s="727"/>
      <c r="G11" s="727"/>
      <c r="H11" s="727"/>
      <c r="I11" s="727"/>
      <c r="J11" s="727"/>
      <c r="K11" s="727"/>
      <c r="L11" s="727"/>
      <c r="M11" s="727"/>
      <c r="N11" s="727"/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2"/>
      <c r="Z11" s="726"/>
      <c r="AA11" s="727"/>
      <c r="AB11" s="727"/>
      <c r="AC11" s="727"/>
      <c r="AD11" s="727"/>
      <c r="AE11" s="727"/>
      <c r="AF11" s="727"/>
      <c r="AG11" s="727"/>
      <c r="AH11" s="727"/>
      <c r="AI11" s="727"/>
      <c r="AJ11" s="727"/>
      <c r="AK11" s="727"/>
      <c r="AL11" s="727"/>
      <c r="AM11" s="727"/>
      <c r="AN11" s="727"/>
      <c r="AO11" s="727"/>
      <c r="AP11" s="2"/>
    </row>
    <row r="12" spans="1:53" ht="15" x14ac:dyDescent="0.25">
      <c r="A12" s="728" t="s">
        <v>5</v>
      </c>
      <c r="B12" s="113">
        <f>+B18+B24</f>
        <v>181315</v>
      </c>
      <c r="C12" s="113">
        <f>+C18+C24</f>
        <v>110284</v>
      </c>
      <c r="D12" s="113">
        <f>+D18+D24</f>
        <v>71031</v>
      </c>
      <c r="E12" s="113"/>
      <c r="F12" s="113">
        <f>+F18+F24</f>
        <v>21239</v>
      </c>
      <c r="G12" s="113">
        <f>+G18+G24</f>
        <v>13980</v>
      </c>
      <c r="H12" s="113">
        <f>+H18+H24</f>
        <v>7259</v>
      </c>
      <c r="I12" s="113"/>
      <c r="J12" s="113">
        <f>+J18+J24</f>
        <v>133843</v>
      </c>
      <c r="K12" s="113">
        <f>+K18+K24</f>
        <v>81610</v>
      </c>
      <c r="L12" s="113">
        <f>+L18+L24</f>
        <v>52233</v>
      </c>
      <c r="M12" s="113"/>
      <c r="N12" s="113">
        <f>+N18+N24</f>
        <v>16198</v>
      </c>
      <c r="O12" s="113">
        <f>+O18+O24</f>
        <v>9300</v>
      </c>
      <c r="P12" s="113">
        <f>+P18+P24</f>
        <v>6898</v>
      </c>
      <c r="Q12" s="113"/>
      <c r="R12" s="113">
        <f>+R18+R24</f>
        <v>9058</v>
      </c>
      <c r="S12" s="113">
        <f>+S18+S24</f>
        <v>4861</v>
      </c>
      <c r="T12" s="113">
        <f>+T18+T24</f>
        <v>4197</v>
      </c>
      <c r="U12" s="113"/>
      <c r="V12" s="113">
        <f>+V18+V24</f>
        <v>977</v>
      </c>
      <c r="W12" s="113">
        <f>+W18+W24</f>
        <v>533</v>
      </c>
      <c r="X12" s="113">
        <f>+X18+X24</f>
        <v>444</v>
      </c>
      <c r="Z12" s="728" t="s">
        <v>5</v>
      </c>
      <c r="AA12" s="113">
        <f>+AE12+AI12+AM12</f>
        <v>91633</v>
      </c>
      <c r="AB12" s="113">
        <f t="shared" ref="AB12:AC12" si="0">+AF12+AJ12+AN12</f>
        <v>55268</v>
      </c>
      <c r="AC12" s="113">
        <f t="shared" si="0"/>
        <v>36363</v>
      </c>
      <c r="AD12" s="113"/>
      <c r="AE12" s="113">
        <f>+AE18+AE24</f>
        <v>77111</v>
      </c>
      <c r="AF12" s="113">
        <f>+AF18+AF24</f>
        <v>47051</v>
      </c>
      <c r="AG12" s="113">
        <f>+AG18+AG24</f>
        <v>30058</v>
      </c>
      <c r="AH12" s="113"/>
      <c r="AI12" s="113">
        <f>+AI18+AI24</f>
        <v>9099</v>
      </c>
      <c r="AJ12" s="113">
        <f>+AJ18+AJ24</f>
        <v>5275</v>
      </c>
      <c r="AK12" s="113">
        <f>+AK18+AK24</f>
        <v>3824</v>
      </c>
      <c r="AL12" s="113"/>
      <c r="AM12" s="113">
        <f>+AM18+AM24</f>
        <v>5423</v>
      </c>
      <c r="AN12" s="113">
        <f>+AN18+AN24</f>
        <v>2942</v>
      </c>
      <c r="AO12" s="113">
        <f>+AO18+AO24</f>
        <v>2481</v>
      </c>
      <c r="AY12" s="708">
        <f>+J12+N12+R12</f>
        <v>159099</v>
      </c>
      <c r="AZ12" s="708">
        <f>+K12+O12+S12</f>
        <v>95771</v>
      </c>
      <c r="BA12" s="708">
        <f>+L12+P12+T12</f>
        <v>63328</v>
      </c>
    </row>
    <row r="13" spans="1:53" x14ac:dyDescent="0.2">
      <c r="A13" s="91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Z13" s="91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Y13" s="708">
        <f t="shared" ref="AY13:BA27" si="1">+J13+N13+R13</f>
        <v>0</v>
      </c>
      <c r="AZ13" s="708">
        <f t="shared" si="1"/>
        <v>0</v>
      </c>
      <c r="BA13" s="708">
        <f t="shared" si="1"/>
        <v>0</v>
      </c>
    </row>
    <row r="14" spans="1:53" x14ac:dyDescent="0.2">
      <c r="A14" s="91" t="s">
        <v>164</v>
      </c>
      <c r="B14" s="113">
        <f t="shared" ref="B14:D16" si="2">+B20+B26</f>
        <v>169682</v>
      </c>
      <c r="C14" s="113">
        <f t="shared" si="2"/>
        <v>103118</v>
      </c>
      <c r="D14" s="113">
        <f t="shared" si="2"/>
        <v>66564</v>
      </c>
      <c r="E14" s="113"/>
      <c r="F14" s="113">
        <f t="shared" ref="F14:H16" si="3">+F20+F26</f>
        <v>19425</v>
      </c>
      <c r="G14" s="113">
        <f t="shared" si="3"/>
        <v>12792</v>
      </c>
      <c r="H14" s="113">
        <f t="shared" si="3"/>
        <v>6633</v>
      </c>
      <c r="I14" s="113"/>
      <c r="J14" s="113">
        <f t="shared" ref="J14:L16" si="4">+J20+J26</f>
        <v>128350</v>
      </c>
      <c r="K14" s="113">
        <f t="shared" si="4"/>
        <v>78198</v>
      </c>
      <c r="L14" s="113">
        <f t="shared" si="4"/>
        <v>50152</v>
      </c>
      <c r="M14" s="113"/>
      <c r="N14" s="113">
        <f t="shared" ref="N14:P16" si="5">+N20+N26</f>
        <v>13513</v>
      </c>
      <c r="O14" s="113">
        <f t="shared" si="5"/>
        <v>7673</v>
      </c>
      <c r="P14" s="113">
        <f t="shared" si="5"/>
        <v>5840</v>
      </c>
      <c r="Q14" s="113"/>
      <c r="R14" s="113">
        <f t="shared" ref="R14:T16" si="6">+R20+R26</f>
        <v>7417</v>
      </c>
      <c r="S14" s="113">
        <f t="shared" si="6"/>
        <v>3922</v>
      </c>
      <c r="T14" s="113">
        <f t="shared" si="6"/>
        <v>3495</v>
      </c>
      <c r="U14" s="113"/>
      <c r="V14" s="113">
        <f t="shared" ref="V14:X16" si="7">+V20+V26</f>
        <v>977</v>
      </c>
      <c r="W14" s="113">
        <f t="shared" si="7"/>
        <v>533</v>
      </c>
      <c r="X14" s="113">
        <f t="shared" si="7"/>
        <v>444</v>
      </c>
      <c r="Z14" s="91" t="s">
        <v>164</v>
      </c>
      <c r="AA14" s="113">
        <f t="shared" ref="AA14:AC16" si="8">+AE14+AI14+AM14</f>
        <v>85681</v>
      </c>
      <c r="AB14" s="113">
        <f t="shared" si="8"/>
        <v>51612</v>
      </c>
      <c r="AC14" s="113">
        <f t="shared" si="8"/>
        <v>34067</v>
      </c>
      <c r="AD14" s="113"/>
      <c r="AE14" s="113">
        <f t="shared" ref="AE14:AG16" si="9">+AE20+AE26</f>
        <v>73738</v>
      </c>
      <c r="AF14" s="113">
        <f t="shared" si="9"/>
        <v>44919</v>
      </c>
      <c r="AG14" s="113">
        <f t="shared" si="9"/>
        <v>28817</v>
      </c>
      <c r="AH14" s="113"/>
      <c r="AI14" s="113">
        <f t="shared" ref="AI14:AK16" si="10">+AI20+AI26</f>
        <v>7558</v>
      </c>
      <c r="AJ14" s="113">
        <f t="shared" si="10"/>
        <v>4336</v>
      </c>
      <c r="AK14" s="113">
        <f t="shared" si="10"/>
        <v>3222</v>
      </c>
      <c r="AL14" s="113"/>
      <c r="AM14" s="113">
        <f t="shared" ref="AM14:AO16" si="11">+AM20+AM26</f>
        <v>4385</v>
      </c>
      <c r="AN14" s="113">
        <f t="shared" si="11"/>
        <v>2357</v>
      </c>
      <c r="AO14" s="113">
        <f t="shared" si="11"/>
        <v>2028</v>
      </c>
      <c r="AY14" s="708">
        <f t="shared" si="1"/>
        <v>149280</v>
      </c>
      <c r="AZ14" s="708">
        <f t="shared" si="1"/>
        <v>89793</v>
      </c>
      <c r="BA14" s="708">
        <f t="shared" si="1"/>
        <v>59487</v>
      </c>
    </row>
    <row r="15" spans="1:53" x14ac:dyDescent="0.2">
      <c r="A15" s="91" t="s">
        <v>165</v>
      </c>
      <c r="B15" s="113">
        <f t="shared" si="2"/>
        <v>9995</v>
      </c>
      <c r="C15" s="113">
        <f t="shared" si="2"/>
        <v>6202</v>
      </c>
      <c r="D15" s="113">
        <f t="shared" si="2"/>
        <v>3793</v>
      </c>
      <c r="E15" s="113"/>
      <c r="F15" s="113">
        <f t="shared" si="3"/>
        <v>1641</v>
      </c>
      <c r="G15" s="113">
        <f t="shared" si="3"/>
        <v>1063</v>
      </c>
      <c r="H15" s="113">
        <f t="shared" si="3"/>
        <v>578</v>
      </c>
      <c r="I15" s="113"/>
      <c r="J15" s="113">
        <f t="shared" si="4"/>
        <v>4830</v>
      </c>
      <c r="K15" s="113">
        <f t="shared" si="4"/>
        <v>3033</v>
      </c>
      <c r="L15" s="113">
        <f t="shared" si="4"/>
        <v>1797</v>
      </c>
      <c r="M15" s="113"/>
      <c r="N15" s="113">
        <f t="shared" si="5"/>
        <v>2203</v>
      </c>
      <c r="O15" s="113">
        <f t="shared" si="5"/>
        <v>1350</v>
      </c>
      <c r="P15" s="113">
        <f t="shared" si="5"/>
        <v>853</v>
      </c>
      <c r="Q15" s="113"/>
      <c r="R15" s="113">
        <f t="shared" si="6"/>
        <v>1321</v>
      </c>
      <c r="S15" s="113">
        <f t="shared" si="6"/>
        <v>756</v>
      </c>
      <c r="T15" s="113">
        <f t="shared" si="6"/>
        <v>565</v>
      </c>
      <c r="U15" s="113"/>
      <c r="V15" s="113">
        <f t="shared" si="7"/>
        <v>0</v>
      </c>
      <c r="W15" s="113">
        <f t="shared" si="7"/>
        <v>0</v>
      </c>
      <c r="X15" s="113">
        <f t="shared" si="7"/>
        <v>0</v>
      </c>
      <c r="Z15" s="91" t="s">
        <v>165</v>
      </c>
      <c r="AA15" s="113">
        <f t="shared" si="8"/>
        <v>5505</v>
      </c>
      <c r="AB15" s="113">
        <f t="shared" si="8"/>
        <v>3394</v>
      </c>
      <c r="AC15" s="113">
        <f t="shared" si="8"/>
        <v>2111</v>
      </c>
      <c r="AD15" s="113"/>
      <c r="AE15" s="113">
        <f t="shared" si="9"/>
        <v>3204</v>
      </c>
      <c r="AF15" s="113">
        <f t="shared" si="9"/>
        <v>2035</v>
      </c>
      <c r="AG15" s="113">
        <f t="shared" si="9"/>
        <v>1169</v>
      </c>
      <c r="AH15" s="113"/>
      <c r="AI15" s="113">
        <f t="shared" si="10"/>
        <v>1368</v>
      </c>
      <c r="AJ15" s="113">
        <f t="shared" si="10"/>
        <v>831</v>
      </c>
      <c r="AK15" s="113">
        <f t="shared" si="10"/>
        <v>537</v>
      </c>
      <c r="AL15" s="113"/>
      <c r="AM15" s="113">
        <f t="shared" si="11"/>
        <v>933</v>
      </c>
      <c r="AN15" s="113">
        <f t="shared" si="11"/>
        <v>528</v>
      </c>
      <c r="AO15" s="113">
        <f t="shared" si="11"/>
        <v>405</v>
      </c>
      <c r="AY15" s="708">
        <f t="shared" si="1"/>
        <v>8354</v>
      </c>
      <c r="AZ15" s="708">
        <f t="shared" si="1"/>
        <v>5139</v>
      </c>
      <c r="BA15" s="708">
        <f t="shared" si="1"/>
        <v>3215</v>
      </c>
    </row>
    <row r="16" spans="1:53" x14ac:dyDescent="0.2">
      <c r="A16" s="91" t="s">
        <v>547</v>
      </c>
      <c r="B16" s="113">
        <f t="shared" si="2"/>
        <v>1638</v>
      </c>
      <c r="C16" s="113">
        <f t="shared" si="2"/>
        <v>964</v>
      </c>
      <c r="D16" s="113">
        <f t="shared" si="2"/>
        <v>674</v>
      </c>
      <c r="E16" s="113"/>
      <c r="F16" s="113">
        <f t="shared" si="3"/>
        <v>173</v>
      </c>
      <c r="G16" s="113">
        <f t="shared" si="3"/>
        <v>125</v>
      </c>
      <c r="H16" s="113">
        <f t="shared" si="3"/>
        <v>48</v>
      </c>
      <c r="I16" s="113"/>
      <c r="J16" s="113">
        <f t="shared" si="4"/>
        <v>663</v>
      </c>
      <c r="K16" s="113">
        <f t="shared" si="4"/>
        <v>379</v>
      </c>
      <c r="L16" s="113">
        <f t="shared" si="4"/>
        <v>284</v>
      </c>
      <c r="M16" s="113"/>
      <c r="N16" s="113">
        <f t="shared" si="5"/>
        <v>482</v>
      </c>
      <c r="O16" s="113">
        <f t="shared" si="5"/>
        <v>277</v>
      </c>
      <c r="P16" s="113">
        <f t="shared" si="5"/>
        <v>205</v>
      </c>
      <c r="Q16" s="113"/>
      <c r="R16" s="113">
        <f t="shared" si="6"/>
        <v>320</v>
      </c>
      <c r="S16" s="113">
        <f t="shared" si="6"/>
        <v>183</v>
      </c>
      <c r="T16" s="113">
        <f t="shared" si="6"/>
        <v>137</v>
      </c>
      <c r="U16" s="113"/>
      <c r="V16" s="113">
        <f t="shared" si="7"/>
        <v>0</v>
      </c>
      <c r="W16" s="113">
        <f t="shared" si="7"/>
        <v>0</v>
      </c>
      <c r="X16" s="113">
        <f t="shared" si="7"/>
        <v>0</v>
      </c>
      <c r="Z16" s="91" t="s">
        <v>547</v>
      </c>
      <c r="AA16" s="113">
        <f t="shared" si="8"/>
        <v>447</v>
      </c>
      <c r="AB16" s="113">
        <f t="shared" si="8"/>
        <v>262</v>
      </c>
      <c r="AC16" s="113">
        <f t="shared" si="8"/>
        <v>185</v>
      </c>
      <c r="AD16" s="113"/>
      <c r="AE16" s="113">
        <f t="shared" si="9"/>
        <v>169</v>
      </c>
      <c r="AF16" s="113">
        <f t="shared" si="9"/>
        <v>97</v>
      </c>
      <c r="AG16" s="113">
        <f t="shared" si="9"/>
        <v>72</v>
      </c>
      <c r="AH16" s="113"/>
      <c r="AI16" s="113">
        <f t="shared" si="10"/>
        <v>173</v>
      </c>
      <c r="AJ16" s="113">
        <f t="shared" si="10"/>
        <v>108</v>
      </c>
      <c r="AK16" s="113">
        <f t="shared" si="10"/>
        <v>65</v>
      </c>
      <c r="AL16" s="113"/>
      <c r="AM16" s="113">
        <f t="shared" si="11"/>
        <v>105</v>
      </c>
      <c r="AN16" s="113">
        <f t="shared" si="11"/>
        <v>57</v>
      </c>
      <c r="AO16" s="113">
        <f t="shared" si="11"/>
        <v>48</v>
      </c>
      <c r="AY16" s="708">
        <f t="shared" si="1"/>
        <v>1465</v>
      </c>
      <c r="AZ16" s="708">
        <f t="shared" si="1"/>
        <v>839</v>
      </c>
      <c r="BA16" s="708">
        <f t="shared" si="1"/>
        <v>626</v>
      </c>
    </row>
    <row r="17" spans="1:53" x14ac:dyDescent="0.2">
      <c r="A17" s="91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Z17" s="91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Y17" s="708">
        <f t="shared" si="1"/>
        <v>0</v>
      </c>
      <c r="AZ17" s="708">
        <f t="shared" si="1"/>
        <v>0</v>
      </c>
      <c r="BA17" s="708">
        <f t="shared" si="1"/>
        <v>0</v>
      </c>
    </row>
    <row r="18" spans="1:53" ht="13.5" x14ac:dyDescent="0.25">
      <c r="A18" s="729" t="s">
        <v>166</v>
      </c>
      <c r="B18" s="113">
        <f>+F18+J18+N18+R18+V18</f>
        <v>129364</v>
      </c>
      <c r="C18" s="113">
        <f>+G18+K18+O18+S18+W18</f>
        <v>78905</v>
      </c>
      <c r="D18" s="113">
        <f>+H18+L18+P18+T18+X18</f>
        <v>50459</v>
      </c>
      <c r="E18" s="113"/>
      <c r="F18" s="113">
        <f>SUM(F20:F22)</f>
        <v>16485</v>
      </c>
      <c r="G18" s="113">
        <f>SUM(G20:G22)</f>
        <v>10813</v>
      </c>
      <c r="H18" s="113">
        <f>SUM(H20:H22)</f>
        <v>5672</v>
      </c>
      <c r="I18" s="113"/>
      <c r="J18" s="113">
        <f>SUM(J20:J22)</f>
        <v>91750</v>
      </c>
      <c r="K18" s="113">
        <f>SUM(K20:K22)</f>
        <v>56245</v>
      </c>
      <c r="L18" s="113">
        <f>SUM(L20:L22)</f>
        <v>35505</v>
      </c>
      <c r="M18" s="113"/>
      <c r="N18" s="113">
        <f>SUM(N20:N22)</f>
        <v>12886</v>
      </c>
      <c r="O18" s="113">
        <f>SUM(O20:O22)</f>
        <v>7406</v>
      </c>
      <c r="P18" s="113">
        <f>SUM(P20:P22)</f>
        <v>5480</v>
      </c>
      <c r="Q18" s="113"/>
      <c r="R18" s="113">
        <f>SUM(R20:R22)</f>
        <v>7266</v>
      </c>
      <c r="S18" s="113">
        <f>SUM(S20:S22)</f>
        <v>3908</v>
      </c>
      <c r="T18" s="113">
        <f>SUM(T20:T22)</f>
        <v>3358</v>
      </c>
      <c r="U18" s="113"/>
      <c r="V18" s="113">
        <f>SUM(V20:V22)</f>
        <v>977</v>
      </c>
      <c r="W18" s="113">
        <f>SUM(W20:W22)</f>
        <v>533</v>
      </c>
      <c r="X18" s="113">
        <f>SUM(X20:X22)</f>
        <v>444</v>
      </c>
      <c r="Z18" s="729" t="s">
        <v>166</v>
      </c>
      <c r="AA18" s="113">
        <f t="shared" ref="AA18:AC18" si="12">+AE18+AI18+AM18</f>
        <v>65633</v>
      </c>
      <c r="AB18" s="113">
        <f t="shared" si="12"/>
        <v>39720</v>
      </c>
      <c r="AC18" s="113">
        <f t="shared" si="12"/>
        <v>25913</v>
      </c>
      <c r="AD18" s="113"/>
      <c r="AE18" s="113">
        <f>SUM(AE20:AE22)</f>
        <v>53719</v>
      </c>
      <c r="AF18" s="113">
        <f>SUM(AF20:AF22)</f>
        <v>33003</v>
      </c>
      <c r="AG18" s="113">
        <f>SUM(AG20:AG22)</f>
        <v>20716</v>
      </c>
      <c r="AH18" s="113"/>
      <c r="AI18" s="113">
        <f>SUM(AI20:AI22)</f>
        <v>7415</v>
      </c>
      <c r="AJ18" s="113">
        <f>SUM(AJ20:AJ22)</f>
        <v>4285</v>
      </c>
      <c r="AK18" s="113">
        <f>SUM(AK20:AK22)</f>
        <v>3130</v>
      </c>
      <c r="AL18" s="113"/>
      <c r="AM18" s="113">
        <f>SUM(AM20:AM22)</f>
        <v>4499</v>
      </c>
      <c r="AN18" s="113">
        <f>SUM(AN20:AN22)</f>
        <v>2432</v>
      </c>
      <c r="AO18" s="113">
        <f>SUM(AO20:AO22)</f>
        <v>2067</v>
      </c>
      <c r="AY18" s="708">
        <f t="shared" si="1"/>
        <v>111902</v>
      </c>
      <c r="AZ18" s="708">
        <f t="shared" si="1"/>
        <v>67559</v>
      </c>
      <c r="BA18" s="708">
        <f t="shared" si="1"/>
        <v>44343</v>
      </c>
    </row>
    <row r="19" spans="1:53" x14ac:dyDescent="0.2">
      <c r="A19" s="91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Z19" s="91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Y19" s="708">
        <f t="shared" si="1"/>
        <v>0</v>
      </c>
      <c r="AZ19" s="708">
        <f t="shared" si="1"/>
        <v>0</v>
      </c>
      <c r="BA19" s="708">
        <f t="shared" si="1"/>
        <v>0</v>
      </c>
    </row>
    <row r="20" spans="1:53" x14ac:dyDescent="0.2">
      <c r="A20" s="91" t="s">
        <v>164</v>
      </c>
      <c r="B20" s="113">
        <f t="shared" ref="B20:D22" si="13">+F20+J20+N20+R20+V20</f>
        <v>118137</v>
      </c>
      <c r="C20" s="113">
        <f t="shared" si="13"/>
        <v>71984</v>
      </c>
      <c r="D20" s="113">
        <f t="shared" si="13"/>
        <v>46153</v>
      </c>
      <c r="E20" s="113"/>
      <c r="F20" s="113">
        <v>14744</v>
      </c>
      <c r="G20" s="113">
        <v>9673</v>
      </c>
      <c r="H20" s="113">
        <v>5071</v>
      </c>
      <c r="I20" s="113"/>
      <c r="J20" s="113">
        <v>86510</v>
      </c>
      <c r="K20" s="113">
        <v>52994</v>
      </c>
      <c r="L20" s="113">
        <v>33516</v>
      </c>
      <c r="M20" s="113"/>
      <c r="N20" s="113">
        <v>10258</v>
      </c>
      <c r="O20" s="113">
        <v>5810</v>
      </c>
      <c r="P20" s="113">
        <v>4448</v>
      </c>
      <c r="Q20" s="113"/>
      <c r="R20" s="113">
        <v>5648</v>
      </c>
      <c r="S20" s="113">
        <v>2974</v>
      </c>
      <c r="T20" s="113">
        <v>2674</v>
      </c>
      <c r="U20" s="113"/>
      <c r="V20" s="730">
        <f>+W20+X20</f>
        <v>977</v>
      </c>
      <c r="W20" s="730">
        <v>533</v>
      </c>
      <c r="X20" s="730">
        <v>444</v>
      </c>
      <c r="Z20" s="91" t="s">
        <v>164</v>
      </c>
      <c r="AA20" s="113">
        <f t="shared" ref="AA20:AC22" si="14">+AE20+AI20+AM20</f>
        <v>59866</v>
      </c>
      <c r="AB20" s="113">
        <f t="shared" si="14"/>
        <v>36163</v>
      </c>
      <c r="AC20" s="113">
        <f t="shared" si="14"/>
        <v>23703</v>
      </c>
      <c r="AD20" s="113"/>
      <c r="AE20" s="113">
        <v>50462</v>
      </c>
      <c r="AF20" s="113">
        <v>30942</v>
      </c>
      <c r="AG20" s="113">
        <v>19520</v>
      </c>
      <c r="AH20" s="113"/>
      <c r="AI20" s="113">
        <v>5922</v>
      </c>
      <c r="AJ20" s="113">
        <v>3371</v>
      </c>
      <c r="AK20" s="113">
        <v>2551</v>
      </c>
      <c r="AL20" s="113"/>
      <c r="AM20" s="113">
        <v>3482</v>
      </c>
      <c r="AN20" s="113">
        <v>1850</v>
      </c>
      <c r="AO20" s="113">
        <v>1632</v>
      </c>
      <c r="AY20" s="708">
        <f t="shared" si="1"/>
        <v>102416</v>
      </c>
      <c r="AZ20" s="708">
        <f t="shared" si="1"/>
        <v>61778</v>
      </c>
      <c r="BA20" s="708">
        <f t="shared" si="1"/>
        <v>40638</v>
      </c>
    </row>
    <row r="21" spans="1:53" x14ac:dyDescent="0.2">
      <c r="A21" s="91" t="s">
        <v>165</v>
      </c>
      <c r="B21" s="113">
        <f t="shared" si="13"/>
        <v>9589</v>
      </c>
      <c r="C21" s="113">
        <f t="shared" si="13"/>
        <v>5957</v>
      </c>
      <c r="D21" s="113">
        <f t="shared" si="13"/>
        <v>3632</v>
      </c>
      <c r="E21" s="113"/>
      <c r="F21" s="113">
        <v>1568</v>
      </c>
      <c r="G21" s="113">
        <v>1015</v>
      </c>
      <c r="H21" s="113">
        <v>553</v>
      </c>
      <c r="I21" s="113"/>
      <c r="J21" s="113">
        <v>4577</v>
      </c>
      <c r="K21" s="113">
        <v>2872</v>
      </c>
      <c r="L21" s="113">
        <v>1705</v>
      </c>
      <c r="M21" s="113"/>
      <c r="N21" s="113">
        <v>2146</v>
      </c>
      <c r="O21" s="113">
        <v>1319</v>
      </c>
      <c r="P21" s="113">
        <v>827</v>
      </c>
      <c r="Q21" s="113"/>
      <c r="R21" s="113">
        <v>1298</v>
      </c>
      <c r="S21" s="113">
        <v>751</v>
      </c>
      <c r="T21" s="113">
        <v>547</v>
      </c>
      <c r="U21" s="113"/>
      <c r="V21" s="113"/>
      <c r="W21" s="113"/>
      <c r="X21" s="113"/>
      <c r="Z21" s="91" t="s">
        <v>165</v>
      </c>
      <c r="AA21" s="113">
        <f t="shared" si="14"/>
        <v>5320</v>
      </c>
      <c r="AB21" s="113">
        <f t="shared" si="14"/>
        <v>3295</v>
      </c>
      <c r="AC21" s="113">
        <f t="shared" si="14"/>
        <v>2025</v>
      </c>
      <c r="AD21" s="113"/>
      <c r="AE21" s="113">
        <v>3088</v>
      </c>
      <c r="AF21" s="113">
        <v>1964</v>
      </c>
      <c r="AG21" s="113">
        <v>1124</v>
      </c>
      <c r="AH21" s="113"/>
      <c r="AI21" s="113">
        <v>1320</v>
      </c>
      <c r="AJ21" s="113">
        <v>806</v>
      </c>
      <c r="AK21" s="113">
        <v>514</v>
      </c>
      <c r="AL21" s="113"/>
      <c r="AM21" s="113">
        <v>912</v>
      </c>
      <c r="AN21" s="113">
        <v>525</v>
      </c>
      <c r="AO21" s="113">
        <v>387</v>
      </c>
      <c r="AY21" s="708">
        <f t="shared" si="1"/>
        <v>8021</v>
      </c>
      <c r="AZ21" s="708">
        <f t="shared" si="1"/>
        <v>4942</v>
      </c>
      <c r="BA21" s="708">
        <f t="shared" si="1"/>
        <v>3079</v>
      </c>
    </row>
    <row r="22" spans="1:53" x14ac:dyDescent="0.2">
      <c r="A22" s="91" t="s">
        <v>547</v>
      </c>
      <c r="B22" s="113">
        <f t="shared" si="13"/>
        <v>1638</v>
      </c>
      <c r="C22" s="113">
        <f t="shared" si="13"/>
        <v>964</v>
      </c>
      <c r="D22" s="113">
        <f t="shared" si="13"/>
        <v>674</v>
      </c>
      <c r="E22" s="113"/>
      <c r="F22" s="113">
        <v>173</v>
      </c>
      <c r="G22" s="113">
        <v>125</v>
      </c>
      <c r="H22" s="113">
        <v>48</v>
      </c>
      <c r="I22" s="113"/>
      <c r="J22" s="113">
        <v>663</v>
      </c>
      <c r="K22" s="113">
        <v>379</v>
      </c>
      <c r="L22" s="113">
        <v>284</v>
      </c>
      <c r="M22" s="113"/>
      <c r="N22" s="113">
        <v>482</v>
      </c>
      <c r="O22" s="113">
        <v>277</v>
      </c>
      <c r="P22" s="113">
        <v>205</v>
      </c>
      <c r="Q22" s="113"/>
      <c r="R22" s="113">
        <v>320</v>
      </c>
      <c r="S22" s="113">
        <v>183</v>
      </c>
      <c r="T22" s="113">
        <v>137</v>
      </c>
      <c r="U22" s="113"/>
      <c r="V22" s="113"/>
      <c r="W22" s="113"/>
      <c r="X22" s="113"/>
      <c r="Z22" s="91" t="s">
        <v>547</v>
      </c>
      <c r="AA22" s="113">
        <f t="shared" si="14"/>
        <v>447</v>
      </c>
      <c r="AB22" s="113">
        <f t="shared" si="14"/>
        <v>262</v>
      </c>
      <c r="AC22" s="113">
        <f t="shared" si="14"/>
        <v>185</v>
      </c>
      <c r="AD22" s="113"/>
      <c r="AE22" s="113">
        <v>169</v>
      </c>
      <c r="AF22" s="113">
        <v>97</v>
      </c>
      <c r="AG22" s="113">
        <v>72</v>
      </c>
      <c r="AH22" s="113"/>
      <c r="AI22" s="113">
        <v>173</v>
      </c>
      <c r="AJ22" s="113">
        <v>108</v>
      </c>
      <c r="AK22" s="113">
        <v>65</v>
      </c>
      <c r="AL22" s="113"/>
      <c r="AM22" s="113">
        <v>105</v>
      </c>
      <c r="AN22" s="113">
        <v>57</v>
      </c>
      <c r="AO22" s="113">
        <v>48</v>
      </c>
      <c r="AY22" s="708">
        <f t="shared" si="1"/>
        <v>1465</v>
      </c>
      <c r="AZ22" s="708">
        <f t="shared" si="1"/>
        <v>839</v>
      </c>
      <c r="BA22" s="708">
        <f t="shared" si="1"/>
        <v>626</v>
      </c>
    </row>
    <row r="23" spans="1:53" x14ac:dyDescent="0.2">
      <c r="A23" s="91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Z23" s="91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Y23" s="708">
        <f t="shared" si="1"/>
        <v>0</v>
      </c>
      <c r="AZ23" s="708">
        <f t="shared" si="1"/>
        <v>0</v>
      </c>
      <c r="BA23" s="708">
        <f t="shared" si="1"/>
        <v>0</v>
      </c>
    </row>
    <row r="24" spans="1:53" ht="13.5" x14ac:dyDescent="0.25">
      <c r="A24" s="731" t="s">
        <v>167</v>
      </c>
      <c r="B24" s="113">
        <f>+F24+J24+N24+R24+V24</f>
        <v>51951</v>
      </c>
      <c r="C24" s="113">
        <f>+G24+K24+O24+S24+W24</f>
        <v>31379</v>
      </c>
      <c r="D24" s="113">
        <f>+H24+L24+P24+T24+X24</f>
        <v>20572</v>
      </c>
      <c r="E24" s="113"/>
      <c r="F24" s="113">
        <f>SUM(F26:F28)</f>
        <v>4754</v>
      </c>
      <c r="G24" s="113">
        <f>SUM(G26:G28)</f>
        <v>3167</v>
      </c>
      <c r="H24" s="113">
        <f>SUM(H26:H28)</f>
        <v>1587</v>
      </c>
      <c r="I24" s="113"/>
      <c r="J24" s="113">
        <f>SUM(J26:J28)</f>
        <v>42093</v>
      </c>
      <c r="K24" s="113">
        <f>SUM(K26:K28)</f>
        <v>25365</v>
      </c>
      <c r="L24" s="113">
        <f>SUM(L26:L28)</f>
        <v>16728</v>
      </c>
      <c r="M24" s="113"/>
      <c r="N24" s="113">
        <f>SUM(N26:N28)</f>
        <v>3312</v>
      </c>
      <c r="O24" s="113">
        <f>SUM(O26:O28)</f>
        <v>1894</v>
      </c>
      <c r="P24" s="113">
        <f>SUM(P26:P28)</f>
        <v>1418</v>
      </c>
      <c r="Q24" s="113"/>
      <c r="R24" s="113">
        <f>SUM(R26:R28)</f>
        <v>1792</v>
      </c>
      <c r="S24" s="113">
        <f>SUM(S26:S28)</f>
        <v>953</v>
      </c>
      <c r="T24" s="113">
        <f>SUM(T26:T28)</f>
        <v>839</v>
      </c>
      <c r="U24" s="113"/>
      <c r="V24" s="113">
        <f>SUM(V26:V28)</f>
        <v>0</v>
      </c>
      <c r="W24" s="113">
        <f>SUM(W26:W28)</f>
        <v>0</v>
      </c>
      <c r="X24" s="113">
        <f>SUM(X26:X28)</f>
        <v>0</v>
      </c>
      <c r="Z24" s="731" t="s">
        <v>167</v>
      </c>
      <c r="AA24" s="113">
        <f t="shared" ref="AA24:AC24" si="15">+AE24+AI24+AM24</f>
        <v>26000</v>
      </c>
      <c r="AB24" s="113">
        <f t="shared" si="15"/>
        <v>15548</v>
      </c>
      <c r="AC24" s="113">
        <f t="shared" si="15"/>
        <v>10450</v>
      </c>
      <c r="AD24" s="113"/>
      <c r="AE24" s="113">
        <f>SUM(AE26:AE28)</f>
        <v>23392</v>
      </c>
      <c r="AF24" s="113">
        <f>SUM(AF26:AF28)</f>
        <v>14048</v>
      </c>
      <c r="AG24" s="113">
        <f>SUM(AG26:AG28)</f>
        <v>9342</v>
      </c>
      <c r="AH24" s="113"/>
      <c r="AI24" s="113">
        <f>SUM(AI26:AI28)</f>
        <v>1684</v>
      </c>
      <c r="AJ24" s="113">
        <f>SUM(AJ26:AJ28)</f>
        <v>990</v>
      </c>
      <c r="AK24" s="113">
        <f>SUM(AK26:AK28)</f>
        <v>694</v>
      </c>
      <c r="AL24" s="113"/>
      <c r="AM24" s="113">
        <f>SUM(AM26:AM28)</f>
        <v>924</v>
      </c>
      <c r="AN24" s="113">
        <f>SUM(AN26:AN28)</f>
        <v>510</v>
      </c>
      <c r="AO24" s="113">
        <f>SUM(AO26:AO28)</f>
        <v>414</v>
      </c>
      <c r="AY24" s="708">
        <f t="shared" si="1"/>
        <v>47197</v>
      </c>
      <c r="AZ24" s="708">
        <f t="shared" si="1"/>
        <v>28212</v>
      </c>
      <c r="BA24" s="708">
        <f t="shared" si="1"/>
        <v>18985</v>
      </c>
    </row>
    <row r="25" spans="1:53" x14ac:dyDescent="0.2">
      <c r="A25" s="91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Z25" s="91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Y25" s="708">
        <f t="shared" si="1"/>
        <v>0</v>
      </c>
      <c r="AZ25" s="708">
        <f t="shared" si="1"/>
        <v>0</v>
      </c>
      <c r="BA25" s="708">
        <f t="shared" si="1"/>
        <v>0</v>
      </c>
    </row>
    <row r="26" spans="1:53" x14ac:dyDescent="0.2">
      <c r="A26" s="91" t="s">
        <v>164</v>
      </c>
      <c r="B26" s="113">
        <f t="shared" ref="B26:D28" si="16">+F26+J26+N26+R26+V26</f>
        <v>51545</v>
      </c>
      <c r="C26" s="113">
        <f t="shared" si="16"/>
        <v>31134</v>
      </c>
      <c r="D26" s="113">
        <f t="shared" si="16"/>
        <v>20411</v>
      </c>
      <c r="E26" s="113"/>
      <c r="F26" s="113">
        <v>4681</v>
      </c>
      <c r="G26" s="113">
        <v>3119</v>
      </c>
      <c r="H26" s="113">
        <v>1562</v>
      </c>
      <c r="I26" s="113"/>
      <c r="J26" s="113">
        <v>41840</v>
      </c>
      <c r="K26" s="113">
        <v>25204</v>
      </c>
      <c r="L26" s="113">
        <v>16636</v>
      </c>
      <c r="M26" s="113"/>
      <c r="N26" s="113">
        <v>3255</v>
      </c>
      <c r="O26" s="113">
        <v>1863</v>
      </c>
      <c r="P26" s="113">
        <v>1392</v>
      </c>
      <c r="Q26" s="113"/>
      <c r="R26" s="113">
        <v>1769</v>
      </c>
      <c r="S26" s="113">
        <v>948</v>
      </c>
      <c r="T26" s="113">
        <v>821</v>
      </c>
      <c r="U26" s="113"/>
      <c r="V26" s="113"/>
      <c r="W26" s="113"/>
      <c r="X26" s="113"/>
      <c r="Z26" s="91" t="s">
        <v>164</v>
      </c>
      <c r="AA26" s="113">
        <f t="shared" ref="AA26:AC28" si="17">+AE26+AI26+AM26</f>
        <v>25815</v>
      </c>
      <c r="AB26" s="113">
        <f t="shared" si="17"/>
        <v>15449</v>
      </c>
      <c r="AC26" s="113">
        <f t="shared" si="17"/>
        <v>10364</v>
      </c>
      <c r="AD26" s="113"/>
      <c r="AE26" s="113">
        <v>23276</v>
      </c>
      <c r="AF26" s="113">
        <v>13977</v>
      </c>
      <c r="AG26" s="113">
        <v>9297</v>
      </c>
      <c r="AH26" s="113"/>
      <c r="AI26" s="113">
        <v>1636</v>
      </c>
      <c r="AJ26" s="113">
        <v>965</v>
      </c>
      <c r="AK26" s="113">
        <v>671</v>
      </c>
      <c r="AL26" s="113"/>
      <c r="AM26" s="113">
        <v>903</v>
      </c>
      <c r="AN26" s="113">
        <v>507</v>
      </c>
      <c r="AO26" s="113">
        <v>396</v>
      </c>
      <c r="AY26" s="708">
        <f t="shared" si="1"/>
        <v>46864</v>
      </c>
      <c r="AZ26" s="708">
        <f t="shared" si="1"/>
        <v>28015</v>
      </c>
      <c r="BA26" s="708">
        <f t="shared" si="1"/>
        <v>18849</v>
      </c>
    </row>
    <row r="27" spans="1:53" x14ac:dyDescent="0.2">
      <c r="A27" s="732" t="s">
        <v>165</v>
      </c>
      <c r="B27" s="733">
        <f t="shared" si="16"/>
        <v>406</v>
      </c>
      <c r="C27" s="733">
        <f t="shared" si="16"/>
        <v>245</v>
      </c>
      <c r="D27" s="733">
        <f t="shared" si="16"/>
        <v>161</v>
      </c>
      <c r="E27" s="733"/>
      <c r="F27" s="113">
        <v>73</v>
      </c>
      <c r="G27" s="113">
        <v>48</v>
      </c>
      <c r="H27" s="113">
        <v>25</v>
      </c>
      <c r="I27" s="113"/>
      <c r="J27" s="113">
        <v>253</v>
      </c>
      <c r="K27" s="113">
        <v>161</v>
      </c>
      <c r="L27" s="113">
        <v>92</v>
      </c>
      <c r="M27" s="113"/>
      <c r="N27" s="113">
        <v>57</v>
      </c>
      <c r="O27" s="113">
        <v>31</v>
      </c>
      <c r="P27" s="113">
        <v>26</v>
      </c>
      <c r="Q27" s="113"/>
      <c r="R27" s="113">
        <v>23</v>
      </c>
      <c r="S27" s="113">
        <v>5</v>
      </c>
      <c r="T27" s="113">
        <v>18</v>
      </c>
      <c r="U27" s="733"/>
      <c r="V27" s="733"/>
      <c r="W27" s="733"/>
      <c r="X27" s="733"/>
      <c r="Z27" s="732" t="s">
        <v>165</v>
      </c>
      <c r="AA27" s="113">
        <f t="shared" si="17"/>
        <v>185</v>
      </c>
      <c r="AB27" s="113">
        <f t="shared" si="17"/>
        <v>99</v>
      </c>
      <c r="AC27" s="113">
        <f t="shared" si="17"/>
        <v>86</v>
      </c>
      <c r="AD27" s="113"/>
      <c r="AE27" s="113">
        <v>116</v>
      </c>
      <c r="AF27" s="113">
        <v>71</v>
      </c>
      <c r="AG27" s="113">
        <v>45</v>
      </c>
      <c r="AH27" s="113"/>
      <c r="AI27" s="113">
        <v>48</v>
      </c>
      <c r="AJ27" s="113">
        <v>25</v>
      </c>
      <c r="AK27" s="113">
        <v>23</v>
      </c>
      <c r="AL27" s="113"/>
      <c r="AM27" s="113">
        <v>21</v>
      </c>
      <c r="AN27" s="113">
        <v>3</v>
      </c>
      <c r="AO27" s="113">
        <v>18</v>
      </c>
      <c r="AY27" s="708">
        <f t="shared" si="1"/>
        <v>333</v>
      </c>
      <c r="AZ27" s="708">
        <f t="shared" si="1"/>
        <v>197</v>
      </c>
      <c r="BA27" s="708">
        <f t="shared" si="1"/>
        <v>136</v>
      </c>
    </row>
    <row r="28" spans="1:53" x14ac:dyDescent="0.2">
      <c r="A28" s="732" t="s">
        <v>547</v>
      </c>
      <c r="B28" s="733">
        <f t="shared" si="16"/>
        <v>0</v>
      </c>
      <c r="C28" s="733">
        <f t="shared" si="16"/>
        <v>0</v>
      </c>
      <c r="D28" s="733">
        <f t="shared" si="16"/>
        <v>0</v>
      </c>
      <c r="E28" s="733"/>
      <c r="F28" s="733"/>
      <c r="G28" s="733"/>
      <c r="H28" s="733"/>
      <c r="I28" s="733"/>
      <c r="J28" s="733"/>
      <c r="K28" s="733"/>
      <c r="L28" s="733"/>
      <c r="M28" s="733"/>
      <c r="N28" s="733"/>
      <c r="O28" s="733"/>
      <c r="P28" s="733"/>
      <c r="Q28" s="733"/>
      <c r="R28" s="733"/>
      <c r="S28" s="733"/>
      <c r="T28" s="733"/>
      <c r="U28" s="733"/>
      <c r="V28" s="733"/>
      <c r="W28" s="733"/>
      <c r="X28" s="733"/>
      <c r="Z28" s="732" t="s">
        <v>547</v>
      </c>
      <c r="AA28" s="113">
        <f t="shared" si="17"/>
        <v>0</v>
      </c>
      <c r="AB28" s="113">
        <f t="shared" si="17"/>
        <v>0</v>
      </c>
      <c r="AC28" s="113">
        <f t="shared" si="17"/>
        <v>0</v>
      </c>
      <c r="AD28" s="733"/>
      <c r="AE28" s="733"/>
      <c r="AF28" s="733"/>
      <c r="AG28" s="733"/>
      <c r="AH28" s="733"/>
      <c r="AI28" s="733"/>
      <c r="AJ28" s="733"/>
      <c r="AK28" s="733"/>
      <c r="AL28" s="733"/>
      <c r="AM28" s="733"/>
      <c r="AN28" s="733"/>
      <c r="AO28" s="733"/>
    </row>
    <row r="29" spans="1:53" x14ac:dyDescent="0.2">
      <c r="A29" s="735"/>
      <c r="B29" s="734"/>
      <c r="C29" s="734"/>
      <c r="D29" s="734"/>
      <c r="E29" s="734"/>
      <c r="F29" s="733"/>
      <c r="G29" s="733"/>
      <c r="H29" s="733"/>
      <c r="I29" s="733"/>
      <c r="J29" s="733"/>
      <c r="K29" s="733"/>
      <c r="L29" s="733"/>
      <c r="M29" s="733"/>
      <c r="N29" s="733"/>
      <c r="O29" s="733"/>
      <c r="P29" s="733"/>
      <c r="Q29" s="733"/>
      <c r="R29" s="733"/>
      <c r="S29" s="733"/>
      <c r="T29" s="733"/>
      <c r="U29" s="733"/>
      <c r="V29" s="733"/>
      <c r="W29" s="734"/>
      <c r="X29" s="734"/>
      <c r="Z29" s="735"/>
      <c r="AA29" s="734"/>
      <c r="AB29" s="734"/>
      <c r="AC29" s="734"/>
      <c r="AD29" s="733"/>
      <c r="AE29" s="733"/>
      <c r="AF29" s="733"/>
      <c r="AG29" s="733"/>
      <c r="AH29" s="733"/>
      <c r="AI29" s="733"/>
      <c r="AJ29" s="733"/>
      <c r="AK29" s="733"/>
      <c r="AL29" s="733"/>
      <c r="AM29" s="733"/>
      <c r="AN29" s="733"/>
      <c r="AO29" s="733"/>
    </row>
    <row r="30" spans="1:53" x14ac:dyDescent="0.2">
      <c r="A30" s="783" t="s">
        <v>338</v>
      </c>
      <c r="B30" s="783"/>
      <c r="C30" s="783"/>
      <c r="D30" s="783"/>
      <c r="E30" s="783"/>
      <c r="F30" s="783"/>
      <c r="G30" s="783"/>
      <c r="H30" s="783"/>
      <c r="I30" s="783"/>
      <c r="J30" s="783"/>
      <c r="K30" s="783"/>
      <c r="L30" s="783"/>
      <c r="M30" s="783"/>
      <c r="N30" s="783"/>
      <c r="O30" s="783"/>
      <c r="P30" s="783"/>
      <c r="Q30" s="783"/>
      <c r="R30" s="783"/>
      <c r="S30" s="783"/>
      <c r="T30" s="783"/>
      <c r="U30" s="783"/>
      <c r="V30" s="783"/>
      <c r="W30" s="783"/>
      <c r="X30" s="783"/>
      <c r="Z30" s="783" t="s">
        <v>982</v>
      </c>
      <c r="AA30" s="783"/>
      <c r="AB30" s="783"/>
      <c r="AC30" s="783"/>
      <c r="AD30" s="783"/>
      <c r="AE30" s="783"/>
      <c r="AF30" s="783"/>
      <c r="AG30" s="783"/>
      <c r="AH30" s="783"/>
      <c r="AI30" s="783"/>
      <c r="AJ30" s="783"/>
      <c r="AK30" s="783"/>
      <c r="AL30" s="783"/>
      <c r="AM30" s="783"/>
      <c r="AN30" s="783"/>
      <c r="AO30" s="783"/>
    </row>
    <row r="31" spans="1:53" x14ac:dyDescent="0.2">
      <c r="A31" s="735"/>
      <c r="B31" s="734"/>
      <c r="C31" s="734"/>
      <c r="D31" s="734"/>
      <c r="E31" s="734"/>
      <c r="F31" s="734"/>
      <c r="G31" s="734"/>
      <c r="H31" s="734"/>
      <c r="I31" s="734"/>
      <c r="J31" s="734"/>
      <c r="K31" s="734"/>
      <c r="L31" s="734"/>
      <c r="M31" s="734"/>
      <c r="N31" s="734"/>
      <c r="O31" s="734"/>
      <c r="P31" s="734"/>
      <c r="Q31" s="734"/>
      <c r="R31" s="734"/>
      <c r="S31" s="734"/>
      <c r="T31" s="734"/>
      <c r="U31" s="734"/>
      <c r="V31" s="734"/>
      <c r="W31" s="734"/>
      <c r="X31" s="734"/>
      <c r="Z31" s="735"/>
      <c r="AA31" s="734"/>
      <c r="AB31" s="734"/>
      <c r="AC31" s="734"/>
      <c r="AD31" s="734"/>
      <c r="AE31" s="734"/>
      <c r="AF31" s="734"/>
      <c r="AG31" s="734"/>
      <c r="AH31" s="734"/>
      <c r="AI31" s="734"/>
      <c r="AJ31" s="734"/>
      <c r="AK31" s="734"/>
      <c r="AL31" s="734"/>
      <c r="AM31" s="734"/>
      <c r="AN31" s="734"/>
      <c r="AO31" s="734"/>
    </row>
    <row r="32" spans="1:53" ht="15" x14ac:dyDescent="0.25">
      <c r="A32" s="728" t="s">
        <v>5</v>
      </c>
      <c r="B32" s="113">
        <f>+B38+B44</f>
        <v>129771</v>
      </c>
      <c r="C32" s="113">
        <f>+C38+C44</f>
        <v>80049</v>
      </c>
      <c r="D32" s="113">
        <f>+D38+D44</f>
        <v>49722</v>
      </c>
      <c r="E32" s="113"/>
      <c r="F32" s="113">
        <f>+F38+F44</f>
        <v>12096</v>
      </c>
      <c r="G32" s="113">
        <f>+G38+G44</f>
        <v>8053</v>
      </c>
      <c r="H32" s="113">
        <f>+H38+H44</f>
        <v>4043</v>
      </c>
      <c r="I32" s="113"/>
      <c r="J32" s="113">
        <f>+J38+J44</f>
        <v>104569</v>
      </c>
      <c r="K32" s="113">
        <f>+K38+K44</f>
        <v>64608</v>
      </c>
      <c r="L32" s="113">
        <f>+L38+L44</f>
        <v>39961</v>
      </c>
      <c r="M32" s="113"/>
      <c r="N32" s="113">
        <f>+N38+N44</f>
        <v>7562</v>
      </c>
      <c r="O32" s="113">
        <f>+O38+O44</f>
        <v>4391</v>
      </c>
      <c r="P32" s="113">
        <f>+P38+P44</f>
        <v>3171</v>
      </c>
      <c r="Q32" s="113"/>
      <c r="R32" s="113">
        <f>+R38+R44</f>
        <v>4567</v>
      </c>
      <c r="S32" s="113">
        <f>+S38+S44</f>
        <v>2464</v>
      </c>
      <c r="T32" s="113">
        <f>+T38+T44</f>
        <v>2103</v>
      </c>
      <c r="U32" s="113"/>
      <c r="V32" s="113">
        <f>+V38+V44</f>
        <v>977</v>
      </c>
      <c r="W32" s="113">
        <f>+W38+W44</f>
        <v>533</v>
      </c>
      <c r="X32" s="113">
        <f>+X38+X44</f>
        <v>444</v>
      </c>
      <c r="Z32" s="728" t="s">
        <v>5</v>
      </c>
      <c r="AA32" s="736">
        <f>+AA12/AY12</f>
        <v>0.57594956599350089</v>
      </c>
      <c r="AB32" s="736">
        <f>+AB12/AZ12</f>
        <v>0.57708492132273859</v>
      </c>
      <c r="AC32" s="736">
        <f>+AC12/BA12</f>
        <v>0.5742009853461344</v>
      </c>
      <c r="AD32" s="113"/>
      <c r="AE32" s="736">
        <f>+AE12/J12</f>
        <v>0.57613024214938402</v>
      </c>
      <c r="AF32" s="736">
        <f t="shared" ref="AF32:AG32" si="18">+AF12/K12</f>
        <v>0.57653473838990321</v>
      </c>
      <c r="AG32" s="736">
        <f t="shared" si="18"/>
        <v>0.57545995826393281</v>
      </c>
      <c r="AH32" s="113"/>
      <c r="AI32" s="736">
        <f>+AI12/N12</f>
        <v>0.56173601679219654</v>
      </c>
      <c r="AJ32" s="736">
        <f t="shared" ref="AJ32:AK32" si="19">+AJ12/O12</f>
        <v>0.56720430107526887</v>
      </c>
      <c r="AK32" s="736">
        <f t="shared" si="19"/>
        <v>0.55436358364743399</v>
      </c>
      <c r="AL32" s="113"/>
      <c r="AM32" s="736">
        <f>+AM12/R12</f>
        <v>0.59869728416869061</v>
      </c>
      <c r="AN32" s="736">
        <f t="shared" ref="AN32:AO32" si="20">+AN12/S12</f>
        <v>0.60522526229170948</v>
      </c>
      <c r="AO32" s="736">
        <f t="shared" si="20"/>
        <v>0.59113652609006428</v>
      </c>
    </row>
    <row r="33" spans="1:41" x14ac:dyDescent="0.2">
      <c r="A33" s="91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Z33" s="91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</row>
    <row r="34" spans="1:41" x14ac:dyDescent="0.2">
      <c r="A34" s="91" t="s">
        <v>164</v>
      </c>
      <c r="B34" s="113">
        <f t="shared" ref="B34:D36" si="21">+B40+B46</f>
        <v>123265</v>
      </c>
      <c r="C34" s="113">
        <f t="shared" si="21"/>
        <v>75980</v>
      </c>
      <c r="D34" s="113">
        <f t="shared" si="21"/>
        <v>47285</v>
      </c>
      <c r="E34" s="113"/>
      <c r="F34" s="113">
        <f t="shared" ref="F34:H36" si="22">+F40+F46</f>
        <v>11179</v>
      </c>
      <c r="G34" s="113">
        <f t="shared" si="22"/>
        <v>7450</v>
      </c>
      <c r="H34" s="113">
        <f t="shared" si="22"/>
        <v>3729</v>
      </c>
      <c r="I34" s="113"/>
      <c r="J34" s="113">
        <f t="shared" ref="J34:L36" si="23">+J40+J46</f>
        <v>101537</v>
      </c>
      <c r="K34" s="113">
        <f t="shared" si="23"/>
        <v>62711</v>
      </c>
      <c r="L34" s="113">
        <f t="shared" si="23"/>
        <v>38826</v>
      </c>
      <c r="M34" s="113"/>
      <c r="N34" s="113">
        <f t="shared" ref="N34:P36" si="24">+N40+N46</f>
        <v>6037</v>
      </c>
      <c r="O34" s="113">
        <f t="shared" si="24"/>
        <v>3418</v>
      </c>
      <c r="P34" s="113">
        <f t="shared" si="24"/>
        <v>2619</v>
      </c>
      <c r="Q34" s="113"/>
      <c r="R34" s="113">
        <f t="shared" ref="R34:T36" si="25">+R40+R46</f>
        <v>3535</v>
      </c>
      <c r="S34" s="113">
        <f t="shared" si="25"/>
        <v>1868</v>
      </c>
      <c r="T34" s="113">
        <f t="shared" si="25"/>
        <v>1667</v>
      </c>
      <c r="U34" s="113"/>
      <c r="V34" s="113">
        <f t="shared" ref="V34:X36" si="26">+V40+V46</f>
        <v>977</v>
      </c>
      <c r="W34" s="113">
        <f t="shared" si="26"/>
        <v>533</v>
      </c>
      <c r="X34" s="113">
        <f t="shared" si="26"/>
        <v>444</v>
      </c>
      <c r="Z34" s="91" t="s">
        <v>164</v>
      </c>
      <c r="AA34" s="736">
        <f t="shared" ref="AA34:AC36" si="27">+AA14/AY14</f>
        <v>0.57396168274383708</v>
      </c>
      <c r="AB34" s="736">
        <f t="shared" si="27"/>
        <v>0.57478868063212052</v>
      </c>
      <c r="AC34" s="736">
        <f t="shared" si="27"/>
        <v>0.57267974515440345</v>
      </c>
      <c r="AD34" s="113"/>
      <c r="AE34" s="736">
        <f t="shared" ref="AE34:AG36" si="28">+AE14/J14</f>
        <v>0.57450720685625245</v>
      </c>
      <c r="AF34" s="736">
        <f t="shared" si="28"/>
        <v>0.57442645591958874</v>
      </c>
      <c r="AG34" s="736">
        <f t="shared" si="28"/>
        <v>0.57459323656085504</v>
      </c>
      <c r="AH34" s="113"/>
      <c r="AI34" s="736">
        <f t="shared" ref="AI34:AK36" si="29">+AI14/N14</f>
        <v>0.55931325390364839</v>
      </c>
      <c r="AJ34" s="736">
        <f t="shared" si="29"/>
        <v>0.56509839697641084</v>
      </c>
      <c r="AK34" s="736">
        <f t="shared" si="29"/>
        <v>0.55171232876712328</v>
      </c>
      <c r="AL34" s="113"/>
      <c r="AM34" s="736">
        <f t="shared" ref="AM34:AO36" si="30">+AM14/R14</f>
        <v>0.59120938384791699</v>
      </c>
      <c r="AN34" s="736">
        <f t="shared" si="30"/>
        <v>0.60096889342172366</v>
      </c>
      <c r="AO34" s="736">
        <f t="shared" si="30"/>
        <v>0.58025751072961373</v>
      </c>
    </row>
    <row r="35" spans="1:41" x14ac:dyDescent="0.2">
      <c r="A35" s="91" t="s">
        <v>165</v>
      </c>
      <c r="B35" s="113">
        <f t="shared" si="21"/>
        <v>5686</v>
      </c>
      <c r="C35" s="113">
        <f t="shared" si="21"/>
        <v>3558</v>
      </c>
      <c r="D35" s="113">
        <f t="shared" si="21"/>
        <v>2128</v>
      </c>
      <c r="E35" s="113"/>
      <c r="F35" s="113">
        <f t="shared" si="22"/>
        <v>836</v>
      </c>
      <c r="G35" s="113">
        <f t="shared" si="22"/>
        <v>543</v>
      </c>
      <c r="H35" s="113">
        <f t="shared" si="22"/>
        <v>293</v>
      </c>
      <c r="I35" s="113"/>
      <c r="J35" s="113">
        <f t="shared" si="23"/>
        <v>2613</v>
      </c>
      <c r="K35" s="113">
        <f t="shared" si="23"/>
        <v>1648</v>
      </c>
      <c r="L35" s="113">
        <f t="shared" si="23"/>
        <v>965</v>
      </c>
      <c r="M35" s="113"/>
      <c r="N35" s="113">
        <f t="shared" si="24"/>
        <v>1308</v>
      </c>
      <c r="O35" s="113">
        <f t="shared" si="24"/>
        <v>822</v>
      </c>
      <c r="P35" s="113">
        <f t="shared" si="24"/>
        <v>486</v>
      </c>
      <c r="Q35" s="113"/>
      <c r="R35" s="113">
        <f t="shared" si="25"/>
        <v>929</v>
      </c>
      <c r="S35" s="113">
        <f t="shared" si="25"/>
        <v>545</v>
      </c>
      <c r="T35" s="113">
        <f t="shared" si="25"/>
        <v>384</v>
      </c>
      <c r="U35" s="113"/>
      <c r="V35" s="113">
        <f t="shared" si="26"/>
        <v>0</v>
      </c>
      <c r="W35" s="113">
        <f t="shared" si="26"/>
        <v>0</v>
      </c>
      <c r="X35" s="113">
        <f t="shared" si="26"/>
        <v>0</v>
      </c>
      <c r="Z35" s="91" t="s">
        <v>165</v>
      </c>
      <c r="AA35" s="736">
        <f t="shared" si="27"/>
        <v>0.65896576490304049</v>
      </c>
      <c r="AB35" s="736">
        <f t="shared" si="27"/>
        <v>0.66043977427515077</v>
      </c>
      <c r="AC35" s="736">
        <f t="shared" si="27"/>
        <v>0.65660964230171071</v>
      </c>
      <c r="AD35" s="113"/>
      <c r="AE35" s="736">
        <f t="shared" si="28"/>
        <v>0.66335403726708075</v>
      </c>
      <c r="AF35" s="736">
        <f t="shared" si="28"/>
        <v>0.67095285196175403</v>
      </c>
      <c r="AG35" s="736">
        <f t="shared" si="28"/>
        <v>0.65052865887590428</v>
      </c>
      <c r="AH35" s="113"/>
      <c r="AI35" s="736">
        <f t="shared" si="29"/>
        <v>0.62097140263277351</v>
      </c>
      <c r="AJ35" s="736">
        <f t="shared" si="29"/>
        <v>0.61555555555555552</v>
      </c>
      <c r="AK35" s="736">
        <f t="shared" si="29"/>
        <v>0.62954279015240333</v>
      </c>
      <c r="AL35" s="113"/>
      <c r="AM35" s="736">
        <f t="shared" si="30"/>
        <v>0.70628311884935657</v>
      </c>
      <c r="AN35" s="736">
        <f t="shared" si="30"/>
        <v>0.69841269841269837</v>
      </c>
      <c r="AO35" s="736">
        <f t="shared" si="30"/>
        <v>0.7168141592920354</v>
      </c>
    </row>
    <row r="36" spans="1:41" x14ac:dyDescent="0.2">
      <c r="A36" s="91" t="s">
        <v>547</v>
      </c>
      <c r="B36" s="113">
        <f t="shared" si="21"/>
        <v>820</v>
      </c>
      <c r="C36" s="113">
        <f t="shared" si="21"/>
        <v>511</v>
      </c>
      <c r="D36" s="113">
        <f t="shared" si="21"/>
        <v>309</v>
      </c>
      <c r="E36" s="113"/>
      <c r="F36" s="113">
        <f t="shared" si="22"/>
        <v>81</v>
      </c>
      <c r="G36" s="113">
        <f t="shared" si="22"/>
        <v>60</v>
      </c>
      <c r="H36" s="113">
        <f t="shared" si="22"/>
        <v>21</v>
      </c>
      <c r="I36" s="113"/>
      <c r="J36" s="113">
        <f t="shared" si="23"/>
        <v>419</v>
      </c>
      <c r="K36" s="113">
        <f t="shared" si="23"/>
        <v>249</v>
      </c>
      <c r="L36" s="113">
        <f t="shared" si="23"/>
        <v>170</v>
      </c>
      <c r="M36" s="113"/>
      <c r="N36" s="113">
        <f t="shared" si="24"/>
        <v>217</v>
      </c>
      <c r="O36" s="113">
        <f t="shared" si="24"/>
        <v>151</v>
      </c>
      <c r="P36" s="113">
        <f t="shared" si="24"/>
        <v>66</v>
      </c>
      <c r="Q36" s="113"/>
      <c r="R36" s="113">
        <f t="shared" si="25"/>
        <v>103</v>
      </c>
      <c r="S36" s="113">
        <f t="shared" si="25"/>
        <v>51</v>
      </c>
      <c r="T36" s="113">
        <f t="shared" si="25"/>
        <v>52</v>
      </c>
      <c r="U36" s="113"/>
      <c r="V36" s="113">
        <f t="shared" si="26"/>
        <v>0</v>
      </c>
      <c r="W36" s="113">
        <f t="shared" si="26"/>
        <v>0</v>
      </c>
      <c r="X36" s="113">
        <f t="shared" si="26"/>
        <v>0</v>
      </c>
      <c r="Z36" s="91" t="s">
        <v>547</v>
      </c>
      <c r="AA36" s="736">
        <f t="shared" si="27"/>
        <v>0.30511945392491469</v>
      </c>
      <c r="AB36" s="736">
        <f t="shared" si="27"/>
        <v>0.31227651966626935</v>
      </c>
      <c r="AC36" s="736">
        <f t="shared" si="27"/>
        <v>0.29552715654952078</v>
      </c>
      <c r="AD36" s="113"/>
      <c r="AE36" s="736">
        <f t="shared" si="28"/>
        <v>0.25490196078431371</v>
      </c>
      <c r="AF36" s="736">
        <f t="shared" si="28"/>
        <v>0.25593667546174143</v>
      </c>
      <c r="AG36" s="736">
        <f t="shared" si="28"/>
        <v>0.25352112676056338</v>
      </c>
      <c r="AH36" s="113"/>
      <c r="AI36" s="736">
        <f t="shared" si="29"/>
        <v>0.35892116182572614</v>
      </c>
      <c r="AJ36" s="736">
        <f t="shared" si="29"/>
        <v>0.38989169675090252</v>
      </c>
      <c r="AK36" s="736">
        <f t="shared" si="29"/>
        <v>0.31707317073170732</v>
      </c>
      <c r="AL36" s="113"/>
      <c r="AM36" s="736">
        <f t="shared" si="30"/>
        <v>0.328125</v>
      </c>
      <c r="AN36" s="736">
        <f t="shared" si="30"/>
        <v>0.31147540983606559</v>
      </c>
      <c r="AO36" s="736">
        <f t="shared" si="30"/>
        <v>0.35036496350364965</v>
      </c>
    </row>
    <row r="37" spans="1:41" x14ac:dyDescent="0.2">
      <c r="A37" s="91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Z37" s="91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</row>
    <row r="38" spans="1:41" ht="13.5" x14ac:dyDescent="0.25">
      <c r="A38" s="729" t="s">
        <v>166</v>
      </c>
      <c r="B38" s="113">
        <f>+F38+J38+N38+R38+V38</f>
        <v>89975</v>
      </c>
      <c r="C38" s="113">
        <f>+G38+K38+O38+S38+W38</f>
        <v>55861</v>
      </c>
      <c r="D38" s="113">
        <f>+H38+L38+P38+T38+X38</f>
        <v>34114</v>
      </c>
      <c r="E38" s="113"/>
      <c r="F38" s="113">
        <f>SUM(F40:F42)</f>
        <v>9151</v>
      </c>
      <c r="G38" s="113">
        <f>SUM(G40:G42)</f>
        <v>6086</v>
      </c>
      <c r="H38" s="113">
        <f>SUM(H40:H42)</f>
        <v>3065</v>
      </c>
      <c r="I38" s="113"/>
      <c r="J38" s="113">
        <f>SUM(J40:J42)</f>
        <v>69143</v>
      </c>
      <c r="K38" s="113">
        <f>SUM(K40:K42)</f>
        <v>43223</v>
      </c>
      <c r="L38" s="113">
        <f>SUM(L40:L42)</f>
        <v>25920</v>
      </c>
      <c r="M38" s="113"/>
      <c r="N38" s="113">
        <f>SUM(N40:N42)</f>
        <v>6705</v>
      </c>
      <c r="O38" s="113">
        <f>SUM(O40:O42)</f>
        <v>3886</v>
      </c>
      <c r="P38" s="113">
        <f>SUM(P40:P42)</f>
        <v>2819</v>
      </c>
      <c r="Q38" s="113"/>
      <c r="R38" s="113">
        <f>SUM(R40:R42)</f>
        <v>3999</v>
      </c>
      <c r="S38" s="113">
        <f>SUM(S40:S42)</f>
        <v>2133</v>
      </c>
      <c r="T38" s="113">
        <f>SUM(T40:T42)</f>
        <v>1866</v>
      </c>
      <c r="U38" s="113"/>
      <c r="V38" s="113">
        <f>SUM(V40:V42)</f>
        <v>977</v>
      </c>
      <c r="W38" s="113">
        <f>SUM(W40:W42)</f>
        <v>533</v>
      </c>
      <c r="X38" s="113">
        <f>SUM(X40:X42)</f>
        <v>444</v>
      </c>
      <c r="Z38" s="729" t="s">
        <v>166</v>
      </c>
      <c r="AA38" s="736">
        <f>+AA18/AY18</f>
        <v>0.58652213543993847</v>
      </c>
      <c r="AB38" s="736">
        <f t="shared" ref="AB38:AC38" si="31">+AB18/AZ18</f>
        <v>0.58793054959368851</v>
      </c>
      <c r="AC38" s="736">
        <f t="shared" si="31"/>
        <v>0.5843763389937533</v>
      </c>
      <c r="AD38" s="113"/>
      <c r="AE38" s="736">
        <f>+AE18/J18</f>
        <v>0.58549318801089922</v>
      </c>
      <c r="AF38" s="736">
        <f t="shared" ref="AF38:AG38" si="32">+AF18/K18</f>
        <v>0.58677215752511336</v>
      </c>
      <c r="AG38" s="736">
        <f t="shared" si="32"/>
        <v>0.58346711730742151</v>
      </c>
      <c r="AH38" s="113"/>
      <c r="AI38" s="736">
        <f>+AI18/N18</f>
        <v>0.57543069998447927</v>
      </c>
      <c r="AJ38" s="736">
        <f t="shared" ref="AJ38:AK38" si="33">+AJ18/O18</f>
        <v>0.578584931136916</v>
      </c>
      <c r="AK38" s="736">
        <f t="shared" si="33"/>
        <v>0.57116788321167888</v>
      </c>
      <c r="AL38" s="113"/>
      <c r="AM38" s="736">
        <f>+AM18/R18</f>
        <v>0.61918524635287642</v>
      </c>
      <c r="AN38" s="736">
        <f t="shared" ref="AN38:AO38" si="34">+AN18/S18</f>
        <v>0.62231320368474918</v>
      </c>
      <c r="AO38" s="736">
        <f t="shared" si="34"/>
        <v>0.61554496724240615</v>
      </c>
    </row>
    <row r="39" spans="1:41" x14ac:dyDescent="0.2">
      <c r="A39" s="91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Z39" s="91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</row>
    <row r="40" spans="1:41" x14ac:dyDescent="0.2">
      <c r="A40" s="91" t="s">
        <v>164</v>
      </c>
      <c r="B40" s="113">
        <f t="shared" ref="B40:D42" si="35">+F40+J40+N40+R40+V40</f>
        <v>83618</v>
      </c>
      <c r="C40" s="113">
        <f t="shared" si="35"/>
        <v>51870</v>
      </c>
      <c r="D40" s="113">
        <f t="shared" si="35"/>
        <v>31748</v>
      </c>
      <c r="E40" s="113"/>
      <c r="F40" s="113">
        <v>8238</v>
      </c>
      <c r="G40" s="113">
        <v>5487</v>
      </c>
      <c r="H40" s="113">
        <v>2751</v>
      </c>
      <c r="I40" s="113"/>
      <c r="J40" s="113">
        <v>66186</v>
      </c>
      <c r="K40" s="113">
        <v>41371</v>
      </c>
      <c r="L40" s="113">
        <v>24815</v>
      </c>
      <c r="M40" s="113"/>
      <c r="N40" s="113">
        <v>5228</v>
      </c>
      <c r="O40" s="113">
        <v>2937</v>
      </c>
      <c r="P40" s="113">
        <v>2291</v>
      </c>
      <c r="Q40" s="113"/>
      <c r="R40" s="113">
        <v>2989</v>
      </c>
      <c r="S40" s="113">
        <v>1542</v>
      </c>
      <c r="T40" s="113">
        <v>1447</v>
      </c>
      <c r="U40" s="113"/>
      <c r="V40" s="730">
        <f>+W40+X40</f>
        <v>977</v>
      </c>
      <c r="W40" s="730">
        <v>533</v>
      </c>
      <c r="X40" s="730">
        <v>444</v>
      </c>
      <c r="Z40" s="91" t="s">
        <v>164</v>
      </c>
      <c r="AA40" s="736">
        <f t="shared" ref="AA40:AC42" si="36">+AA20/AY20</f>
        <v>0.58453757225433522</v>
      </c>
      <c r="AB40" s="736">
        <f t="shared" si="36"/>
        <v>0.58537019651008448</v>
      </c>
      <c r="AC40" s="736">
        <f t="shared" si="36"/>
        <v>0.58327181455780308</v>
      </c>
      <c r="AD40" s="113"/>
      <c r="AE40" s="736">
        <f t="shared" ref="AE40:AG42" si="37">+AE20/J20</f>
        <v>0.58330828805918389</v>
      </c>
      <c r="AF40" s="736">
        <f t="shared" si="37"/>
        <v>0.58387742008529264</v>
      </c>
      <c r="AG40" s="736">
        <f t="shared" si="37"/>
        <v>0.58240840195727417</v>
      </c>
      <c r="AH40" s="113"/>
      <c r="AI40" s="736">
        <f t="shared" ref="AI40:AK42" si="38">+AI20/N20</f>
        <v>0.57730551764476501</v>
      </c>
      <c r="AJ40" s="736">
        <f t="shared" si="38"/>
        <v>0.5802065404475043</v>
      </c>
      <c r="AK40" s="736">
        <f t="shared" si="38"/>
        <v>0.57351618705035967</v>
      </c>
      <c r="AL40" s="113"/>
      <c r="AM40" s="736">
        <f t="shared" ref="AM40:AO42" si="39">+AM20/R20</f>
        <v>0.61650141643059486</v>
      </c>
      <c r="AN40" s="736">
        <f t="shared" si="39"/>
        <v>0.62205783456624075</v>
      </c>
      <c r="AO40" s="736">
        <f t="shared" si="39"/>
        <v>0.61032161555721764</v>
      </c>
    </row>
    <row r="41" spans="1:41" x14ac:dyDescent="0.2">
      <c r="A41" s="91" t="s">
        <v>165</v>
      </c>
      <c r="B41" s="113">
        <f t="shared" si="35"/>
        <v>5537</v>
      </c>
      <c r="C41" s="113">
        <f t="shared" si="35"/>
        <v>3480</v>
      </c>
      <c r="D41" s="113">
        <f t="shared" si="35"/>
        <v>2057</v>
      </c>
      <c r="E41" s="113"/>
      <c r="F41" s="113">
        <v>832</v>
      </c>
      <c r="G41" s="113">
        <v>539</v>
      </c>
      <c r="H41" s="113">
        <v>293</v>
      </c>
      <c r="I41" s="113"/>
      <c r="J41" s="113">
        <v>2538</v>
      </c>
      <c r="K41" s="113">
        <v>1603</v>
      </c>
      <c r="L41" s="113">
        <v>935</v>
      </c>
      <c r="M41" s="113"/>
      <c r="N41" s="113">
        <v>1260</v>
      </c>
      <c r="O41" s="113">
        <v>798</v>
      </c>
      <c r="P41" s="113">
        <v>462</v>
      </c>
      <c r="Q41" s="113"/>
      <c r="R41" s="113">
        <v>907</v>
      </c>
      <c r="S41" s="113">
        <v>540</v>
      </c>
      <c r="T41" s="113">
        <v>367</v>
      </c>
      <c r="U41" s="113"/>
      <c r="V41" s="113"/>
      <c r="W41" s="113"/>
      <c r="X41" s="113"/>
      <c r="Z41" s="91" t="s">
        <v>165</v>
      </c>
      <c r="AA41" s="736">
        <f t="shared" si="36"/>
        <v>0.6632589452686698</v>
      </c>
      <c r="AB41" s="736">
        <f t="shared" si="36"/>
        <v>0.66673411574261432</v>
      </c>
      <c r="AC41" s="736">
        <f t="shared" si="36"/>
        <v>0.6576810652809354</v>
      </c>
      <c r="AD41" s="113"/>
      <c r="AE41" s="736">
        <f t="shared" si="37"/>
        <v>0.67467773650863005</v>
      </c>
      <c r="AF41" s="736">
        <f t="shared" si="37"/>
        <v>0.68384401114206128</v>
      </c>
      <c r="AG41" s="736">
        <f t="shared" si="37"/>
        <v>0.65923753665689144</v>
      </c>
      <c r="AH41" s="113"/>
      <c r="AI41" s="736">
        <f t="shared" si="38"/>
        <v>0.61509785647716686</v>
      </c>
      <c r="AJ41" s="736">
        <f t="shared" si="38"/>
        <v>0.61106899166034878</v>
      </c>
      <c r="AK41" s="736">
        <f t="shared" si="38"/>
        <v>0.62152357920193468</v>
      </c>
      <c r="AL41" s="113"/>
      <c r="AM41" s="736">
        <f t="shared" si="39"/>
        <v>0.70261941448382126</v>
      </c>
      <c r="AN41" s="736">
        <f t="shared" si="39"/>
        <v>0.69906790945406128</v>
      </c>
      <c r="AO41" s="736">
        <f t="shared" si="39"/>
        <v>0.7074954296160878</v>
      </c>
    </row>
    <row r="42" spans="1:41" x14ac:dyDescent="0.2">
      <c r="A42" s="91" t="s">
        <v>547</v>
      </c>
      <c r="B42" s="113">
        <f t="shared" si="35"/>
        <v>820</v>
      </c>
      <c r="C42" s="113">
        <f t="shared" si="35"/>
        <v>511</v>
      </c>
      <c r="D42" s="113">
        <f t="shared" si="35"/>
        <v>309</v>
      </c>
      <c r="E42" s="113"/>
      <c r="F42" s="113">
        <v>81</v>
      </c>
      <c r="G42" s="113">
        <v>60</v>
      </c>
      <c r="H42" s="113">
        <v>21</v>
      </c>
      <c r="I42" s="113"/>
      <c r="J42" s="113">
        <v>419</v>
      </c>
      <c r="K42" s="113">
        <v>249</v>
      </c>
      <c r="L42" s="113">
        <v>170</v>
      </c>
      <c r="M42" s="113"/>
      <c r="N42" s="113">
        <v>217</v>
      </c>
      <c r="O42" s="113">
        <v>151</v>
      </c>
      <c r="P42" s="113">
        <v>66</v>
      </c>
      <c r="Q42" s="113"/>
      <c r="R42" s="113">
        <v>103</v>
      </c>
      <c r="S42" s="113">
        <v>51</v>
      </c>
      <c r="T42" s="113">
        <v>52</v>
      </c>
      <c r="U42" s="113"/>
      <c r="V42" s="113"/>
      <c r="W42" s="113"/>
      <c r="X42" s="113"/>
      <c r="Z42" s="91" t="s">
        <v>547</v>
      </c>
      <c r="AA42" s="736">
        <f t="shared" si="36"/>
        <v>0.30511945392491469</v>
      </c>
      <c r="AB42" s="736">
        <f t="shared" si="36"/>
        <v>0.31227651966626935</v>
      </c>
      <c r="AC42" s="736">
        <f t="shared" si="36"/>
        <v>0.29552715654952078</v>
      </c>
      <c r="AD42" s="113"/>
      <c r="AE42" s="736">
        <f t="shared" si="37"/>
        <v>0.25490196078431371</v>
      </c>
      <c r="AF42" s="736">
        <f t="shared" si="37"/>
        <v>0.25593667546174143</v>
      </c>
      <c r="AG42" s="736">
        <f t="shared" si="37"/>
        <v>0.25352112676056338</v>
      </c>
      <c r="AH42" s="113"/>
      <c r="AI42" s="736">
        <f t="shared" si="38"/>
        <v>0.35892116182572614</v>
      </c>
      <c r="AJ42" s="736">
        <f t="shared" si="38"/>
        <v>0.38989169675090252</v>
      </c>
      <c r="AK42" s="736">
        <f t="shared" si="38"/>
        <v>0.31707317073170732</v>
      </c>
      <c r="AL42" s="113"/>
      <c r="AM42" s="736">
        <f t="shared" si="39"/>
        <v>0.328125</v>
      </c>
      <c r="AN42" s="736">
        <f t="shared" si="39"/>
        <v>0.31147540983606559</v>
      </c>
      <c r="AO42" s="736">
        <f t="shared" si="39"/>
        <v>0.35036496350364965</v>
      </c>
    </row>
    <row r="43" spans="1:41" x14ac:dyDescent="0.2">
      <c r="A43" s="91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Z43" s="91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</row>
    <row r="44" spans="1:41" ht="13.5" x14ac:dyDescent="0.25">
      <c r="A44" s="731" t="s">
        <v>167</v>
      </c>
      <c r="B44" s="113">
        <f>+F44+J44+N44+R44+V44</f>
        <v>39796</v>
      </c>
      <c r="C44" s="113">
        <f>+G44+K44+O44+S44+W44</f>
        <v>24188</v>
      </c>
      <c r="D44" s="113">
        <f>+H44+L44+P44+T44+X44</f>
        <v>15608</v>
      </c>
      <c r="E44" s="113"/>
      <c r="F44" s="113">
        <f>SUM(F46:F48)</f>
        <v>2945</v>
      </c>
      <c r="G44" s="113">
        <f>SUM(G46:G48)</f>
        <v>1967</v>
      </c>
      <c r="H44" s="113">
        <f>SUM(H46:H48)</f>
        <v>978</v>
      </c>
      <c r="I44" s="113"/>
      <c r="J44" s="113">
        <f>SUM(J46:J48)</f>
        <v>35426</v>
      </c>
      <c r="K44" s="113">
        <f>SUM(K46:K48)</f>
        <v>21385</v>
      </c>
      <c r="L44" s="113">
        <f>SUM(L46:L48)</f>
        <v>14041</v>
      </c>
      <c r="M44" s="113"/>
      <c r="N44" s="113">
        <f>SUM(N46:N48)</f>
        <v>857</v>
      </c>
      <c r="O44" s="113">
        <f>SUM(O46:O48)</f>
        <v>505</v>
      </c>
      <c r="P44" s="113">
        <f>SUM(P46:P48)</f>
        <v>352</v>
      </c>
      <c r="Q44" s="113"/>
      <c r="R44" s="113">
        <f>SUM(R46:R48)</f>
        <v>568</v>
      </c>
      <c r="S44" s="113">
        <f>SUM(S46:S48)</f>
        <v>331</v>
      </c>
      <c r="T44" s="113">
        <f>SUM(T46:T48)</f>
        <v>237</v>
      </c>
      <c r="U44" s="113"/>
      <c r="V44" s="113">
        <f>SUM(V46:V48)</f>
        <v>0</v>
      </c>
      <c r="W44" s="113">
        <f>SUM(W46:W48)</f>
        <v>0</v>
      </c>
      <c r="X44" s="113">
        <f>SUM(X46:X48)</f>
        <v>0</v>
      </c>
      <c r="Z44" s="731" t="s">
        <v>167</v>
      </c>
      <c r="AA44" s="736">
        <f>+AA24/AY24</f>
        <v>0.55088247134351764</v>
      </c>
      <c r="AB44" s="736">
        <f t="shared" ref="AB44:AC44" si="40">+AB24/AZ24</f>
        <v>0.55111300155962006</v>
      </c>
      <c r="AC44" s="736">
        <f t="shared" si="40"/>
        <v>0.55043455359494342</v>
      </c>
      <c r="AD44" s="113"/>
      <c r="AE44" s="736">
        <f>+AE24/J24</f>
        <v>0.55572185398997453</v>
      </c>
      <c r="AF44" s="736">
        <f t="shared" ref="AF44:AG44" si="41">+AF24/K24</f>
        <v>0.55383402326039821</v>
      </c>
      <c r="AG44" s="736">
        <f t="shared" si="41"/>
        <v>0.5584648493543759</v>
      </c>
      <c r="AH44" s="113"/>
      <c r="AI44" s="736">
        <f>+AI24/N24</f>
        <v>0.50845410628019327</v>
      </c>
      <c r="AJ44" s="736">
        <f t="shared" ref="AJ44:AK44" si="42">+AJ24/O24</f>
        <v>0.52270327349524814</v>
      </c>
      <c r="AK44" s="736">
        <f t="shared" si="42"/>
        <v>0.48942172073342738</v>
      </c>
      <c r="AL44" s="113"/>
      <c r="AM44" s="736">
        <f>+AM24/R24</f>
        <v>0.515625</v>
      </c>
      <c r="AN44" s="736">
        <f t="shared" ref="AN44:AO44" si="43">+AN24/S24</f>
        <v>0.53515215110178382</v>
      </c>
      <c r="AO44" s="736">
        <f t="shared" si="43"/>
        <v>0.49344457687723481</v>
      </c>
    </row>
    <row r="45" spans="1:41" x14ac:dyDescent="0.2">
      <c r="A45" s="91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Z45" s="91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</row>
    <row r="46" spans="1:41" x14ac:dyDescent="0.2">
      <c r="A46" s="91" t="s">
        <v>164</v>
      </c>
      <c r="B46" s="113">
        <f t="shared" ref="B46:D48" si="44">+F46+J46+N46+R46+V46</f>
        <v>39647</v>
      </c>
      <c r="C46" s="113">
        <f t="shared" si="44"/>
        <v>24110</v>
      </c>
      <c r="D46" s="113">
        <f t="shared" si="44"/>
        <v>15537</v>
      </c>
      <c r="E46" s="113"/>
      <c r="F46" s="113">
        <v>2941</v>
      </c>
      <c r="G46" s="113">
        <v>1963</v>
      </c>
      <c r="H46" s="113">
        <v>978</v>
      </c>
      <c r="I46" s="113"/>
      <c r="J46" s="113">
        <v>35351</v>
      </c>
      <c r="K46" s="113">
        <v>21340</v>
      </c>
      <c r="L46" s="113">
        <v>14011</v>
      </c>
      <c r="M46" s="113"/>
      <c r="N46" s="113">
        <v>809</v>
      </c>
      <c r="O46" s="113">
        <v>481</v>
      </c>
      <c r="P46" s="113">
        <v>328</v>
      </c>
      <c r="Q46" s="113"/>
      <c r="R46" s="113">
        <v>546</v>
      </c>
      <c r="S46" s="113">
        <v>326</v>
      </c>
      <c r="T46" s="113">
        <v>220</v>
      </c>
      <c r="U46" s="113"/>
      <c r="V46" s="113"/>
      <c r="W46" s="113"/>
      <c r="X46" s="113"/>
      <c r="Z46" s="91" t="s">
        <v>164</v>
      </c>
      <c r="AA46" s="736">
        <f t="shared" ref="AA46:AC47" si="45">+AA26/AY26</f>
        <v>0.55084926596107886</v>
      </c>
      <c r="AB46" s="736">
        <f t="shared" si="45"/>
        <v>0.55145457790469388</v>
      </c>
      <c r="AC46" s="736">
        <f t="shared" si="45"/>
        <v>0.54984349302350255</v>
      </c>
      <c r="AD46" s="113"/>
      <c r="AE46" s="736">
        <f t="shared" ref="AE46:AG47" si="46">+AE26/J26</f>
        <v>0.55630975143403438</v>
      </c>
      <c r="AF46" s="736">
        <f t="shared" si="46"/>
        <v>0.55455483256625937</v>
      </c>
      <c r="AG46" s="736">
        <f t="shared" si="46"/>
        <v>0.55884828083673965</v>
      </c>
      <c r="AH46" s="113"/>
      <c r="AI46" s="736">
        <f t="shared" ref="AI46:AK47" si="47">+AI26/N26</f>
        <v>0.50261136712749621</v>
      </c>
      <c r="AJ46" s="736">
        <f t="shared" si="47"/>
        <v>0.51798174986580781</v>
      </c>
      <c r="AK46" s="736">
        <f t="shared" si="47"/>
        <v>0.48204022988505746</v>
      </c>
      <c r="AL46" s="113"/>
      <c r="AM46" s="736">
        <f t="shared" ref="AM46:AO47" si="48">+AM26/R26</f>
        <v>0.51045788581119278</v>
      </c>
      <c r="AN46" s="736">
        <f t="shared" si="48"/>
        <v>0.53481012658227844</v>
      </c>
      <c r="AO46" s="736">
        <f t="shared" si="48"/>
        <v>0.48233861144945189</v>
      </c>
    </row>
    <row r="47" spans="1:41" x14ac:dyDescent="0.2">
      <c r="A47" s="732" t="s">
        <v>165</v>
      </c>
      <c r="B47" s="113">
        <f t="shared" si="44"/>
        <v>149</v>
      </c>
      <c r="C47" s="113">
        <f t="shared" si="44"/>
        <v>78</v>
      </c>
      <c r="D47" s="113">
        <f t="shared" si="44"/>
        <v>71</v>
      </c>
      <c r="E47" s="113"/>
      <c r="F47" s="113">
        <v>4</v>
      </c>
      <c r="G47" s="113">
        <v>4</v>
      </c>
      <c r="H47" s="113">
        <v>0</v>
      </c>
      <c r="I47" s="113"/>
      <c r="J47" s="113">
        <v>75</v>
      </c>
      <c r="K47" s="113">
        <v>45</v>
      </c>
      <c r="L47" s="113">
        <v>30</v>
      </c>
      <c r="M47" s="113"/>
      <c r="N47" s="113">
        <v>48</v>
      </c>
      <c r="O47" s="113">
        <v>24</v>
      </c>
      <c r="P47" s="113">
        <v>24</v>
      </c>
      <c r="Q47" s="113"/>
      <c r="R47" s="113">
        <v>22</v>
      </c>
      <c r="S47" s="113">
        <v>5</v>
      </c>
      <c r="T47" s="113">
        <v>17</v>
      </c>
      <c r="U47" s="113"/>
      <c r="V47" s="113"/>
      <c r="W47" s="113"/>
      <c r="X47" s="113"/>
      <c r="Z47" s="732" t="s">
        <v>165</v>
      </c>
      <c r="AA47" s="736">
        <f t="shared" si="45"/>
        <v>0.55555555555555558</v>
      </c>
      <c r="AB47" s="736">
        <f t="shared" si="45"/>
        <v>0.5025380710659898</v>
      </c>
      <c r="AC47" s="736">
        <f t="shared" si="45"/>
        <v>0.63235294117647056</v>
      </c>
      <c r="AD47" s="113"/>
      <c r="AE47" s="736">
        <f t="shared" si="46"/>
        <v>0.45849802371541504</v>
      </c>
      <c r="AF47" s="736">
        <f t="shared" si="46"/>
        <v>0.44099378881987578</v>
      </c>
      <c r="AG47" s="736">
        <f t="shared" si="46"/>
        <v>0.4891304347826087</v>
      </c>
      <c r="AH47" s="113"/>
      <c r="AI47" s="736">
        <f t="shared" si="47"/>
        <v>0.84210526315789469</v>
      </c>
      <c r="AJ47" s="736">
        <f t="shared" si="47"/>
        <v>0.80645161290322576</v>
      </c>
      <c r="AK47" s="736">
        <f t="shared" si="47"/>
        <v>0.88461538461538458</v>
      </c>
      <c r="AL47" s="113"/>
      <c r="AM47" s="736">
        <f t="shared" si="48"/>
        <v>0.91304347826086951</v>
      </c>
      <c r="AN47" s="736">
        <f>+AN27/S27</f>
        <v>0.6</v>
      </c>
      <c r="AO47" s="736">
        <f>+AO27/T27</f>
        <v>1</v>
      </c>
    </row>
    <row r="48" spans="1:41" ht="13.5" thickBot="1" x14ac:dyDescent="0.25">
      <c r="A48" s="737" t="s">
        <v>547</v>
      </c>
      <c r="B48" s="738">
        <f t="shared" si="44"/>
        <v>0</v>
      </c>
      <c r="C48" s="738">
        <f t="shared" si="44"/>
        <v>0</v>
      </c>
      <c r="D48" s="738">
        <f t="shared" si="44"/>
        <v>0</v>
      </c>
      <c r="E48" s="738"/>
      <c r="F48" s="738"/>
      <c r="G48" s="738"/>
      <c r="H48" s="738"/>
      <c r="I48" s="738"/>
      <c r="J48" s="738"/>
      <c r="K48" s="738"/>
      <c r="L48" s="738"/>
      <c r="M48" s="738"/>
      <c r="N48" s="738"/>
      <c r="O48" s="738"/>
      <c r="P48" s="738"/>
      <c r="Q48" s="738"/>
      <c r="R48" s="738"/>
      <c r="S48" s="738"/>
      <c r="T48" s="738"/>
      <c r="U48" s="738"/>
      <c r="V48" s="738"/>
      <c r="W48" s="738"/>
      <c r="X48" s="738"/>
      <c r="Z48" s="737" t="s">
        <v>547</v>
      </c>
      <c r="AA48" s="739" t="s">
        <v>90</v>
      </c>
      <c r="AB48" s="739" t="s">
        <v>90</v>
      </c>
      <c r="AC48" s="739" t="s">
        <v>90</v>
      </c>
      <c r="AD48" s="738"/>
      <c r="AE48" s="739" t="s">
        <v>90</v>
      </c>
      <c r="AF48" s="739" t="s">
        <v>90</v>
      </c>
      <c r="AG48" s="739" t="s">
        <v>90</v>
      </c>
      <c r="AH48" s="738"/>
      <c r="AI48" s="739" t="s">
        <v>90</v>
      </c>
      <c r="AJ48" s="739" t="s">
        <v>90</v>
      </c>
      <c r="AK48" s="739" t="s">
        <v>90</v>
      </c>
      <c r="AL48" s="738"/>
      <c r="AM48" s="739" t="s">
        <v>90</v>
      </c>
      <c r="AN48" s="739" t="s">
        <v>90</v>
      </c>
      <c r="AO48" s="739" t="s">
        <v>90</v>
      </c>
    </row>
    <row r="49" spans="26:26" x14ac:dyDescent="0.2">
      <c r="Z49" s="722" t="s">
        <v>983</v>
      </c>
    </row>
  </sheetData>
  <mergeCells count="4">
    <mergeCell ref="A10:X10"/>
    <mergeCell ref="Z10:AO10"/>
    <mergeCell ref="A30:X30"/>
    <mergeCell ref="Z30:AO30"/>
  </mergeCells>
  <hyperlinks>
    <hyperlink ref="Y1" r:id="rId1" location="INDICE!A1"/>
    <hyperlink ref="Y1:Y2" location="INDICE!A3" display="INDICE"/>
    <hyperlink ref="AP1" r:id="rId2" location="INDICE!A1"/>
    <hyperlink ref="AP1:AP2" location="INDICE!A3" display="INDICE"/>
  </hyperlinks>
  <printOptions horizontalCentered="1"/>
  <pageMargins left="0.39370078740157483" right="0.39370078740157483" top="0.9055118110236221" bottom="0.98425196850393704" header="0" footer="0"/>
  <pageSetup scale="72" orientation="portrait" r:id="rId3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zoomScaleNormal="100" zoomScaleSheetLayoutView="100" workbookViewId="0"/>
  </sheetViews>
  <sheetFormatPr baseColWidth="10" defaultColWidth="11" defaultRowHeight="14.25" customHeight="1" x14ac:dyDescent="0.2"/>
  <cols>
    <col min="1" max="1" width="19.125" style="270" customWidth="1"/>
    <col min="2" max="3" width="5.75" style="76" bestFit="1" customWidth="1"/>
    <col min="4" max="4" width="5" style="76" bestFit="1" customWidth="1"/>
    <col min="5" max="5" width="1.125" style="76" customWidth="1"/>
    <col min="6" max="7" width="5" style="76" bestFit="1" customWidth="1"/>
    <col min="8" max="8" width="4.25" style="76" bestFit="1" customWidth="1"/>
    <col min="9" max="9" width="1.125" style="76" customWidth="1"/>
    <col min="10" max="10" width="5.75" style="76" bestFit="1" customWidth="1"/>
    <col min="11" max="11" width="5" style="76" bestFit="1" customWidth="1"/>
    <col min="12" max="12" width="4.875" style="76" customWidth="1"/>
    <col min="13" max="13" width="0.875" style="76" customWidth="1"/>
    <col min="14" max="16" width="4.875" style="76" customWidth="1"/>
    <col min="17" max="17" width="1.375" style="76" customWidth="1"/>
    <col min="18" max="20" width="4.875" style="76" customWidth="1"/>
    <col min="21" max="21" width="1.375" style="76" customWidth="1"/>
    <col min="22" max="22" width="4.25" style="76" bestFit="1" customWidth="1"/>
    <col min="23" max="24" width="3.125" style="76" bestFit="1" customWidth="1"/>
    <col min="25" max="25" width="7.875" style="76" customWidth="1"/>
    <col min="26" max="26" width="19.125" style="270" customWidth="1"/>
    <col min="27" max="16384" width="11" style="178"/>
  </cols>
  <sheetData>
    <row r="1" spans="1:28" s="177" customFormat="1" ht="14.25" customHeight="1" x14ac:dyDescent="0.2">
      <c r="A1" s="265" t="s">
        <v>330</v>
      </c>
      <c r="B1" s="265"/>
      <c r="C1" s="263"/>
      <c r="D1" s="264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76"/>
      <c r="Z1" s="747" t="s">
        <v>650</v>
      </c>
      <c r="AA1" s="747"/>
      <c r="AB1" s="200"/>
    </row>
    <row r="2" spans="1:28" s="177" customFormat="1" ht="14.25" customHeight="1" x14ac:dyDescent="0.25">
      <c r="A2" s="86" t="s">
        <v>825</v>
      </c>
      <c r="B2" s="86"/>
      <c r="C2" s="86"/>
      <c r="D2" s="86"/>
      <c r="E2" s="86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63"/>
      <c r="V2" s="263"/>
      <c r="W2" s="263"/>
      <c r="X2" s="263"/>
      <c r="Y2" s="76"/>
      <c r="Z2" s="747"/>
      <c r="AA2" s="747"/>
      <c r="AB2"/>
    </row>
    <row r="3" spans="1:28" s="177" customFormat="1" ht="14.25" customHeight="1" x14ac:dyDescent="0.3">
      <c r="A3" s="296" t="s">
        <v>331</v>
      </c>
      <c r="B3" s="297"/>
      <c r="C3" s="297"/>
      <c r="D3" s="297"/>
      <c r="E3" s="297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63"/>
      <c r="V3" s="263"/>
      <c r="W3" s="263"/>
      <c r="X3" s="263"/>
      <c r="Y3" s="76"/>
      <c r="Z3" s="270"/>
    </row>
    <row r="4" spans="1:28" s="177" customFormat="1" ht="14.25" customHeight="1" x14ac:dyDescent="0.25">
      <c r="A4" s="86" t="s">
        <v>784</v>
      </c>
      <c r="B4" s="297"/>
      <c r="C4" s="297"/>
      <c r="D4" s="297"/>
      <c r="E4" s="297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63"/>
      <c r="V4" s="263"/>
      <c r="W4" s="263"/>
      <c r="X4" s="263"/>
      <c r="Y4" s="76"/>
      <c r="Z4" s="270"/>
    </row>
    <row r="5" spans="1:28" s="177" customFormat="1" ht="14.25" customHeight="1" x14ac:dyDescent="0.25">
      <c r="A5" s="229" t="s">
        <v>114</v>
      </c>
      <c r="B5" s="297"/>
      <c r="C5" s="297"/>
      <c r="D5" s="297"/>
      <c r="E5" s="297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63"/>
      <c r="V5" s="263"/>
      <c r="W5" s="263"/>
      <c r="X5" s="263"/>
      <c r="Y5" s="76"/>
      <c r="Z5" s="270"/>
    </row>
    <row r="6" spans="1:28" s="177" customFormat="1" ht="14.25" customHeight="1" x14ac:dyDescent="0.2">
      <c r="A6" s="86" t="s">
        <v>550</v>
      </c>
      <c r="B6" s="86"/>
      <c r="C6" s="86"/>
      <c r="D6" s="86"/>
      <c r="E6" s="86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63"/>
      <c r="V6" s="263"/>
      <c r="W6" s="263"/>
      <c r="X6" s="263"/>
      <c r="Y6" s="76"/>
      <c r="Z6" s="270"/>
    </row>
    <row r="7" spans="1:28" s="176" customFormat="1" ht="14.25" customHeight="1" thickBot="1" x14ac:dyDescent="0.25">
      <c r="A7" s="299" t="s">
        <v>1065</v>
      </c>
      <c r="B7" s="299"/>
      <c r="C7" s="299"/>
      <c r="D7" s="299"/>
      <c r="E7" s="299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267"/>
      <c r="V7" s="267"/>
      <c r="W7" s="267"/>
      <c r="X7" s="267"/>
      <c r="Y7" s="76"/>
      <c r="Z7" s="270"/>
    </row>
    <row r="8" spans="1:28" s="176" customFormat="1" ht="14.25" customHeight="1" x14ac:dyDescent="0.2">
      <c r="A8" s="268"/>
      <c r="B8" s="301"/>
      <c r="C8" s="301"/>
      <c r="D8" s="301"/>
      <c r="E8" s="301"/>
      <c r="F8" s="303" t="s">
        <v>332</v>
      </c>
      <c r="G8" s="303"/>
      <c r="H8" s="303"/>
      <c r="I8" s="302"/>
      <c r="J8" s="303" t="s">
        <v>333</v>
      </c>
      <c r="K8" s="303"/>
      <c r="L8" s="303"/>
      <c r="M8" s="302"/>
      <c r="N8" s="303" t="s">
        <v>333</v>
      </c>
      <c r="O8" s="303"/>
      <c r="P8" s="303"/>
      <c r="Q8" s="302"/>
      <c r="R8" s="303" t="s">
        <v>333</v>
      </c>
      <c r="S8" s="303"/>
      <c r="T8" s="303"/>
      <c r="U8" s="302"/>
      <c r="V8" s="303" t="s">
        <v>333</v>
      </c>
      <c r="W8" s="303"/>
      <c r="X8" s="303"/>
      <c r="Y8" s="270"/>
      <c r="Z8" s="270"/>
    </row>
    <row r="9" spans="1:28" ht="14.25" customHeight="1" x14ac:dyDescent="0.2">
      <c r="A9" s="268" t="s">
        <v>117</v>
      </c>
      <c r="B9" s="304" t="s">
        <v>5</v>
      </c>
      <c r="C9" s="304"/>
      <c r="D9" s="304"/>
      <c r="E9" s="301"/>
      <c r="F9" s="304" t="s">
        <v>26</v>
      </c>
      <c r="G9" s="304"/>
      <c r="H9" s="304"/>
      <c r="I9" s="301"/>
      <c r="J9" s="304" t="s">
        <v>175</v>
      </c>
      <c r="K9" s="304"/>
      <c r="L9" s="304"/>
      <c r="M9" s="301"/>
      <c r="N9" s="304" t="s">
        <v>334</v>
      </c>
      <c r="O9" s="304"/>
      <c r="P9" s="304"/>
      <c r="Q9" s="301"/>
      <c r="R9" s="304" t="s">
        <v>335</v>
      </c>
      <c r="S9" s="304"/>
      <c r="T9" s="304"/>
      <c r="U9" s="301"/>
      <c r="V9" s="304" t="s">
        <v>336</v>
      </c>
      <c r="W9" s="304"/>
      <c r="X9" s="304"/>
      <c r="Y9" s="270"/>
    </row>
    <row r="10" spans="1:28" ht="14.25" customHeight="1" thickBot="1" x14ac:dyDescent="0.25">
      <c r="A10" s="272" t="s">
        <v>123</v>
      </c>
      <c r="B10" s="306" t="s">
        <v>87</v>
      </c>
      <c r="C10" s="306" t="s">
        <v>88</v>
      </c>
      <c r="D10" s="306" t="s">
        <v>89</v>
      </c>
      <c r="E10" s="306"/>
      <c r="F10" s="306" t="s">
        <v>87</v>
      </c>
      <c r="G10" s="306" t="s">
        <v>88</v>
      </c>
      <c r="H10" s="306" t="s">
        <v>89</v>
      </c>
      <c r="I10" s="306"/>
      <c r="J10" s="306" t="s">
        <v>87</v>
      </c>
      <c r="K10" s="306" t="s">
        <v>88</v>
      </c>
      <c r="L10" s="306" t="s">
        <v>89</v>
      </c>
      <c r="M10" s="306"/>
      <c r="N10" s="306" t="s">
        <v>87</v>
      </c>
      <c r="O10" s="306" t="s">
        <v>88</v>
      </c>
      <c r="P10" s="306" t="s">
        <v>89</v>
      </c>
      <c r="Q10" s="306"/>
      <c r="R10" s="306" t="s">
        <v>87</v>
      </c>
      <c r="S10" s="306" t="s">
        <v>88</v>
      </c>
      <c r="T10" s="306" t="s">
        <v>89</v>
      </c>
      <c r="U10" s="306"/>
      <c r="V10" s="306" t="s">
        <v>87</v>
      </c>
      <c r="W10" s="306" t="s">
        <v>88</v>
      </c>
      <c r="X10" s="306" t="s">
        <v>89</v>
      </c>
      <c r="Y10" s="270"/>
    </row>
    <row r="11" spans="1:28" ht="14.25" customHeight="1" x14ac:dyDescent="0.25">
      <c r="A11" s="228" t="s">
        <v>126</v>
      </c>
      <c r="B11" s="38">
        <v>181315</v>
      </c>
      <c r="C11" s="38">
        <v>110284</v>
      </c>
      <c r="D11" s="38">
        <v>71031</v>
      </c>
      <c r="E11" s="38"/>
      <c r="F11" s="38">
        <v>21239</v>
      </c>
      <c r="G11" s="38">
        <v>13980</v>
      </c>
      <c r="H11" s="38">
        <v>7259</v>
      </c>
      <c r="I11" s="38"/>
      <c r="J11" s="38">
        <v>133843</v>
      </c>
      <c r="K11" s="38">
        <v>81610</v>
      </c>
      <c r="L11" s="38">
        <v>52233</v>
      </c>
      <c r="M11" s="38"/>
      <c r="N11" s="38">
        <v>16198</v>
      </c>
      <c r="O11" s="38">
        <v>9300</v>
      </c>
      <c r="P11" s="38">
        <v>6898</v>
      </c>
      <c r="Q11" s="38"/>
      <c r="R11" s="38">
        <v>9058</v>
      </c>
      <c r="S11" s="38">
        <v>4861</v>
      </c>
      <c r="T11" s="38">
        <v>4197</v>
      </c>
      <c r="U11" s="38"/>
      <c r="V11" s="38">
        <v>977</v>
      </c>
      <c r="W11" s="38">
        <v>533</v>
      </c>
      <c r="X11" s="38">
        <v>444</v>
      </c>
    </row>
    <row r="12" spans="1:28" ht="14.25" customHeight="1" x14ac:dyDescent="0.2">
      <c r="A12" s="1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8" ht="14.25" customHeight="1" x14ac:dyDescent="0.2">
      <c r="A13" s="1" t="s">
        <v>127</v>
      </c>
      <c r="B13" s="38">
        <v>12203</v>
      </c>
      <c r="C13" s="38">
        <v>7431</v>
      </c>
      <c r="D13" s="38">
        <v>4772</v>
      </c>
      <c r="E13" s="38"/>
      <c r="F13" s="38">
        <v>1618</v>
      </c>
      <c r="G13" s="38">
        <v>1086</v>
      </c>
      <c r="H13" s="38">
        <v>532</v>
      </c>
      <c r="I13" s="38"/>
      <c r="J13" s="38">
        <v>7808</v>
      </c>
      <c r="K13" s="38">
        <v>4790</v>
      </c>
      <c r="L13" s="38">
        <v>3018</v>
      </c>
      <c r="M13" s="239"/>
      <c r="N13" s="38">
        <v>1183</v>
      </c>
      <c r="O13" s="38">
        <v>681</v>
      </c>
      <c r="P13" s="38">
        <v>502</v>
      </c>
      <c r="Q13" s="239"/>
      <c r="R13" s="38">
        <v>617</v>
      </c>
      <c r="S13" s="38">
        <v>341</v>
      </c>
      <c r="T13" s="76">
        <v>276</v>
      </c>
      <c r="U13" s="38"/>
      <c r="V13" s="38">
        <v>977</v>
      </c>
      <c r="W13" s="41">
        <v>533</v>
      </c>
      <c r="X13" s="41">
        <v>444</v>
      </c>
    </row>
    <row r="14" spans="1:28" ht="14.25" customHeight="1" x14ac:dyDescent="0.2">
      <c r="A14" s="1" t="s">
        <v>128</v>
      </c>
      <c r="B14" s="38">
        <v>9192</v>
      </c>
      <c r="C14" s="38">
        <v>5661</v>
      </c>
      <c r="D14" s="38">
        <v>3531</v>
      </c>
      <c r="E14" s="38"/>
      <c r="F14" s="38">
        <v>1413</v>
      </c>
      <c r="G14" s="38">
        <v>867</v>
      </c>
      <c r="H14" s="38">
        <v>546</v>
      </c>
      <c r="I14" s="38"/>
      <c r="J14" s="38">
        <v>6073</v>
      </c>
      <c r="K14" s="38">
        <v>3798</v>
      </c>
      <c r="L14" s="38">
        <v>2275</v>
      </c>
      <c r="M14" s="239"/>
      <c r="N14" s="38">
        <v>1013</v>
      </c>
      <c r="O14" s="38">
        <v>607</v>
      </c>
      <c r="P14" s="38">
        <v>406</v>
      </c>
      <c r="Q14" s="239"/>
      <c r="R14" s="38">
        <v>693</v>
      </c>
      <c r="S14" s="38">
        <v>389</v>
      </c>
      <c r="T14" s="76">
        <v>304</v>
      </c>
      <c r="U14" s="38"/>
      <c r="V14" s="38"/>
      <c r="W14" s="38"/>
      <c r="X14" s="38"/>
    </row>
    <row r="15" spans="1:28" ht="14.25" customHeight="1" x14ac:dyDescent="0.2">
      <c r="A15" s="1" t="s">
        <v>129</v>
      </c>
      <c r="B15" s="38">
        <v>7760</v>
      </c>
      <c r="C15" s="38">
        <v>4849</v>
      </c>
      <c r="D15" s="38">
        <v>2911</v>
      </c>
      <c r="E15" s="38"/>
      <c r="F15" s="38">
        <v>1234</v>
      </c>
      <c r="G15" s="38">
        <v>851</v>
      </c>
      <c r="H15" s="38">
        <v>383</v>
      </c>
      <c r="I15" s="38"/>
      <c r="J15" s="38">
        <v>5215</v>
      </c>
      <c r="K15" s="38">
        <v>3289</v>
      </c>
      <c r="L15" s="38">
        <v>1926</v>
      </c>
      <c r="M15" s="239"/>
      <c r="N15" s="38">
        <v>859</v>
      </c>
      <c r="O15" s="38">
        <v>478</v>
      </c>
      <c r="P15" s="38">
        <v>381</v>
      </c>
      <c r="Q15" s="239"/>
      <c r="R15" s="38">
        <v>452</v>
      </c>
      <c r="S15" s="38">
        <v>231</v>
      </c>
      <c r="T15" s="76">
        <v>221</v>
      </c>
      <c r="U15" s="38"/>
      <c r="V15" s="38"/>
      <c r="W15" s="38"/>
      <c r="X15" s="38"/>
    </row>
    <row r="16" spans="1:28" ht="14.25" customHeight="1" x14ac:dyDescent="0.2">
      <c r="A16" s="1" t="s">
        <v>130</v>
      </c>
      <c r="B16" s="38">
        <v>9396</v>
      </c>
      <c r="C16" s="38">
        <v>5631</v>
      </c>
      <c r="D16" s="38">
        <v>3765</v>
      </c>
      <c r="E16" s="38"/>
      <c r="F16" s="38">
        <v>1322</v>
      </c>
      <c r="G16" s="38">
        <v>858</v>
      </c>
      <c r="H16" s="38">
        <v>464</v>
      </c>
      <c r="I16" s="38"/>
      <c r="J16" s="38">
        <v>7262</v>
      </c>
      <c r="K16" s="38">
        <v>4304</v>
      </c>
      <c r="L16" s="38">
        <v>2958</v>
      </c>
      <c r="M16" s="239"/>
      <c r="N16" s="38">
        <v>544</v>
      </c>
      <c r="O16" s="38">
        <v>336</v>
      </c>
      <c r="P16" s="38">
        <v>208</v>
      </c>
      <c r="Q16" s="239"/>
      <c r="R16" s="38">
        <v>268</v>
      </c>
      <c r="S16" s="38">
        <v>133</v>
      </c>
      <c r="T16" s="76">
        <v>135</v>
      </c>
      <c r="U16" s="38"/>
      <c r="V16" s="38"/>
      <c r="W16" s="38"/>
      <c r="X16" s="38"/>
    </row>
    <row r="17" spans="1:25" ht="14.25" customHeight="1" x14ac:dyDescent="0.2">
      <c r="A17" s="1" t="s">
        <v>131</v>
      </c>
      <c r="B17" s="38">
        <v>3868</v>
      </c>
      <c r="C17" s="38">
        <v>2417</v>
      </c>
      <c r="D17" s="38">
        <v>1451</v>
      </c>
      <c r="E17" s="38"/>
      <c r="F17" s="38">
        <v>352</v>
      </c>
      <c r="G17" s="38">
        <v>246</v>
      </c>
      <c r="H17" s="38">
        <v>106</v>
      </c>
      <c r="I17" s="38"/>
      <c r="J17" s="38">
        <v>3118</v>
      </c>
      <c r="K17" s="38">
        <v>1943</v>
      </c>
      <c r="L17" s="38">
        <v>1175</v>
      </c>
      <c r="M17" s="239"/>
      <c r="N17" s="38">
        <v>250</v>
      </c>
      <c r="O17" s="38">
        <v>147</v>
      </c>
      <c r="P17" s="38">
        <v>103</v>
      </c>
      <c r="Q17" s="239"/>
      <c r="R17" s="38">
        <v>148</v>
      </c>
      <c r="S17" s="38">
        <v>81</v>
      </c>
      <c r="T17" s="76">
        <v>67</v>
      </c>
      <c r="U17" s="38"/>
      <c r="V17" s="38"/>
      <c r="W17" s="38"/>
      <c r="X17" s="38"/>
    </row>
    <row r="18" spans="1:25" ht="14.25" customHeight="1" x14ac:dyDescent="0.2">
      <c r="A18" s="1" t="s">
        <v>132</v>
      </c>
      <c r="B18" s="38">
        <v>7047</v>
      </c>
      <c r="C18" s="38">
        <v>4140</v>
      </c>
      <c r="D18" s="38">
        <v>2907</v>
      </c>
      <c r="E18" s="38"/>
      <c r="F18" s="38">
        <v>603</v>
      </c>
      <c r="G18" s="38">
        <v>347</v>
      </c>
      <c r="H18" s="38">
        <v>256</v>
      </c>
      <c r="I18" s="38"/>
      <c r="J18" s="38">
        <v>5343</v>
      </c>
      <c r="K18" s="38">
        <v>3186</v>
      </c>
      <c r="L18" s="38">
        <v>2157</v>
      </c>
      <c r="M18" s="239"/>
      <c r="N18" s="38">
        <v>680</v>
      </c>
      <c r="O18" s="38">
        <v>388</v>
      </c>
      <c r="P18" s="38">
        <v>292</v>
      </c>
      <c r="Q18" s="239"/>
      <c r="R18" s="38">
        <v>421</v>
      </c>
      <c r="S18" s="38">
        <v>219</v>
      </c>
      <c r="T18" s="76">
        <v>202</v>
      </c>
      <c r="U18" s="38"/>
      <c r="V18" s="38"/>
      <c r="W18" s="38"/>
      <c r="X18" s="38"/>
    </row>
    <row r="19" spans="1:25" ht="14.25" customHeight="1" x14ac:dyDescent="0.2">
      <c r="A19" s="1" t="s">
        <v>133</v>
      </c>
      <c r="B19" s="38">
        <v>1543</v>
      </c>
      <c r="C19" s="38">
        <v>953</v>
      </c>
      <c r="D19" s="38">
        <v>590</v>
      </c>
      <c r="E19" s="38"/>
      <c r="F19" s="38">
        <v>284</v>
      </c>
      <c r="G19" s="38">
        <v>179</v>
      </c>
      <c r="H19" s="38">
        <v>105</v>
      </c>
      <c r="I19" s="38"/>
      <c r="J19" s="38">
        <v>1145</v>
      </c>
      <c r="K19" s="38">
        <v>710</v>
      </c>
      <c r="L19" s="38">
        <v>435</v>
      </c>
      <c r="M19" s="239"/>
      <c r="N19" s="38">
        <v>70</v>
      </c>
      <c r="O19" s="38">
        <v>44</v>
      </c>
      <c r="P19" s="38">
        <v>26</v>
      </c>
      <c r="Q19" s="239"/>
      <c r="R19" s="38">
        <v>44</v>
      </c>
      <c r="S19" s="38">
        <v>20</v>
      </c>
      <c r="T19" s="76">
        <v>24</v>
      </c>
      <c r="U19" s="38"/>
      <c r="V19" s="38"/>
      <c r="W19" s="38"/>
      <c r="X19" s="38"/>
    </row>
    <row r="20" spans="1:25" ht="14.25" customHeight="1" x14ac:dyDescent="0.2">
      <c r="A20" s="1" t="s">
        <v>134</v>
      </c>
      <c r="B20" s="38">
        <v>16463</v>
      </c>
      <c r="C20" s="38">
        <v>9923</v>
      </c>
      <c r="D20" s="38">
        <v>6540</v>
      </c>
      <c r="E20" s="38"/>
      <c r="F20" s="38">
        <v>2566</v>
      </c>
      <c r="G20" s="38">
        <v>1688</v>
      </c>
      <c r="H20" s="38">
        <v>878</v>
      </c>
      <c r="I20" s="38"/>
      <c r="J20" s="38">
        <v>11007</v>
      </c>
      <c r="K20" s="38">
        <v>6629</v>
      </c>
      <c r="L20" s="38">
        <v>4378</v>
      </c>
      <c r="M20" s="239"/>
      <c r="N20" s="38">
        <v>1795</v>
      </c>
      <c r="O20" s="38">
        <v>1020</v>
      </c>
      <c r="P20" s="38">
        <v>775</v>
      </c>
      <c r="Q20" s="239"/>
      <c r="R20" s="38">
        <v>1095</v>
      </c>
      <c r="S20" s="38">
        <v>586</v>
      </c>
      <c r="T20" s="76">
        <v>509</v>
      </c>
      <c r="U20" s="38"/>
      <c r="V20" s="38"/>
      <c r="W20" s="38"/>
      <c r="X20" s="38"/>
    </row>
    <row r="21" spans="1:25" ht="14.25" customHeight="1" x14ac:dyDescent="0.2">
      <c r="A21" s="1" t="s">
        <v>135</v>
      </c>
      <c r="B21" s="38">
        <v>8642</v>
      </c>
      <c r="C21" s="38">
        <v>5112</v>
      </c>
      <c r="D21" s="38">
        <v>3530</v>
      </c>
      <c r="E21" s="38"/>
      <c r="F21" s="38">
        <v>994</v>
      </c>
      <c r="G21" s="38">
        <v>664</v>
      </c>
      <c r="H21" s="38">
        <v>330</v>
      </c>
      <c r="I21" s="38"/>
      <c r="J21" s="38">
        <v>5798</v>
      </c>
      <c r="K21" s="38">
        <v>3482</v>
      </c>
      <c r="L21" s="38">
        <v>2316</v>
      </c>
      <c r="M21" s="239"/>
      <c r="N21" s="38">
        <v>1175</v>
      </c>
      <c r="O21" s="38">
        <v>637</v>
      </c>
      <c r="P21" s="38">
        <v>538</v>
      </c>
      <c r="Q21" s="239"/>
      <c r="R21" s="38">
        <v>675</v>
      </c>
      <c r="S21" s="38">
        <v>329</v>
      </c>
      <c r="T21" s="76">
        <v>346</v>
      </c>
      <c r="U21" s="38"/>
      <c r="V21" s="38"/>
      <c r="W21" s="38"/>
      <c r="X21" s="38"/>
    </row>
    <row r="22" spans="1:25" ht="14.25" customHeight="1" x14ac:dyDescent="0.2">
      <c r="A22" s="1" t="s">
        <v>136</v>
      </c>
      <c r="B22" s="38">
        <v>9695</v>
      </c>
      <c r="C22" s="38">
        <v>5873</v>
      </c>
      <c r="D22" s="38">
        <v>3822</v>
      </c>
      <c r="E22" s="38"/>
      <c r="F22" s="38">
        <v>976</v>
      </c>
      <c r="G22" s="38">
        <v>641</v>
      </c>
      <c r="H22" s="38">
        <v>335</v>
      </c>
      <c r="I22" s="38"/>
      <c r="J22" s="38">
        <v>7290</v>
      </c>
      <c r="K22" s="38">
        <v>4441</v>
      </c>
      <c r="L22" s="38">
        <v>2849</v>
      </c>
      <c r="M22" s="239"/>
      <c r="N22" s="38">
        <v>925</v>
      </c>
      <c r="O22" s="38">
        <v>519</v>
      </c>
      <c r="P22" s="38">
        <v>406</v>
      </c>
      <c r="Q22" s="239"/>
      <c r="R22" s="38">
        <v>504</v>
      </c>
      <c r="S22" s="38">
        <v>272</v>
      </c>
      <c r="T22" s="76">
        <v>232</v>
      </c>
      <c r="U22" s="38"/>
      <c r="V22" s="38"/>
      <c r="W22" s="38"/>
      <c r="X22" s="38"/>
    </row>
    <row r="23" spans="1:25" ht="14.25" customHeight="1" x14ac:dyDescent="0.2">
      <c r="A23" s="1" t="s">
        <v>137</v>
      </c>
      <c r="B23" s="38">
        <v>3493</v>
      </c>
      <c r="C23" s="38">
        <v>2054</v>
      </c>
      <c r="D23" s="38">
        <v>1439</v>
      </c>
      <c r="E23" s="38"/>
      <c r="F23" s="38">
        <v>155</v>
      </c>
      <c r="G23" s="38">
        <v>108</v>
      </c>
      <c r="H23" s="38">
        <v>47</v>
      </c>
      <c r="I23" s="38"/>
      <c r="J23" s="38">
        <v>3100</v>
      </c>
      <c r="K23" s="38">
        <v>1813</v>
      </c>
      <c r="L23" s="38">
        <v>1287</v>
      </c>
      <c r="M23" s="239"/>
      <c r="N23" s="38">
        <v>174</v>
      </c>
      <c r="O23" s="38">
        <v>98</v>
      </c>
      <c r="P23" s="38">
        <v>76</v>
      </c>
      <c r="Q23" s="239"/>
      <c r="R23" s="38">
        <v>64</v>
      </c>
      <c r="S23" s="38">
        <v>35</v>
      </c>
      <c r="T23" s="76">
        <v>29</v>
      </c>
      <c r="U23" s="38"/>
      <c r="V23" s="38"/>
      <c r="W23" s="38"/>
      <c r="X23" s="38"/>
    </row>
    <row r="24" spans="1:25" ht="14.25" customHeight="1" x14ac:dyDescent="0.2">
      <c r="A24" s="254" t="s">
        <v>138</v>
      </c>
      <c r="B24" s="38">
        <v>12957</v>
      </c>
      <c r="C24" s="38">
        <v>8041</v>
      </c>
      <c r="D24" s="38">
        <v>4916</v>
      </c>
      <c r="E24" s="38"/>
      <c r="F24" s="38">
        <v>2074</v>
      </c>
      <c r="G24" s="38">
        <v>1328</v>
      </c>
      <c r="H24" s="38">
        <v>746</v>
      </c>
      <c r="I24" s="38"/>
      <c r="J24" s="38">
        <v>9297</v>
      </c>
      <c r="K24" s="38">
        <v>5750</v>
      </c>
      <c r="L24" s="38">
        <v>3547</v>
      </c>
      <c r="M24" s="239"/>
      <c r="N24" s="38">
        <v>1106</v>
      </c>
      <c r="O24" s="38">
        <v>676</v>
      </c>
      <c r="P24" s="38">
        <v>430</v>
      </c>
      <c r="Q24" s="239"/>
      <c r="R24" s="38">
        <v>480</v>
      </c>
      <c r="S24" s="38">
        <v>287</v>
      </c>
      <c r="T24" s="76">
        <v>193</v>
      </c>
      <c r="U24" s="38"/>
      <c r="V24" s="38"/>
      <c r="W24" s="38"/>
      <c r="X24" s="38"/>
    </row>
    <row r="25" spans="1:25" ht="14.25" customHeight="1" x14ac:dyDescent="0.2">
      <c r="A25" s="1" t="s">
        <v>139</v>
      </c>
      <c r="B25" s="38">
        <v>4951</v>
      </c>
      <c r="C25" s="38">
        <v>2979</v>
      </c>
      <c r="D25" s="38">
        <v>1972</v>
      </c>
      <c r="E25" s="38"/>
      <c r="F25" s="38">
        <v>622</v>
      </c>
      <c r="G25" s="38">
        <v>397</v>
      </c>
      <c r="H25" s="38">
        <v>225</v>
      </c>
      <c r="I25" s="38"/>
      <c r="J25" s="38">
        <v>3838</v>
      </c>
      <c r="K25" s="38">
        <v>2306</v>
      </c>
      <c r="L25" s="38">
        <v>1532</v>
      </c>
      <c r="M25" s="239"/>
      <c r="N25" s="38">
        <v>349</v>
      </c>
      <c r="O25" s="38">
        <v>190</v>
      </c>
      <c r="P25" s="38">
        <v>159</v>
      </c>
      <c r="Q25" s="239"/>
      <c r="R25" s="38">
        <v>142</v>
      </c>
      <c r="S25" s="38">
        <v>86</v>
      </c>
      <c r="T25" s="76">
        <v>56</v>
      </c>
      <c r="U25" s="38"/>
      <c r="V25" s="38"/>
      <c r="W25" s="38"/>
      <c r="X25" s="38"/>
    </row>
    <row r="26" spans="1:25" ht="14.25" customHeight="1" x14ac:dyDescent="0.2">
      <c r="A26" s="1" t="s">
        <v>140</v>
      </c>
      <c r="B26" s="38">
        <v>16636</v>
      </c>
      <c r="C26" s="38">
        <v>10085</v>
      </c>
      <c r="D26" s="38">
        <v>6551</v>
      </c>
      <c r="E26" s="38"/>
      <c r="F26" s="38">
        <v>2151</v>
      </c>
      <c r="G26" s="38">
        <v>1453</v>
      </c>
      <c r="H26" s="38">
        <v>698</v>
      </c>
      <c r="I26" s="38"/>
      <c r="J26" s="38">
        <v>10741</v>
      </c>
      <c r="K26" s="38">
        <v>6565</v>
      </c>
      <c r="L26" s="38">
        <v>4176</v>
      </c>
      <c r="M26" s="239"/>
      <c r="N26" s="38">
        <v>2348</v>
      </c>
      <c r="O26" s="38">
        <v>1303</v>
      </c>
      <c r="P26" s="38">
        <v>1045</v>
      </c>
      <c r="Q26" s="239"/>
      <c r="R26" s="38">
        <v>1396</v>
      </c>
      <c r="S26" s="38">
        <v>764</v>
      </c>
      <c r="T26" s="76">
        <v>632</v>
      </c>
      <c r="U26" s="38"/>
      <c r="V26" s="38"/>
      <c r="W26" s="38"/>
      <c r="X26" s="38"/>
    </row>
    <row r="27" spans="1:25" ht="14.25" customHeight="1" x14ac:dyDescent="0.2">
      <c r="A27" s="236" t="s">
        <v>141</v>
      </c>
      <c r="B27" s="38">
        <v>3290</v>
      </c>
      <c r="C27" s="38">
        <v>2071</v>
      </c>
      <c r="D27" s="38">
        <v>1219</v>
      </c>
      <c r="E27" s="62"/>
      <c r="F27" s="38">
        <v>279</v>
      </c>
      <c r="G27" s="38">
        <v>192</v>
      </c>
      <c r="H27" s="38">
        <v>87</v>
      </c>
      <c r="I27" s="62"/>
      <c r="J27" s="38">
        <v>2845</v>
      </c>
      <c r="K27" s="38">
        <v>1773</v>
      </c>
      <c r="L27" s="38">
        <v>1072</v>
      </c>
      <c r="M27" s="239"/>
      <c r="N27" s="38">
        <v>99</v>
      </c>
      <c r="O27" s="38">
        <v>60</v>
      </c>
      <c r="P27" s="38">
        <v>39</v>
      </c>
      <c r="Q27" s="239"/>
      <c r="R27" s="38">
        <v>67</v>
      </c>
      <c r="S27" s="38">
        <v>46</v>
      </c>
      <c r="T27" s="76">
        <v>21</v>
      </c>
      <c r="U27" s="62"/>
      <c r="V27" s="62"/>
      <c r="W27" s="62"/>
      <c r="X27" s="62"/>
      <c r="Y27" s="277"/>
    </row>
    <row r="28" spans="1:25" ht="14.25" customHeight="1" x14ac:dyDescent="0.2">
      <c r="A28" s="236" t="s">
        <v>142</v>
      </c>
      <c r="B28" s="38">
        <v>4658</v>
      </c>
      <c r="C28" s="38">
        <v>2889</v>
      </c>
      <c r="D28" s="38">
        <v>1769</v>
      </c>
      <c r="E28" s="62"/>
      <c r="F28" s="38">
        <v>400</v>
      </c>
      <c r="G28" s="38">
        <v>283</v>
      </c>
      <c r="H28" s="38">
        <v>117</v>
      </c>
      <c r="I28" s="62"/>
      <c r="J28" s="38">
        <v>3787</v>
      </c>
      <c r="K28" s="38">
        <v>2321</v>
      </c>
      <c r="L28" s="38">
        <v>1466</v>
      </c>
      <c r="M28" s="239"/>
      <c r="N28" s="38">
        <v>294</v>
      </c>
      <c r="O28" s="38">
        <v>191</v>
      </c>
      <c r="P28" s="38">
        <v>103</v>
      </c>
      <c r="Q28" s="239"/>
      <c r="R28" s="38">
        <v>177</v>
      </c>
      <c r="S28" s="38">
        <v>94</v>
      </c>
      <c r="T28" s="76">
        <v>83</v>
      </c>
      <c r="U28" s="62"/>
      <c r="V28" s="62"/>
      <c r="W28" s="62"/>
      <c r="X28" s="62"/>
      <c r="Y28" s="277"/>
    </row>
    <row r="29" spans="1:25" ht="14.25" customHeight="1" x14ac:dyDescent="0.2">
      <c r="A29" s="1" t="s">
        <v>143</v>
      </c>
      <c r="B29" s="38">
        <v>2806</v>
      </c>
      <c r="C29" s="38">
        <v>1706</v>
      </c>
      <c r="D29" s="38">
        <v>1100</v>
      </c>
      <c r="E29" s="38"/>
      <c r="F29" s="38">
        <v>255</v>
      </c>
      <c r="G29" s="38">
        <v>162</v>
      </c>
      <c r="H29" s="38">
        <v>93</v>
      </c>
      <c r="I29" s="38"/>
      <c r="J29" s="38">
        <v>2281</v>
      </c>
      <c r="K29" s="38">
        <v>1389</v>
      </c>
      <c r="L29" s="38">
        <v>892</v>
      </c>
      <c r="M29" s="239"/>
      <c r="N29" s="38">
        <v>153</v>
      </c>
      <c r="O29" s="38">
        <v>93</v>
      </c>
      <c r="P29" s="38">
        <v>60</v>
      </c>
      <c r="Q29" s="239"/>
      <c r="R29" s="38">
        <v>117</v>
      </c>
      <c r="S29" s="38">
        <v>62</v>
      </c>
      <c r="T29" s="76">
        <v>55</v>
      </c>
      <c r="U29" s="38"/>
      <c r="V29" s="38"/>
      <c r="W29" s="38"/>
      <c r="X29" s="38"/>
    </row>
    <row r="30" spans="1:25" ht="14.25" customHeight="1" x14ac:dyDescent="0.2">
      <c r="A30" s="1" t="s">
        <v>144</v>
      </c>
      <c r="B30" s="38">
        <v>3782</v>
      </c>
      <c r="C30" s="38">
        <v>2354</v>
      </c>
      <c r="D30" s="38">
        <v>1428</v>
      </c>
      <c r="E30" s="38"/>
      <c r="F30" s="38">
        <v>255</v>
      </c>
      <c r="G30" s="38">
        <v>154</v>
      </c>
      <c r="H30" s="38">
        <v>101</v>
      </c>
      <c r="I30" s="38"/>
      <c r="J30" s="38">
        <v>3226</v>
      </c>
      <c r="K30" s="38">
        <v>2019</v>
      </c>
      <c r="L30" s="38">
        <v>1207</v>
      </c>
      <c r="M30" s="239"/>
      <c r="N30" s="38">
        <v>209</v>
      </c>
      <c r="O30" s="38">
        <v>125</v>
      </c>
      <c r="P30" s="38">
        <v>84</v>
      </c>
      <c r="Q30" s="239"/>
      <c r="R30" s="38">
        <v>92</v>
      </c>
      <c r="S30" s="38">
        <v>56</v>
      </c>
      <c r="T30" s="76">
        <v>36</v>
      </c>
      <c r="U30" s="38"/>
      <c r="V30" s="38"/>
      <c r="W30" s="38"/>
      <c r="X30" s="38"/>
    </row>
    <row r="31" spans="1:25" ht="14.25" customHeight="1" x14ac:dyDescent="0.2">
      <c r="A31" s="1" t="s">
        <v>145</v>
      </c>
      <c r="B31" s="38">
        <v>3669</v>
      </c>
      <c r="C31" s="38">
        <v>2232</v>
      </c>
      <c r="D31" s="38">
        <v>1437</v>
      </c>
      <c r="E31" s="38"/>
      <c r="F31" s="38">
        <v>292</v>
      </c>
      <c r="G31" s="38">
        <v>188</v>
      </c>
      <c r="H31" s="38">
        <v>104</v>
      </c>
      <c r="I31" s="38"/>
      <c r="J31" s="38">
        <v>2896</v>
      </c>
      <c r="K31" s="38">
        <v>1761</v>
      </c>
      <c r="L31" s="38">
        <v>1135</v>
      </c>
      <c r="M31" s="239"/>
      <c r="N31" s="38">
        <v>299</v>
      </c>
      <c r="O31" s="38">
        <v>189</v>
      </c>
      <c r="P31" s="38">
        <v>110</v>
      </c>
      <c r="Q31" s="239"/>
      <c r="R31" s="38">
        <v>182</v>
      </c>
      <c r="S31" s="38">
        <v>94</v>
      </c>
      <c r="T31" s="76">
        <v>88</v>
      </c>
      <c r="U31" s="38"/>
      <c r="V31" s="38"/>
      <c r="W31" s="38"/>
      <c r="X31" s="38"/>
    </row>
    <row r="32" spans="1:25" ht="14.25" customHeight="1" x14ac:dyDescent="0.2">
      <c r="A32" s="1" t="s">
        <v>146</v>
      </c>
      <c r="B32" s="38">
        <v>7339</v>
      </c>
      <c r="C32" s="38">
        <v>4576</v>
      </c>
      <c r="D32" s="38">
        <v>2763</v>
      </c>
      <c r="E32" s="38"/>
      <c r="F32" s="38">
        <v>719</v>
      </c>
      <c r="G32" s="38">
        <v>492</v>
      </c>
      <c r="H32" s="38">
        <v>227</v>
      </c>
      <c r="I32" s="38"/>
      <c r="J32" s="38">
        <v>5680</v>
      </c>
      <c r="K32" s="38">
        <v>3561</v>
      </c>
      <c r="L32" s="38">
        <v>2119</v>
      </c>
      <c r="M32" s="239"/>
      <c r="N32" s="38">
        <v>667</v>
      </c>
      <c r="O32" s="38">
        <v>375</v>
      </c>
      <c r="P32" s="38">
        <v>292</v>
      </c>
      <c r="Q32" s="239"/>
      <c r="R32" s="38">
        <v>273</v>
      </c>
      <c r="S32" s="38">
        <v>148</v>
      </c>
      <c r="T32" s="76">
        <v>125</v>
      </c>
      <c r="U32" s="38"/>
      <c r="V32" s="38"/>
      <c r="W32" s="38"/>
      <c r="X32" s="38"/>
    </row>
    <row r="33" spans="1:28" s="177" customFormat="1" ht="14.25" customHeight="1" x14ac:dyDescent="0.2">
      <c r="A33" s="1" t="s">
        <v>147</v>
      </c>
      <c r="B33" s="38">
        <v>7260</v>
      </c>
      <c r="C33" s="38">
        <v>4230</v>
      </c>
      <c r="D33" s="38">
        <v>3030</v>
      </c>
      <c r="E33" s="38"/>
      <c r="F33" s="38">
        <v>509</v>
      </c>
      <c r="G33" s="38">
        <v>304</v>
      </c>
      <c r="H33" s="38">
        <v>205</v>
      </c>
      <c r="I33" s="38"/>
      <c r="J33" s="38">
        <v>6077</v>
      </c>
      <c r="K33" s="38">
        <v>3545</v>
      </c>
      <c r="L33" s="38">
        <v>2532</v>
      </c>
      <c r="M33" s="239"/>
      <c r="N33" s="38">
        <v>368</v>
      </c>
      <c r="O33" s="38">
        <v>223</v>
      </c>
      <c r="P33" s="38">
        <v>145</v>
      </c>
      <c r="Q33" s="239"/>
      <c r="R33" s="38">
        <v>306</v>
      </c>
      <c r="S33" s="38">
        <v>158</v>
      </c>
      <c r="T33" s="76">
        <v>148</v>
      </c>
      <c r="U33" s="38"/>
      <c r="V33" s="38"/>
      <c r="W33" s="38"/>
      <c r="X33" s="38"/>
    </row>
    <row r="34" spans="1:28" s="177" customFormat="1" ht="14.25" customHeight="1" x14ac:dyDescent="0.2">
      <c r="A34" s="1" t="s">
        <v>148</v>
      </c>
      <c r="B34" s="38">
        <v>3457</v>
      </c>
      <c r="C34" s="38">
        <v>2187</v>
      </c>
      <c r="D34" s="38">
        <v>1270</v>
      </c>
      <c r="E34" s="38"/>
      <c r="F34" s="38">
        <v>321</v>
      </c>
      <c r="G34" s="38">
        <v>222</v>
      </c>
      <c r="H34" s="38">
        <v>99</v>
      </c>
      <c r="I34" s="38"/>
      <c r="J34" s="38">
        <v>2901</v>
      </c>
      <c r="K34" s="38">
        <v>1830</v>
      </c>
      <c r="L34" s="38">
        <v>1071</v>
      </c>
      <c r="M34" s="239"/>
      <c r="N34" s="38">
        <v>158</v>
      </c>
      <c r="O34" s="38">
        <v>97</v>
      </c>
      <c r="P34" s="38">
        <v>61</v>
      </c>
      <c r="Q34" s="239"/>
      <c r="R34" s="38">
        <v>77</v>
      </c>
      <c r="S34" s="38">
        <v>38</v>
      </c>
      <c r="T34" s="76">
        <v>39</v>
      </c>
      <c r="U34" s="38"/>
      <c r="V34" s="38"/>
      <c r="W34" s="38"/>
      <c r="X34" s="38"/>
    </row>
    <row r="35" spans="1:28" s="177" customFormat="1" ht="14.25" customHeight="1" x14ac:dyDescent="0.2">
      <c r="A35" s="1" t="s">
        <v>149</v>
      </c>
      <c r="B35" s="38">
        <v>3686</v>
      </c>
      <c r="C35" s="38">
        <v>2166</v>
      </c>
      <c r="D35" s="38">
        <v>1520</v>
      </c>
      <c r="E35" s="38"/>
      <c r="F35" s="38">
        <v>191</v>
      </c>
      <c r="G35" s="38">
        <v>122</v>
      </c>
      <c r="H35" s="38">
        <v>69</v>
      </c>
      <c r="I35" s="38"/>
      <c r="J35" s="38">
        <v>3208</v>
      </c>
      <c r="K35" s="38">
        <v>1896</v>
      </c>
      <c r="L35" s="38">
        <v>1312</v>
      </c>
      <c r="M35" s="239"/>
      <c r="N35" s="38">
        <v>177</v>
      </c>
      <c r="O35" s="38">
        <v>100</v>
      </c>
      <c r="P35" s="38">
        <v>77</v>
      </c>
      <c r="Q35" s="239"/>
      <c r="R35" s="38">
        <v>110</v>
      </c>
      <c r="S35" s="38">
        <v>48</v>
      </c>
      <c r="T35" s="76">
        <v>62</v>
      </c>
      <c r="U35" s="38"/>
      <c r="V35" s="38"/>
      <c r="W35" s="38"/>
      <c r="X35" s="38"/>
    </row>
    <row r="36" spans="1:28" s="177" customFormat="1" ht="14.25" customHeight="1" x14ac:dyDescent="0.2">
      <c r="A36" s="1" t="s">
        <v>150</v>
      </c>
      <c r="B36" s="38">
        <v>1213</v>
      </c>
      <c r="C36" s="38">
        <v>753</v>
      </c>
      <c r="D36" s="38">
        <v>460</v>
      </c>
      <c r="E36" s="38"/>
      <c r="F36" s="38">
        <v>128</v>
      </c>
      <c r="G36" s="38">
        <v>83</v>
      </c>
      <c r="H36" s="38">
        <v>45</v>
      </c>
      <c r="I36" s="38"/>
      <c r="J36" s="38">
        <v>1032</v>
      </c>
      <c r="K36" s="38">
        <v>642</v>
      </c>
      <c r="L36" s="38">
        <v>390</v>
      </c>
      <c r="M36" s="239"/>
      <c r="N36" s="38">
        <v>32</v>
      </c>
      <c r="O36" s="38">
        <v>15</v>
      </c>
      <c r="P36" s="38">
        <v>17</v>
      </c>
      <c r="Q36" s="239"/>
      <c r="R36" s="38">
        <v>21</v>
      </c>
      <c r="S36" s="38">
        <v>13</v>
      </c>
      <c r="T36" s="76">
        <v>8</v>
      </c>
      <c r="U36" s="38"/>
      <c r="V36" s="38"/>
      <c r="W36" s="38"/>
      <c r="X36" s="38"/>
      <c r="Y36" s="76"/>
      <c r="Z36" s="270"/>
    </row>
    <row r="37" spans="1:28" s="177" customFormat="1" ht="14.25" customHeight="1" x14ac:dyDescent="0.2">
      <c r="A37" s="1" t="s">
        <v>151</v>
      </c>
      <c r="B37" s="38">
        <v>8544</v>
      </c>
      <c r="C37" s="38">
        <v>5119</v>
      </c>
      <c r="D37" s="38">
        <v>3425</v>
      </c>
      <c r="E37" s="38"/>
      <c r="F37" s="38">
        <v>738</v>
      </c>
      <c r="G37" s="38">
        <v>501</v>
      </c>
      <c r="H37" s="38">
        <v>237</v>
      </c>
      <c r="I37" s="38"/>
      <c r="J37" s="38">
        <v>6642</v>
      </c>
      <c r="K37" s="38">
        <v>3977</v>
      </c>
      <c r="L37" s="38">
        <v>2665</v>
      </c>
      <c r="M37" s="239"/>
      <c r="N37" s="38">
        <v>844</v>
      </c>
      <c r="O37" s="38">
        <v>471</v>
      </c>
      <c r="P37" s="38">
        <v>373</v>
      </c>
      <c r="Q37" s="239"/>
      <c r="R37" s="38">
        <v>320</v>
      </c>
      <c r="S37" s="38">
        <v>170</v>
      </c>
      <c r="T37" s="76">
        <v>150</v>
      </c>
      <c r="U37" s="38"/>
      <c r="V37" s="38"/>
      <c r="W37" s="38"/>
      <c r="X37" s="38"/>
      <c r="Y37" s="76"/>
      <c r="Z37" s="270"/>
    </row>
    <row r="38" spans="1:28" s="177" customFormat="1" ht="14.25" customHeight="1" x14ac:dyDescent="0.2">
      <c r="A38" s="37" t="s">
        <v>152</v>
      </c>
      <c r="B38" s="38">
        <v>7002</v>
      </c>
      <c r="C38" s="38">
        <v>4390</v>
      </c>
      <c r="D38" s="38">
        <v>2612</v>
      </c>
      <c r="E38" s="38"/>
      <c r="F38" s="38">
        <v>741</v>
      </c>
      <c r="G38" s="38">
        <v>538</v>
      </c>
      <c r="H38" s="38">
        <v>203</v>
      </c>
      <c r="I38" s="38"/>
      <c r="J38" s="38">
        <v>5588</v>
      </c>
      <c r="K38" s="38">
        <v>3496</v>
      </c>
      <c r="L38" s="38">
        <v>2092</v>
      </c>
      <c r="M38" s="239"/>
      <c r="N38" s="38">
        <v>382</v>
      </c>
      <c r="O38" s="38">
        <v>211</v>
      </c>
      <c r="P38" s="38">
        <v>171</v>
      </c>
      <c r="Q38" s="239"/>
      <c r="R38" s="38">
        <v>291</v>
      </c>
      <c r="S38" s="38">
        <v>145</v>
      </c>
      <c r="T38" s="76">
        <v>146</v>
      </c>
      <c r="U38" s="38"/>
      <c r="V38" s="38"/>
      <c r="W38" s="38"/>
      <c r="X38" s="38"/>
      <c r="Y38" s="76"/>
      <c r="Z38" s="270"/>
    </row>
    <row r="39" spans="1:28" s="176" customFormat="1" ht="14.25" customHeight="1" thickBot="1" x14ac:dyDescent="0.25">
      <c r="A39" s="241" t="s">
        <v>153</v>
      </c>
      <c r="B39" s="243">
        <v>763</v>
      </c>
      <c r="C39" s="243">
        <v>462</v>
      </c>
      <c r="D39" s="243">
        <v>301</v>
      </c>
      <c r="E39" s="243"/>
      <c r="F39" s="243">
        <v>47</v>
      </c>
      <c r="G39" s="243">
        <v>26</v>
      </c>
      <c r="H39" s="243">
        <v>21</v>
      </c>
      <c r="I39" s="243"/>
      <c r="J39" s="243">
        <v>645</v>
      </c>
      <c r="K39" s="243">
        <v>394</v>
      </c>
      <c r="L39" s="243">
        <v>251</v>
      </c>
      <c r="M39" s="242"/>
      <c r="N39" s="243">
        <v>45</v>
      </c>
      <c r="O39" s="243">
        <v>26</v>
      </c>
      <c r="P39" s="243">
        <v>19</v>
      </c>
      <c r="Q39" s="242"/>
      <c r="R39" s="243">
        <v>26</v>
      </c>
      <c r="S39" s="243">
        <v>16</v>
      </c>
      <c r="T39" s="283">
        <v>10</v>
      </c>
      <c r="U39" s="243"/>
      <c r="V39" s="243"/>
      <c r="W39" s="243"/>
      <c r="X39" s="243"/>
      <c r="Y39" s="76"/>
      <c r="Z39" s="270"/>
    </row>
    <row r="40" spans="1:28" s="176" customFormat="1" ht="14.25" customHeight="1" x14ac:dyDescent="0.2">
      <c r="A40" s="270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270"/>
    </row>
    <row r="44" spans="1:28" ht="14.25" customHeight="1" x14ac:dyDescent="0.2">
      <c r="Z44" s="747" t="s">
        <v>650</v>
      </c>
      <c r="AA44" s="747"/>
      <c r="AB44" s="200"/>
    </row>
    <row r="45" spans="1:28" ht="14.25" customHeight="1" x14ac:dyDescent="0.2">
      <c r="A45" s="265" t="s">
        <v>790</v>
      </c>
      <c r="B45" s="265"/>
      <c r="C45" s="263"/>
      <c r="D45" s="264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Z45" s="747"/>
      <c r="AA45" s="747"/>
      <c r="AB45"/>
    </row>
    <row r="46" spans="1:28" ht="14.25" customHeight="1" x14ac:dyDescent="0.25">
      <c r="A46" s="86" t="s">
        <v>826</v>
      </c>
      <c r="B46" s="86"/>
      <c r="C46" s="86"/>
      <c r="D46" s="86"/>
      <c r="E46" s="86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63"/>
      <c r="V46" s="263"/>
      <c r="W46" s="263"/>
      <c r="X46" s="263"/>
      <c r="AA46" s="177"/>
      <c r="AB46" s="177"/>
    </row>
    <row r="47" spans="1:28" ht="14.25" customHeight="1" x14ac:dyDescent="0.3">
      <c r="A47" s="296" t="s">
        <v>331</v>
      </c>
      <c r="B47" s="297"/>
      <c r="C47" s="297"/>
      <c r="D47" s="297"/>
      <c r="E47" s="297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63"/>
      <c r="V47" s="263"/>
      <c r="W47" s="263"/>
      <c r="X47" s="263"/>
    </row>
    <row r="48" spans="1:28" ht="14.25" customHeight="1" x14ac:dyDescent="0.25">
      <c r="A48" s="86" t="s">
        <v>784</v>
      </c>
      <c r="B48" s="297"/>
      <c r="C48" s="297"/>
      <c r="D48" s="297"/>
      <c r="E48" s="297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63"/>
      <c r="V48" s="263"/>
      <c r="W48" s="263"/>
      <c r="X48" s="263"/>
    </row>
    <row r="49" spans="1:24" ht="14.25" customHeight="1" x14ac:dyDescent="0.25">
      <c r="A49" s="229" t="s">
        <v>114</v>
      </c>
      <c r="B49" s="297"/>
      <c r="C49" s="297"/>
      <c r="D49" s="297"/>
      <c r="E49" s="297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63"/>
      <c r="V49" s="263"/>
      <c r="W49" s="263"/>
      <c r="X49" s="263"/>
    </row>
    <row r="50" spans="1:24" ht="14.25" customHeight="1" x14ac:dyDescent="0.2">
      <c r="A50" s="86" t="s">
        <v>550</v>
      </c>
      <c r="B50" s="86"/>
      <c r="C50" s="86"/>
      <c r="D50" s="86"/>
      <c r="E50" s="86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63"/>
      <c r="V50" s="263"/>
      <c r="W50" s="263"/>
      <c r="X50" s="263"/>
    </row>
    <row r="51" spans="1:24" ht="14.25" customHeight="1" thickBot="1" x14ac:dyDescent="0.25">
      <c r="A51" s="299" t="s">
        <v>1065</v>
      </c>
      <c r="B51" s="299"/>
      <c r="C51" s="299"/>
      <c r="D51" s="299"/>
      <c r="E51" s="299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267"/>
      <c r="V51" s="267"/>
      <c r="W51" s="267"/>
      <c r="X51" s="267"/>
    </row>
    <row r="52" spans="1:24" ht="14.25" customHeight="1" x14ac:dyDescent="0.2">
      <c r="A52" s="268"/>
      <c r="B52" s="301"/>
      <c r="C52" s="301"/>
      <c r="D52" s="301"/>
      <c r="E52" s="301"/>
      <c r="F52" s="303" t="s">
        <v>332</v>
      </c>
      <c r="G52" s="303"/>
      <c r="H52" s="303"/>
      <c r="I52" s="302"/>
      <c r="J52" s="303" t="s">
        <v>333</v>
      </c>
      <c r="K52" s="303"/>
      <c r="L52" s="303"/>
      <c r="M52" s="302"/>
      <c r="N52" s="303" t="s">
        <v>333</v>
      </c>
      <c r="O52" s="303"/>
      <c r="P52" s="303"/>
      <c r="Q52" s="302"/>
      <c r="R52" s="303" t="s">
        <v>333</v>
      </c>
      <c r="S52" s="303"/>
      <c r="T52" s="303"/>
      <c r="U52" s="302"/>
      <c r="V52" s="303" t="s">
        <v>333</v>
      </c>
      <c r="W52" s="303"/>
      <c r="X52" s="303"/>
    </row>
    <row r="53" spans="1:24" ht="14.25" customHeight="1" x14ac:dyDescent="0.2">
      <c r="A53" s="268" t="s">
        <v>117</v>
      </c>
      <c r="B53" s="304" t="s">
        <v>5</v>
      </c>
      <c r="C53" s="304"/>
      <c r="D53" s="304"/>
      <c r="E53" s="301"/>
      <c r="F53" s="304" t="s">
        <v>26</v>
      </c>
      <c r="G53" s="304"/>
      <c r="H53" s="304"/>
      <c r="I53" s="301"/>
      <c r="J53" s="304" t="s">
        <v>175</v>
      </c>
      <c r="K53" s="304"/>
      <c r="L53" s="304"/>
      <c r="M53" s="301"/>
      <c r="N53" s="304" t="s">
        <v>334</v>
      </c>
      <c r="O53" s="304"/>
      <c r="P53" s="304"/>
      <c r="Q53" s="301"/>
      <c r="R53" s="304" t="s">
        <v>335</v>
      </c>
      <c r="S53" s="304"/>
      <c r="T53" s="304"/>
      <c r="U53" s="301"/>
      <c r="V53" s="304" t="s">
        <v>336</v>
      </c>
      <c r="W53" s="304"/>
      <c r="X53" s="304"/>
    </row>
    <row r="54" spans="1:24" ht="14.25" customHeight="1" thickBot="1" x14ac:dyDescent="0.25">
      <c r="A54" s="272" t="s">
        <v>123</v>
      </c>
      <c r="B54" s="306" t="s">
        <v>87</v>
      </c>
      <c r="C54" s="306" t="s">
        <v>88</v>
      </c>
      <c r="D54" s="306" t="s">
        <v>89</v>
      </c>
      <c r="E54" s="306"/>
      <c r="F54" s="306" t="s">
        <v>87</v>
      </c>
      <c r="G54" s="306" t="s">
        <v>88</v>
      </c>
      <c r="H54" s="306" t="s">
        <v>89</v>
      </c>
      <c r="I54" s="306"/>
      <c r="J54" s="306" t="s">
        <v>87</v>
      </c>
      <c r="K54" s="306" t="s">
        <v>88</v>
      </c>
      <c r="L54" s="306" t="s">
        <v>89</v>
      </c>
      <c r="M54" s="306"/>
      <c r="N54" s="306" t="s">
        <v>87</v>
      </c>
      <c r="O54" s="306" t="s">
        <v>88</v>
      </c>
      <c r="P54" s="306" t="s">
        <v>89</v>
      </c>
      <c r="Q54" s="306"/>
      <c r="R54" s="306" t="s">
        <v>87</v>
      </c>
      <c r="S54" s="306" t="s">
        <v>88</v>
      </c>
      <c r="T54" s="306" t="s">
        <v>89</v>
      </c>
      <c r="U54" s="306"/>
      <c r="V54" s="306" t="s">
        <v>87</v>
      </c>
      <c r="W54" s="306" t="s">
        <v>88</v>
      </c>
      <c r="X54" s="306" t="s">
        <v>89</v>
      </c>
    </row>
    <row r="55" spans="1:24" ht="14.25" customHeight="1" x14ac:dyDescent="0.25">
      <c r="A55" s="228" t="s">
        <v>126</v>
      </c>
      <c r="B55" s="38">
        <v>129771</v>
      </c>
      <c r="C55" s="38">
        <v>80049</v>
      </c>
      <c r="D55" s="38">
        <v>49722</v>
      </c>
      <c r="E55" s="38"/>
      <c r="F55" s="38">
        <v>12096</v>
      </c>
      <c r="G55" s="38">
        <v>8053</v>
      </c>
      <c r="H55" s="38">
        <v>4043</v>
      </c>
      <c r="I55" s="38"/>
      <c r="J55" s="38">
        <v>104569</v>
      </c>
      <c r="K55" s="38">
        <v>64608</v>
      </c>
      <c r="L55" s="38">
        <v>39961</v>
      </c>
      <c r="M55" s="38"/>
      <c r="N55" s="38">
        <v>7562</v>
      </c>
      <c r="O55" s="38">
        <v>4391</v>
      </c>
      <c r="P55" s="38">
        <v>3171</v>
      </c>
      <c r="Q55" s="38"/>
      <c r="R55" s="38">
        <v>4567</v>
      </c>
      <c r="S55" s="38">
        <v>2464</v>
      </c>
      <c r="T55" s="38">
        <v>2103</v>
      </c>
      <c r="U55" s="38"/>
      <c r="V55" s="38">
        <v>977</v>
      </c>
      <c r="W55" s="38">
        <v>533</v>
      </c>
      <c r="X55" s="38">
        <v>444</v>
      </c>
    </row>
    <row r="56" spans="1:24" ht="14.25" customHeight="1" x14ac:dyDescent="0.2">
      <c r="A56" s="1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spans="1:24" ht="14.25" customHeight="1" x14ac:dyDescent="0.2">
      <c r="A57" s="1" t="s">
        <v>127</v>
      </c>
      <c r="B57" s="38">
        <v>8033</v>
      </c>
      <c r="C57" s="38">
        <v>4914</v>
      </c>
      <c r="D57" s="38">
        <v>3119</v>
      </c>
      <c r="E57" s="38"/>
      <c r="F57" s="38">
        <v>676</v>
      </c>
      <c r="G57" s="38">
        <v>472</v>
      </c>
      <c r="H57" s="38">
        <v>204</v>
      </c>
      <c r="I57" s="38"/>
      <c r="J57" s="38">
        <v>5307</v>
      </c>
      <c r="K57" s="38">
        <v>3317</v>
      </c>
      <c r="L57" s="38">
        <v>1990</v>
      </c>
      <c r="M57" s="239"/>
      <c r="N57" s="38">
        <v>676</v>
      </c>
      <c r="O57" s="38">
        <v>392</v>
      </c>
      <c r="P57" s="38">
        <v>284</v>
      </c>
      <c r="Q57" s="239"/>
      <c r="R57" s="38">
        <v>397</v>
      </c>
      <c r="S57" s="38">
        <v>200</v>
      </c>
      <c r="T57" s="38">
        <v>197</v>
      </c>
      <c r="U57" s="38"/>
      <c r="V57" s="38">
        <v>977</v>
      </c>
      <c r="W57" s="41">
        <v>533</v>
      </c>
      <c r="X57" s="41">
        <v>444</v>
      </c>
    </row>
    <row r="58" spans="1:24" ht="14.25" customHeight="1" x14ac:dyDescent="0.2">
      <c r="A58" s="1" t="s">
        <v>128</v>
      </c>
      <c r="B58" s="38">
        <v>6518</v>
      </c>
      <c r="C58" s="38">
        <v>4097</v>
      </c>
      <c r="D58" s="38">
        <v>2421</v>
      </c>
      <c r="E58" s="38"/>
      <c r="F58" s="38">
        <v>830</v>
      </c>
      <c r="G58" s="38">
        <v>535</v>
      </c>
      <c r="H58" s="38">
        <v>295</v>
      </c>
      <c r="I58" s="38"/>
      <c r="J58" s="38">
        <v>4591</v>
      </c>
      <c r="K58" s="38">
        <v>2936</v>
      </c>
      <c r="L58" s="38">
        <v>1655</v>
      </c>
      <c r="M58" s="239"/>
      <c r="N58" s="38">
        <v>636</v>
      </c>
      <c r="O58" s="38">
        <v>364</v>
      </c>
      <c r="P58" s="38">
        <v>272</v>
      </c>
      <c r="Q58" s="239"/>
      <c r="R58" s="38">
        <v>461</v>
      </c>
      <c r="S58" s="38">
        <v>262</v>
      </c>
      <c r="T58" s="38">
        <v>199</v>
      </c>
      <c r="U58" s="38"/>
      <c r="V58" s="38"/>
      <c r="W58" s="38"/>
      <c r="X58" s="38"/>
    </row>
    <row r="59" spans="1:24" ht="14.25" customHeight="1" x14ac:dyDescent="0.2">
      <c r="A59" s="1" t="s">
        <v>129</v>
      </c>
      <c r="B59" s="38">
        <v>5248</v>
      </c>
      <c r="C59" s="38">
        <v>3370</v>
      </c>
      <c r="D59" s="38">
        <v>1878</v>
      </c>
      <c r="E59" s="38"/>
      <c r="F59" s="38">
        <v>540</v>
      </c>
      <c r="G59" s="38">
        <v>367</v>
      </c>
      <c r="H59" s="38">
        <v>173</v>
      </c>
      <c r="I59" s="38"/>
      <c r="J59" s="38">
        <v>3819</v>
      </c>
      <c r="K59" s="38">
        <v>2506</v>
      </c>
      <c r="L59" s="38">
        <v>1313</v>
      </c>
      <c r="M59" s="239"/>
      <c r="N59" s="38">
        <v>578</v>
      </c>
      <c r="O59" s="38">
        <v>331</v>
      </c>
      <c r="P59" s="38">
        <v>247</v>
      </c>
      <c r="Q59" s="239"/>
      <c r="R59" s="38">
        <v>311</v>
      </c>
      <c r="S59" s="38">
        <v>166</v>
      </c>
      <c r="T59" s="38">
        <v>145</v>
      </c>
      <c r="U59" s="38"/>
      <c r="V59" s="38"/>
      <c r="W59" s="38"/>
      <c r="X59" s="38"/>
    </row>
    <row r="60" spans="1:24" ht="14.25" customHeight="1" x14ac:dyDescent="0.2">
      <c r="A60" s="1" t="s">
        <v>130</v>
      </c>
      <c r="B60" s="38">
        <v>6009</v>
      </c>
      <c r="C60" s="38">
        <v>3656</v>
      </c>
      <c r="D60" s="38">
        <v>2353</v>
      </c>
      <c r="E60" s="38"/>
      <c r="F60" s="38">
        <v>592</v>
      </c>
      <c r="G60" s="38">
        <v>381</v>
      </c>
      <c r="H60" s="38">
        <v>211</v>
      </c>
      <c r="I60" s="38"/>
      <c r="J60" s="38">
        <v>5036</v>
      </c>
      <c r="K60" s="38">
        <v>3050</v>
      </c>
      <c r="L60" s="38">
        <v>1986</v>
      </c>
      <c r="M60" s="239"/>
      <c r="N60" s="38">
        <v>213</v>
      </c>
      <c r="O60" s="38">
        <v>130</v>
      </c>
      <c r="P60" s="38">
        <v>83</v>
      </c>
      <c r="Q60" s="239"/>
      <c r="R60" s="38">
        <v>168</v>
      </c>
      <c r="S60" s="38">
        <v>95</v>
      </c>
      <c r="T60" s="38">
        <v>73</v>
      </c>
      <c r="U60" s="38"/>
      <c r="V60" s="38"/>
      <c r="W60" s="38"/>
      <c r="X60" s="38"/>
    </row>
    <row r="61" spans="1:24" ht="14.25" customHeight="1" x14ac:dyDescent="0.2">
      <c r="A61" s="1" t="s">
        <v>131</v>
      </c>
      <c r="B61" s="38">
        <v>2878</v>
      </c>
      <c r="C61" s="38">
        <v>1827</v>
      </c>
      <c r="D61" s="38">
        <v>1051</v>
      </c>
      <c r="E61" s="38"/>
      <c r="F61" s="38">
        <v>253</v>
      </c>
      <c r="G61" s="38">
        <v>183</v>
      </c>
      <c r="H61" s="38">
        <v>70</v>
      </c>
      <c r="I61" s="38"/>
      <c r="J61" s="38">
        <v>2592</v>
      </c>
      <c r="K61" s="38">
        <v>1624</v>
      </c>
      <c r="L61" s="38">
        <v>968</v>
      </c>
      <c r="M61" s="239"/>
      <c r="N61" s="38">
        <v>23</v>
      </c>
      <c r="O61" s="38">
        <v>16</v>
      </c>
      <c r="P61" s="38">
        <v>7</v>
      </c>
      <c r="Q61" s="239"/>
      <c r="R61" s="38">
        <v>10</v>
      </c>
      <c r="S61" s="38">
        <v>4</v>
      </c>
      <c r="T61" s="38">
        <v>6</v>
      </c>
      <c r="U61" s="38"/>
      <c r="V61" s="38"/>
      <c r="W61" s="38"/>
      <c r="X61" s="38"/>
    </row>
    <row r="62" spans="1:24" ht="14.25" customHeight="1" x14ac:dyDescent="0.2">
      <c r="A62" s="1" t="s">
        <v>132</v>
      </c>
      <c r="B62" s="38">
        <v>5364</v>
      </c>
      <c r="C62" s="38">
        <v>3172</v>
      </c>
      <c r="D62" s="38">
        <v>2192</v>
      </c>
      <c r="E62" s="38"/>
      <c r="F62" s="38">
        <v>389</v>
      </c>
      <c r="G62" s="38">
        <v>233</v>
      </c>
      <c r="H62" s="38">
        <v>156</v>
      </c>
      <c r="I62" s="38"/>
      <c r="J62" s="38">
        <v>4434</v>
      </c>
      <c r="K62" s="38">
        <v>2641</v>
      </c>
      <c r="L62" s="38">
        <v>1793</v>
      </c>
      <c r="M62" s="239"/>
      <c r="N62" s="38">
        <v>228</v>
      </c>
      <c r="O62" s="38">
        <v>130</v>
      </c>
      <c r="P62" s="38">
        <v>98</v>
      </c>
      <c r="Q62" s="239"/>
      <c r="R62" s="38">
        <v>313</v>
      </c>
      <c r="S62" s="38">
        <v>168</v>
      </c>
      <c r="T62" s="38">
        <v>145</v>
      </c>
      <c r="U62" s="38"/>
      <c r="V62" s="38"/>
      <c r="W62" s="38"/>
      <c r="X62" s="38"/>
    </row>
    <row r="63" spans="1:24" ht="14.25" customHeight="1" x14ac:dyDescent="0.2">
      <c r="A63" s="1" t="s">
        <v>133</v>
      </c>
      <c r="B63" s="38">
        <v>1193</v>
      </c>
      <c r="C63" s="38">
        <v>757</v>
      </c>
      <c r="D63" s="38">
        <v>436</v>
      </c>
      <c r="E63" s="38"/>
      <c r="F63" s="38">
        <v>194</v>
      </c>
      <c r="G63" s="38">
        <v>126</v>
      </c>
      <c r="H63" s="38">
        <v>68</v>
      </c>
      <c r="I63" s="38"/>
      <c r="J63" s="38">
        <v>980</v>
      </c>
      <c r="K63" s="38">
        <v>621</v>
      </c>
      <c r="L63" s="38">
        <v>359</v>
      </c>
      <c r="M63" s="239"/>
      <c r="N63" s="38">
        <v>13</v>
      </c>
      <c r="O63" s="38">
        <v>7</v>
      </c>
      <c r="P63" s="38">
        <v>6</v>
      </c>
      <c r="Q63" s="239"/>
      <c r="R63" s="38">
        <v>6</v>
      </c>
      <c r="S63" s="38">
        <v>3</v>
      </c>
      <c r="T63" s="38">
        <v>3</v>
      </c>
      <c r="U63" s="38"/>
      <c r="V63" s="38"/>
      <c r="W63" s="38"/>
      <c r="X63" s="38"/>
    </row>
    <row r="64" spans="1:24" ht="14.25" customHeight="1" x14ac:dyDescent="0.2">
      <c r="A64" s="1" t="s">
        <v>134</v>
      </c>
      <c r="B64" s="38">
        <v>10132</v>
      </c>
      <c r="C64" s="38">
        <v>6220</v>
      </c>
      <c r="D64" s="38">
        <v>3912</v>
      </c>
      <c r="E64" s="38"/>
      <c r="F64" s="38">
        <v>1326</v>
      </c>
      <c r="G64" s="38">
        <v>895</v>
      </c>
      <c r="H64" s="38">
        <v>431</v>
      </c>
      <c r="I64" s="38"/>
      <c r="J64" s="38">
        <v>7734</v>
      </c>
      <c r="K64" s="38">
        <v>4759</v>
      </c>
      <c r="L64" s="38">
        <v>2975</v>
      </c>
      <c r="M64" s="239"/>
      <c r="N64" s="38">
        <v>711</v>
      </c>
      <c r="O64" s="38">
        <v>366</v>
      </c>
      <c r="P64" s="38">
        <v>345</v>
      </c>
      <c r="Q64" s="239"/>
      <c r="R64" s="38">
        <v>361</v>
      </c>
      <c r="S64" s="38">
        <v>200</v>
      </c>
      <c r="T64" s="38">
        <v>161</v>
      </c>
      <c r="U64" s="38"/>
      <c r="V64" s="38"/>
      <c r="W64" s="38"/>
      <c r="X64" s="38"/>
    </row>
    <row r="65" spans="1:24" ht="14.25" customHeight="1" x14ac:dyDescent="0.2">
      <c r="A65" s="1" t="s">
        <v>135</v>
      </c>
      <c r="B65" s="38">
        <v>6054</v>
      </c>
      <c r="C65" s="38">
        <v>3686</v>
      </c>
      <c r="D65" s="38">
        <v>2368</v>
      </c>
      <c r="E65" s="38"/>
      <c r="F65" s="38">
        <v>598</v>
      </c>
      <c r="G65" s="38">
        <v>400</v>
      </c>
      <c r="H65" s="38">
        <v>198</v>
      </c>
      <c r="I65" s="38"/>
      <c r="J65" s="38">
        <v>4260</v>
      </c>
      <c r="K65" s="38">
        <v>2639</v>
      </c>
      <c r="L65" s="38">
        <v>1621</v>
      </c>
      <c r="M65" s="239"/>
      <c r="N65" s="38">
        <v>727</v>
      </c>
      <c r="O65" s="38">
        <v>404</v>
      </c>
      <c r="P65" s="38">
        <v>323</v>
      </c>
      <c r="Q65" s="239"/>
      <c r="R65" s="38">
        <v>469</v>
      </c>
      <c r="S65" s="38">
        <v>243</v>
      </c>
      <c r="T65" s="38">
        <v>226</v>
      </c>
      <c r="U65" s="38"/>
      <c r="V65" s="38"/>
      <c r="W65" s="38"/>
      <c r="X65" s="38"/>
    </row>
    <row r="66" spans="1:24" ht="14.25" customHeight="1" x14ac:dyDescent="0.2">
      <c r="A66" s="1" t="s">
        <v>136</v>
      </c>
      <c r="B66" s="38">
        <v>6484</v>
      </c>
      <c r="C66" s="38">
        <v>3941</v>
      </c>
      <c r="D66" s="38">
        <v>2543</v>
      </c>
      <c r="E66" s="38"/>
      <c r="F66" s="38">
        <v>500</v>
      </c>
      <c r="G66" s="38">
        <v>330</v>
      </c>
      <c r="H66" s="38">
        <v>170</v>
      </c>
      <c r="I66" s="38"/>
      <c r="J66" s="38">
        <v>5499</v>
      </c>
      <c r="K66" s="38">
        <v>3329</v>
      </c>
      <c r="L66" s="38">
        <v>2170</v>
      </c>
      <c r="M66" s="239"/>
      <c r="N66" s="38">
        <v>336</v>
      </c>
      <c r="O66" s="38">
        <v>193</v>
      </c>
      <c r="P66" s="38">
        <v>143</v>
      </c>
      <c r="Q66" s="239"/>
      <c r="R66" s="38">
        <v>149</v>
      </c>
      <c r="S66" s="38">
        <v>89</v>
      </c>
      <c r="T66" s="38">
        <v>60</v>
      </c>
      <c r="U66" s="38"/>
      <c r="V66" s="38"/>
      <c r="W66" s="38"/>
      <c r="X66" s="38"/>
    </row>
    <row r="67" spans="1:24" ht="14.25" customHeight="1" x14ac:dyDescent="0.2">
      <c r="A67" s="1" t="s">
        <v>137</v>
      </c>
      <c r="B67" s="38">
        <v>3106</v>
      </c>
      <c r="C67" s="38">
        <v>1829</v>
      </c>
      <c r="D67" s="38">
        <v>1277</v>
      </c>
      <c r="E67" s="38"/>
      <c r="F67" s="38">
        <v>94</v>
      </c>
      <c r="G67" s="38">
        <v>65</v>
      </c>
      <c r="H67" s="38">
        <v>29</v>
      </c>
      <c r="I67" s="38"/>
      <c r="J67" s="38">
        <v>2885</v>
      </c>
      <c r="K67" s="38">
        <v>1688</v>
      </c>
      <c r="L67" s="38">
        <v>1197</v>
      </c>
      <c r="M67" s="239"/>
      <c r="N67" s="38">
        <v>96</v>
      </c>
      <c r="O67" s="38">
        <v>56</v>
      </c>
      <c r="P67" s="38">
        <v>40</v>
      </c>
      <c r="Q67" s="239"/>
      <c r="R67" s="38">
        <v>31</v>
      </c>
      <c r="S67" s="38">
        <v>20</v>
      </c>
      <c r="T67" s="38">
        <v>11</v>
      </c>
      <c r="U67" s="38"/>
      <c r="V67" s="38"/>
      <c r="W67" s="38"/>
      <c r="X67" s="38"/>
    </row>
    <row r="68" spans="1:24" ht="14.25" customHeight="1" x14ac:dyDescent="0.2">
      <c r="A68" s="254" t="s">
        <v>138</v>
      </c>
      <c r="B68" s="38">
        <v>7378</v>
      </c>
      <c r="C68" s="38">
        <v>4734</v>
      </c>
      <c r="D68" s="38">
        <v>2644</v>
      </c>
      <c r="E68" s="38"/>
      <c r="F68" s="38">
        <v>1009</v>
      </c>
      <c r="G68" s="38">
        <v>648</v>
      </c>
      <c r="H68" s="38">
        <v>361</v>
      </c>
      <c r="I68" s="38"/>
      <c r="J68" s="38">
        <v>5814</v>
      </c>
      <c r="K68" s="38">
        <v>3722</v>
      </c>
      <c r="L68" s="38">
        <v>2092</v>
      </c>
      <c r="M68" s="239"/>
      <c r="N68" s="38">
        <v>397</v>
      </c>
      <c r="O68" s="38">
        <v>262</v>
      </c>
      <c r="P68" s="38">
        <v>135</v>
      </c>
      <c r="Q68" s="239"/>
      <c r="R68" s="38">
        <v>158</v>
      </c>
      <c r="S68" s="38">
        <v>102</v>
      </c>
      <c r="T68" s="38">
        <v>56</v>
      </c>
      <c r="U68" s="38"/>
      <c r="V68" s="38"/>
      <c r="W68" s="38"/>
      <c r="X68" s="38"/>
    </row>
    <row r="69" spans="1:24" ht="14.25" customHeight="1" x14ac:dyDescent="0.2">
      <c r="A69" s="1" t="s">
        <v>139</v>
      </c>
      <c r="B69" s="38">
        <v>4107</v>
      </c>
      <c r="C69" s="38">
        <v>2498</v>
      </c>
      <c r="D69" s="38">
        <v>1609</v>
      </c>
      <c r="E69" s="38"/>
      <c r="F69" s="38">
        <v>497</v>
      </c>
      <c r="G69" s="38">
        <v>319</v>
      </c>
      <c r="H69" s="38">
        <v>178</v>
      </c>
      <c r="I69" s="38"/>
      <c r="J69" s="38">
        <v>3530</v>
      </c>
      <c r="K69" s="38">
        <v>2127</v>
      </c>
      <c r="L69" s="38">
        <v>1403</v>
      </c>
      <c r="M69" s="239"/>
      <c r="N69" s="38">
        <v>59</v>
      </c>
      <c r="O69" s="38">
        <v>40</v>
      </c>
      <c r="P69" s="38">
        <v>19</v>
      </c>
      <c r="Q69" s="239"/>
      <c r="R69" s="38">
        <v>21</v>
      </c>
      <c r="S69" s="38">
        <v>12</v>
      </c>
      <c r="T69" s="38">
        <v>9</v>
      </c>
      <c r="U69" s="38"/>
      <c r="V69" s="38"/>
      <c r="W69" s="38"/>
      <c r="X69" s="38"/>
    </row>
    <row r="70" spans="1:24" ht="14.25" customHeight="1" x14ac:dyDescent="0.2">
      <c r="A70" s="1" t="s">
        <v>140</v>
      </c>
      <c r="B70" s="38">
        <v>11355</v>
      </c>
      <c r="C70" s="38">
        <v>7096</v>
      </c>
      <c r="D70" s="38">
        <v>4259</v>
      </c>
      <c r="E70" s="38"/>
      <c r="F70" s="38">
        <v>1499</v>
      </c>
      <c r="G70" s="38">
        <v>1034</v>
      </c>
      <c r="H70" s="38">
        <v>465</v>
      </c>
      <c r="I70" s="38"/>
      <c r="J70" s="38">
        <v>8284</v>
      </c>
      <c r="K70" s="38">
        <v>5153</v>
      </c>
      <c r="L70" s="38">
        <v>3131</v>
      </c>
      <c r="M70" s="239"/>
      <c r="N70" s="38">
        <v>951</v>
      </c>
      <c r="O70" s="38">
        <v>563</v>
      </c>
      <c r="P70" s="38">
        <v>388</v>
      </c>
      <c r="Q70" s="239"/>
      <c r="R70" s="38">
        <v>621</v>
      </c>
      <c r="S70" s="38">
        <v>346</v>
      </c>
      <c r="T70" s="38">
        <v>275</v>
      </c>
      <c r="U70" s="38"/>
      <c r="V70" s="38"/>
      <c r="W70" s="38"/>
      <c r="X70" s="38"/>
    </row>
    <row r="71" spans="1:24" ht="14.25" customHeight="1" x14ac:dyDescent="0.2">
      <c r="A71" s="236" t="s">
        <v>141</v>
      </c>
      <c r="B71" s="38">
        <v>2727</v>
      </c>
      <c r="C71" s="38">
        <v>1722</v>
      </c>
      <c r="D71" s="38">
        <v>1005</v>
      </c>
      <c r="E71" s="62"/>
      <c r="F71" s="38">
        <v>201</v>
      </c>
      <c r="G71" s="38">
        <v>142</v>
      </c>
      <c r="H71" s="38">
        <v>59</v>
      </c>
      <c r="I71" s="62"/>
      <c r="J71" s="38">
        <v>2434</v>
      </c>
      <c r="K71" s="38">
        <v>1523</v>
      </c>
      <c r="L71" s="38">
        <v>911</v>
      </c>
      <c r="M71" s="239"/>
      <c r="N71" s="38">
        <v>60</v>
      </c>
      <c r="O71" s="38">
        <v>37</v>
      </c>
      <c r="P71" s="38">
        <v>23</v>
      </c>
      <c r="Q71" s="239"/>
      <c r="R71" s="38">
        <v>32</v>
      </c>
      <c r="S71" s="38">
        <v>20</v>
      </c>
      <c r="T71" s="38">
        <v>12</v>
      </c>
      <c r="U71" s="62"/>
      <c r="V71" s="62"/>
      <c r="W71" s="62"/>
      <c r="X71" s="62"/>
    </row>
    <row r="72" spans="1:24" ht="14.25" customHeight="1" x14ac:dyDescent="0.2">
      <c r="A72" s="236" t="s">
        <v>142</v>
      </c>
      <c r="B72" s="38">
        <v>3454</v>
      </c>
      <c r="C72" s="38">
        <v>2203</v>
      </c>
      <c r="D72" s="38">
        <v>1251</v>
      </c>
      <c r="E72" s="62"/>
      <c r="F72" s="38">
        <v>207</v>
      </c>
      <c r="G72" s="38">
        <v>136</v>
      </c>
      <c r="H72" s="38">
        <v>71</v>
      </c>
      <c r="I72" s="62"/>
      <c r="J72" s="38">
        <v>3037</v>
      </c>
      <c r="K72" s="38">
        <v>1938</v>
      </c>
      <c r="L72" s="38">
        <v>1099</v>
      </c>
      <c r="M72" s="239"/>
      <c r="N72" s="38">
        <v>105</v>
      </c>
      <c r="O72" s="38">
        <v>74</v>
      </c>
      <c r="P72" s="38">
        <v>31</v>
      </c>
      <c r="Q72" s="239"/>
      <c r="R72" s="38">
        <v>105</v>
      </c>
      <c r="S72" s="38">
        <v>55</v>
      </c>
      <c r="T72" s="38">
        <v>50</v>
      </c>
      <c r="U72" s="62"/>
      <c r="V72" s="62"/>
      <c r="W72" s="62"/>
      <c r="X72" s="62"/>
    </row>
    <row r="73" spans="1:24" ht="14.25" customHeight="1" x14ac:dyDescent="0.2">
      <c r="A73" s="1" t="s">
        <v>143</v>
      </c>
      <c r="B73" s="38">
        <v>2479</v>
      </c>
      <c r="C73" s="38">
        <v>1510</v>
      </c>
      <c r="D73" s="38">
        <v>969</v>
      </c>
      <c r="E73" s="38"/>
      <c r="F73" s="38">
        <v>234</v>
      </c>
      <c r="G73" s="38">
        <v>147</v>
      </c>
      <c r="H73" s="38">
        <v>87</v>
      </c>
      <c r="I73" s="38"/>
      <c r="J73" s="38">
        <v>2067</v>
      </c>
      <c r="K73" s="38">
        <v>1262</v>
      </c>
      <c r="L73" s="38">
        <v>805</v>
      </c>
      <c r="M73" s="239"/>
      <c r="N73" s="38">
        <v>91</v>
      </c>
      <c r="O73" s="38">
        <v>56</v>
      </c>
      <c r="P73" s="38">
        <v>35</v>
      </c>
      <c r="Q73" s="239"/>
      <c r="R73" s="38">
        <v>87</v>
      </c>
      <c r="S73" s="38">
        <v>45</v>
      </c>
      <c r="T73" s="38">
        <v>42</v>
      </c>
      <c r="U73" s="38"/>
      <c r="V73" s="38"/>
      <c r="W73" s="38"/>
      <c r="X73" s="38"/>
    </row>
    <row r="74" spans="1:24" ht="14.25" customHeight="1" x14ac:dyDescent="0.2">
      <c r="A74" s="1" t="s">
        <v>144</v>
      </c>
      <c r="B74" s="38">
        <v>3009</v>
      </c>
      <c r="C74" s="38">
        <v>1867</v>
      </c>
      <c r="D74" s="38">
        <v>1142</v>
      </c>
      <c r="E74" s="38"/>
      <c r="F74" s="38">
        <v>190</v>
      </c>
      <c r="G74" s="38">
        <v>116</v>
      </c>
      <c r="H74" s="38">
        <v>74</v>
      </c>
      <c r="I74" s="38"/>
      <c r="J74" s="38">
        <v>2613</v>
      </c>
      <c r="K74" s="38">
        <v>1636</v>
      </c>
      <c r="L74" s="38">
        <v>977</v>
      </c>
      <c r="M74" s="239"/>
      <c r="N74" s="38">
        <v>133</v>
      </c>
      <c r="O74" s="38">
        <v>75</v>
      </c>
      <c r="P74" s="38">
        <v>58</v>
      </c>
      <c r="Q74" s="239"/>
      <c r="R74" s="38">
        <v>73</v>
      </c>
      <c r="S74" s="38">
        <v>40</v>
      </c>
      <c r="T74" s="38">
        <v>33</v>
      </c>
      <c r="U74" s="38"/>
      <c r="V74" s="38"/>
      <c r="W74" s="38"/>
      <c r="X74" s="38"/>
    </row>
    <row r="75" spans="1:24" ht="14.25" customHeight="1" x14ac:dyDescent="0.2">
      <c r="A75" s="1" t="s">
        <v>145</v>
      </c>
      <c r="B75" s="38">
        <v>3055</v>
      </c>
      <c r="C75" s="38">
        <v>1863</v>
      </c>
      <c r="D75" s="38">
        <v>1192</v>
      </c>
      <c r="E75" s="38"/>
      <c r="F75" s="38">
        <v>169</v>
      </c>
      <c r="G75" s="38">
        <v>107</v>
      </c>
      <c r="H75" s="38">
        <v>62</v>
      </c>
      <c r="I75" s="38"/>
      <c r="J75" s="38">
        <v>2566</v>
      </c>
      <c r="K75" s="38">
        <v>1579</v>
      </c>
      <c r="L75" s="38">
        <v>987</v>
      </c>
      <c r="M75" s="239"/>
      <c r="N75" s="38">
        <v>175</v>
      </c>
      <c r="O75" s="38">
        <v>110</v>
      </c>
      <c r="P75" s="38">
        <v>65</v>
      </c>
      <c r="Q75" s="239"/>
      <c r="R75" s="38">
        <v>145</v>
      </c>
      <c r="S75" s="38">
        <v>67</v>
      </c>
      <c r="T75" s="38">
        <v>78</v>
      </c>
      <c r="U75" s="38"/>
      <c r="V75" s="38"/>
      <c r="W75" s="38"/>
      <c r="X75" s="38"/>
    </row>
    <row r="76" spans="1:24" ht="14.25" customHeight="1" x14ac:dyDescent="0.2">
      <c r="A76" s="1" t="s">
        <v>146</v>
      </c>
      <c r="B76" s="38">
        <v>5761</v>
      </c>
      <c r="C76" s="38">
        <v>3654</v>
      </c>
      <c r="D76" s="38">
        <v>2107</v>
      </c>
      <c r="E76" s="38"/>
      <c r="F76" s="38">
        <v>440</v>
      </c>
      <c r="G76" s="38">
        <v>298</v>
      </c>
      <c r="H76" s="38">
        <v>142</v>
      </c>
      <c r="I76" s="38"/>
      <c r="J76" s="38">
        <v>4650</v>
      </c>
      <c r="K76" s="38">
        <v>2970</v>
      </c>
      <c r="L76" s="38">
        <v>1680</v>
      </c>
      <c r="M76" s="239"/>
      <c r="N76" s="38">
        <v>490</v>
      </c>
      <c r="O76" s="38">
        <v>286</v>
      </c>
      <c r="P76" s="38">
        <v>204</v>
      </c>
      <c r="Q76" s="239"/>
      <c r="R76" s="38">
        <v>181</v>
      </c>
      <c r="S76" s="38">
        <v>100</v>
      </c>
      <c r="T76" s="38">
        <v>81</v>
      </c>
      <c r="U76" s="38"/>
      <c r="V76" s="38"/>
      <c r="W76" s="38"/>
      <c r="X76" s="38"/>
    </row>
    <row r="77" spans="1:24" ht="14.25" customHeight="1" x14ac:dyDescent="0.2">
      <c r="A77" s="1" t="s">
        <v>147</v>
      </c>
      <c r="B77" s="38">
        <v>5889</v>
      </c>
      <c r="C77" s="38">
        <v>3421</v>
      </c>
      <c r="D77" s="38">
        <v>2468</v>
      </c>
      <c r="E77" s="38"/>
      <c r="F77" s="38">
        <v>295</v>
      </c>
      <c r="G77" s="38">
        <v>181</v>
      </c>
      <c r="H77" s="38">
        <v>114</v>
      </c>
      <c r="I77" s="38"/>
      <c r="J77" s="38">
        <v>5334</v>
      </c>
      <c r="K77" s="38">
        <v>3095</v>
      </c>
      <c r="L77" s="38">
        <v>2239</v>
      </c>
      <c r="M77" s="239"/>
      <c r="N77" s="38">
        <v>130</v>
      </c>
      <c r="O77" s="38">
        <v>84</v>
      </c>
      <c r="P77" s="38">
        <v>46</v>
      </c>
      <c r="Q77" s="239"/>
      <c r="R77" s="38">
        <v>130</v>
      </c>
      <c r="S77" s="38">
        <v>61</v>
      </c>
      <c r="T77" s="38">
        <v>69</v>
      </c>
      <c r="U77" s="38"/>
      <c r="V77" s="38"/>
      <c r="W77" s="38"/>
      <c r="X77" s="38"/>
    </row>
    <row r="78" spans="1:24" ht="14.25" customHeight="1" x14ac:dyDescent="0.2">
      <c r="A78" s="1" t="s">
        <v>148</v>
      </c>
      <c r="B78" s="38">
        <v>2865</v>
      </c>
      <c r="C78" s="38">
        <v>1828</v>
      </c>
      <c r="D78" s="38">
        <v>1037</v>
      </c>
      <c r="E78" s="38"/>
      <c r="F78" s="38">
        <v>259</v>
      </c>
      <c r="G78" s="38">
        <v>183</v>
      </c>
      <c r="H78" s="38">
        <v>76</v>
      </c>
      <c r="I78" s="38"/>
      <c r="J78" s="38">
        <v>2582</v>
      </c>
      <c r="K78" s="38">
        <v>1634</v>
      </c>
      <c r="L78" s="38">
        <v>948</v>
      </c>
      <c r="M78" s="239"/>
      <c r="N78" s="38">
        <v>9</v>
      </c>
      <c r="O78" s="38">
        <v>7</v>
      </c>
      <c r="P78" s="38">
        <v>2</v>
      </c>
      <c r="Q78" s="239"/>
      <c r="R78" s="38">
        <v>15</v>
      </c>
      <c r="S78" s="38">
        <v>4</v>
      </c>
      <c r="T78" s="38">
        <v>11</v>
      </c>
      <c r="U78" s="38"/>
      <c r="V78" s="38"/>
      <c r="W78" s="38"/>
      <c r="X78" s="38"/>
    </row>
    <row r="79" spans="1:24" ht="14.25" customHeight="1" x14ac:dyDescent="0.2">
      <c r="A79" s="1" t="s">
        <v>149</v>
      </c>
      <c r="B79" s="38">
        <v>2955</v>
      </c>
      <c r="C79" s="38">
        <v>1745</v>
      </c>
      <c r="D79" s="38">
        <v>1210</v>
      </c>
      <c r="E79" s="38"/>
      <c r="F79" s="38">
        <v>110</v>
      </c>
      <c r="G79" s="38">
        <v>70</v>
      </c>
      <c r="H79" s="38">
        <v>40</v>
      </c>
      <c r="I79" s="38"/>
      <c r="J79" s="38">
        <v>2774</v>
      </c>
      <c r="K79" s="38">
        <v>1636</v>
      </c>
      <c r="L79" s="38">
        <v>1138</v>
      </c>
      <c r="M79" s="239"/>
      <c r="N79" s="38">
        <v>55</v>
      </c>
      <c r="O79" s="38">
        <v>33</v>
      </c>
      <c r="P79" s="38">
        <v>22</v>
      </c>
      <c r="Q79" s="239"/>
      <c r="R79" s="38">
        <v>16</v>
      </c>
      <c r="S79" s="38">
        <v>6</v>
      </c>
      <c r="T79" s="38">
        <v>10</v>
      </c>
      <c r="U79" s="38"/>
      <c r="V79" s="38"/>
      <c r="W79" s="38"/>
      <c r="X79" s="38"/>
    </row>
    <row r="80" spans="1:24" ht="14.25" customHeight="1" x14ac:dyDescent="0.2">
      <c r="A80" s="1" t="s">
        <v>150</v>
      </c>
      <c r="B80" s="38">
        <v>1127</v>
      </c>
      <c r="C80" s="38">
        <v>699</v>
      </c>
      <c r="D80" s="38">
        <v>428</v>
      </c>
      <c r="E80" s="38"/>
      <c r="F80" s="38">
        <v>113</v>
      </c>
      <c r="G80" s="38">
        <v>70</v>
      </c>
      <c r="H80" s="38">
        <v>43</v>
      </c>
      <c r="I80" s="38"/>
      <c r="J80" s="38">
        <v>988</v>
      </c>
      <c r="K80" s="38">
        <v>613</v>
      </c>
      <c r="L80" s="38">
        <v>375</v>
      </c>
      <c r="M80" s="239"/>
      <c r="N80" s="38">
        <v>16</v>
      </c>
      <c r="O80" s="38">
        <v>9</v>
      </c>
      <c r="P80" s="38">
        <v>7</v>
      </c>
      <c r="Q80" s="239"/>
      <c r="R80" s="38">
        <v>10</v>
      </c>
      <c r="S80" s="38">
        <v>7</v>
      </c>
      <c r="T80" s="38">
        <v>3</v>
      </c>
      <c r="U80" s="38"/>
      <c r="V80" s="38"/>
      <c r="W80" s="38"/>
      <c r="X80" s="38"/>
    </row>
    <row r="81" spans="1:24" ht="14.25" customHeight="1" x14ac:dyDescent="0.2">
      <c r="A81" s="1" t="s">
        <v>151</v>
      </c>
      <c r="B81" s="38">
        <v>7066</v>
      </c>
      <c r="C81" s="38">
        <v>4255</v>
      </c>
      <c r="D81" s="38">
        <v>2811</v>
      </c>
      <c r="E81" s="38"/>
      <c r="F81" s="38">
        <v>507</v>
      </c>
      <c r="G81" s="38">
        <v>349</v>
      </c>
      <c r="H81" s="38">
        <v>158</v>
      </c>
      <c r="I81" s="38"/>
      <c r="J81" s="38">
        <v>5814</v>
      </c>
      <c r="K81" s="38">
        <v>3498</v>
      </c>
      <c r="L81" s="38">
        <v>2316</v>
      </c>
      <c r="M81" s="239"/>
      <c r="N81" s="38">
        <v>506</v>
      </c>
      <c r="O81" s="38">
        <v>283</v>
      </c>
      <c r="P81" s="38">
        <v>223</v>
      </c>
      <c r="Q81" s="239"/>
      <c r="R81" s="38">
        <v>239</v>
      </c>
      <c r="S81" s="38">
        <v>125</v>
      </c>
      <c r="T81" s="38">
        <v>114</v>
      </c>
      <c r="U81" s="38"/>
      <c r="V81" s="38"/>
      <c r="W81" s="38"/>
      <c r="X81" s="38"/>
    </row>
    <row r="82" spans="1:24" ht="14.25" customHeight="1" x14ac:dyDescent="0.2">
      <c r="A82" s="37" t="s">
        <v>152</v>
      </c>
      <c r="B82" s="38">
        <v>4994</v>
      </c>
      <c r="C82" s="38">
        <v>3168</v>
      </c>
      <c r="D82" s="38">
        <v>1826</v>
      </c>
      <c r="E82" s="38"/>
      <c r="F82" s="38">
        <v>346</v>
      </c>
      <c r="G82" s="38">
        <v>254</v>
      </c>
      <c r="H82" s="38">
        <v>92</v>
      </c>
      <c r="I82" s="38"/>
      <c r="J82" s="38">
        <v>4445</v>
      </c>
      <c r="K82" s="38">
        <v>2809</v>
      </c>
      <c r="L82" s="38">
        <v>1636</v>
      </c>
      <c r="M82" s="239"/>
      <c r="N82" s="38">
        <v>145</v>
      </c>
      <c r="O82" s="38">
        <v>81</v>
      </c>
      <c r="P82" s="38">
        <v>64</v>
      </c>
      <c r="Q82" s="239"/>
      <c r="R82" s="38">
        <v>58</v>
      </c>
      <c r="S82" s="38">
        <v>24</v>
      </c>
      <c r="T82" s="38">
        <v>34</v>
      </c>
      <c r="U82" s="38"/>
      <c r="V82" s="38"/>
      <c r="W82" s="38"/>
      <c r="X82" s="38"/>
    </row>
    <row r="83" spans="1:24" ht="14.25" customHeight="1" thickBot="1" x14ac:dyDescent="0.25">
      <c r="A83" s="241" t="s">
        <v>153</v>
      </c>
      <c r="B83" s="243">
        <v>531</v>
      </c>
      <c r="C83" s="243">
        <v>317</v>
      </c>
      <c r="D83" s="243">
        <v>214</v>
      </c>
      <c r="E83" s="243"/>
      <c r="F83" s="243">
        <v>28</v>
      </c>
      <c r="G83" s="243">
        <v>12</v>
      </c>
      <c r="H83" s="243">
        <v>16</v>
      </c>
      <c r="I83" s="243"/>
      <c r="J83" s="243">
        <v>500</v>
      </c>
      <c r="K83" s="243">
        <v>303</v>
      </c>
      <c r="L83" s="243">
        <v>197</v>
      </c>
      <c r="M83" s="242"/>
      <c r="N83" s="243">
        <v>3</v>
      </c>
      <c r="O83" s="243">
        <v>2</v>
      </c>
      <c r="P83" s="243">
        <v>1</v>
      </c>
      <c r="Q83" s="242"/>
      <c r="R83" s="243">
        <v>0</v>
      </c>
      <c r="S83" s="243">
        <v>0</v>
      </c>
      <c r="T83" s="243">
        <v>0</v>
      </c>
      <c r="U83" s="243"/>
      <c r="V83" s="243"/>
      <c r="W83" s="243"/>
      <c r="X83" s="243"/>
    </row>
  </sheetData>
  <mergeCells count="2">
    <mergeCell ref="Z1:AA2"/>
    <mergeCell ref="Z44:AA45"/>
  </mergeCells>
  <hyperlinks>
    <hyperlink ref="Z1" r:id="rId1" location="INDICE!A1"/>
    <hyperlink ref="Z1:AA2" location="INDICE!A3" display="INDICE"/>
    <hyperlink ref="Z44" r:id="rId2" location="INDICE!A1"/>
    <hyperlink ref="Z44:AA45" location="INDICE!A3" display="INDICE"/>
  </hyperlinks>
  <printOptions horizontalCentered="1"/>
  <pageMargins left="0.39370078740157483" right="0.39370078740157483" top="0.94488188976377963" bottom="0.98425196850393704" header="0" footer="0"/>
  <pageSetup scale="67" orientation="portrait" r:id="rId3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workbookViewId="0"/>
  </sheetViews>
  <sheetFormatPr baseColWidth="10" defaultColWidth="9" defaultRowHeight="12.75" x14ac:dyDescent="0.2"/>
  <cols>
    <col min="1" max="1" width="29.75" style="2" customWidth="1"/>
    <col min="2" max="2" width="6.25" style="316" bestFit="1" customWidth="1"/>
    <col min="3" max="3" width="6.125" style="316" bestFit="1" customWidth="1"/>
    <col min="4" max="4" width="5.375" style="316" bestFit="1" customWidth="1"/>
    <col min="5" max="5" width="1" style="316" customWidth="1"/>
    <col min="6" max="7" width="5.375" style="316" bestFit="1" customWidth="1"/>
    <col min="8" max="8" width="5" style="316" bestFit="1" customWidth="1"/>
    <col min="9" max="9" width="1.125" style="316" customWidth="1"/>
    <col min="10" max="10" width="6.125" style="316" bestFit="1" customWidth="1"/>
    <col min="11" max="12" width="5.875" style="316" bestFit="1" customWidth="1"/>
    <col min="13" max="13" width="1.125" style="2" customWidth="1"/>
    <col min="14" max="16" width="5.375" style="2" bestFit="1" customWidth="1"/>
    <col min="17" max="17" width="1.125" style="2" customWidth="1"/>
    <col min="18" max="18" width="5.25" style="2" bestFit="1" customWidth="1"/>
    <col min="19" max="20" width="5" style="2" bestFit="1" customWidth="1"/>
    <col min="21" max="21" width="1.125" style="2" customWidth="1"/>
    <col min="22" max="22" width="4.625" style="2" bestFit="1" customWidth="1"/>
    <col min="23" max="24" width="3.5" style="2" bestFit="1" customWidth="1"/>
    <col min="25" max="25" width="2.625" style="2" customWidth="1"/>
    <col min="26" max="27" width="3.875" style="2" customWidth="1"/>
    <col min="28" max="256" width="11" customWidth="1"/>
  </cols>
  <sheetData>
    <row r="1" spans="1:29" ht="14.25" x14ac:dyDescent="0.2">
      <c r="A1" s="86" t="s">
        <v>968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611"/>
      <c r="Z1" s="611"/>
      <c r="AA1" s="76"/>
      <c r="AB1" s="747" t="s">
        <v>650</v>
      </c>
      <c r="AC1" s="747"/>
    </row>
    <row r="2" spans="1:29" ht="15" x14ac:dyDescent="0.25">
      <c r="A2" s="86" t="s">
        <v>827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611"/>
      <c r="Z2" s="611"/>
      <c r="AA2" s="76"/>
      <c r="AB2" s="747"/>
      <c r="AC2" s="747"/>
    </row>
    <row r="3" spans="1:29" ht="18.75" x14ac:dyDescent="0.3">
      <c r="A3" s="296" t="s">
        <v>331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611"/>
      <c r="Z3" s="611"/>
      <c r="AA3" s="611"/>
    </row>
    <row r="4" spans="1:29" ht="14.25" x14ac:dyDescent="0.2">
      <c r="A4" s="86" t="s">
        <v>377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611"/>
      <c r="Z4" s="611"/>
      <c r="AA4" s="611"/>
    </row>
    <row r="5" spans="1:29" ht="14.25" x14ac:dyDescent="0.2">
      <c r="A5" s="86" t="s">
        <v>545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611"/>
      <c r="Z5" s="611"/>
      <c r="AA5" s="611"/>
    </row>
    <row r="6" spans="1:29" ht="15" thickBot="1" x14ac:dyDescent="0.25">
      <c r="A6" s="299" t="s">
        <v>1065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611"/>
      <c r="Z6" s="611"/>
      <c r="AA6" s="611"/>
    </row>
    <row r="7" spans="1:29" x14ac:dyDescent="0.2">
      <c r="A7" s="1"/>
      <c r="B7" s="775" t="s">
        <v>5</v>
      </c>
      <c r="C7" s="775"/>
      <c r="D7" s="775"/>
      <c r="E7" s="270"/>
      <c r="F7" s="775" t="s">
        <v>51</v>
      </c>
      <c r="G7" s="775"/>
      <c r="H7" s="775"/>
      <c r="I7" s="270"/>
      <c r="J7" s="775" t="s">
        <v>378</v>
      </c>
      <c r="K7" s="775"/>
      <c r="L7" s="775"/>
      <c r="M7" s="270"/>
      <c r="N7" s="775" t="s">
        <v>325</v>
      </c>
      <c r="O7" s="775"/>
      <c r="P7" s="775"/>
      <c r="Q7" s="270"/>
      <c r="R7" s="775" t="s">
        <v>379</v>
      </c>
      <c r="S7" s="775"/>
      <c r="T7" s="775"/>
      <c r="U7" s="270"/>
      <c r="V7" s="775" t="s">
        <v>380</v>
      </c>
      <c r="W7" s="775"/>
      <c r="X7" s="775"/>
      <c r="Y7" s="1"/>
      <c r="Z7" s="1"/>
      <c r="AA7" s="1"/>
    </row>
    <row r="8" spans="1:29" ht="13.5" thickBot="1" x14ac:dyDescent="0.25">
      <c r="A8" s="276" t="s">
        <v>381</v>
      </c>
      <c r="B8" s="272" t="s">
        <v>87</v>
      </c>
      <c r="C8" s="272" t="s">
        <v>88</v>
      </c>
      <c r="D8" s="272" t="s">
        <v>89</v>
      </c>
      <c r="E8" s="308"/>
      <c r="F8" s="272" t="s">
        <v>87</v>
      </c>
      <c r="G8" s="272" t="s">
        <v>88</v>
      </c>
      <c r="H8" s="272" t="s">
        <v>89</v>
      </c>
      <c r="I8" s="308"/>
      <c r="J8" s="272" t="s">
        <v>87</v>
      </c>
      <c r="K8" s="272" t="s">
        <v>88</v>
      </c>
      <c r="L8" s="272" t="s">
        <v>89</v>
      </c>
      <c r="M8" s="308"/>
      <c r="N8" s="272" t="s">
        <v>87</v>
      </c>
      <c r="O8" s="272" t="s">
        <v>88</v>
      </c>
      <c r="P8" s="272" t="s">
        <v>89</v>
      </c>
      <c r="Q8" s="308"/>
      <c r="R8" s="272" t="s">
        <v>87</v>
      </c>
      <c r="S8" s="272" t="s">
        <v>88</v>
      </c>
      <c r="T8" s="272" t="s">
        <v>89</v>
      </c>
      <c r="U8" s="308"/>
      <c r="V8" s="272" t="s">
        <v>87</v>
      </c>
      <c r="W8" s="272" t="s">
        <v>88</v>
      </c>
      <c r="X8" s="272" t="s">
        <v>89</v>
      </c>
      <c r="Y8" s="1"/>
      <c r="Z8" s="1"/>
      <c r="AA8" s="1"/>
    </row>
    <row r="9" spans="1:29" x14ac:dyDescent="0.2">
      <c r="A9" s="324" t="s">
        <v>382</v>
      </c>
      <c r="B9" s="239">
        <v>181315</v>
      </c>
      <c r="C9" s="239">
        <v>110284</v>
      </c>
      <c r="D9" s="239">
        <v>71031</v>
      </c>
      <c r="E9" s="239"/>
      <c r="F9" s="239">
        <v>21239</v>
      </c>
      <c r="G9" s="239">
        <v>13980</v>
      </c>
      <c r="H9" s="239">
        <v>7259</v>
      </c>
      <c r="I9" s="239"/>
      <c r="J9" s="325">
        <v>133843</v>
      </c>
      <c r="K9" s="325">
        <v>81610</v>
      </c>
      <c r="L9" s="325">
        <v>52233</v>
      </c>
      <c r="M9" s="239"/>
      <c r="N9" s="239">
        <v>16198</v>
      </c>
      <c r="O9" s="325">
        <v>9300</v>
      </c>
      <c r="P9" s="239">
        <v>6898</v>
      </c>
      <c r="Q9" s="239"/>
      <c r="R9" s="239">
        <v>9058</v>
      </c>
      <c r="S9" s="325">
        <v>4861</v>
      </c>
      <c r="T9" s="325">
        <v>4197</v>
      </c>
      <c r="U9" s="239"/>
      <c r="V9" s="239">
        <v>977</v>
      </c>
      <c r="W9" s="239">
        <v>533</v>
      </c>
      <c r="X9" s="239">
        <v>444</v>
      </c>
      <c r="Y9" s="323"/>
    </row>
    <row r="10" spans="1:29" x14ac:dyDescent="0.2">
      <c r="A10" s="322"/>
      <c r="B10" s="239"/>
      <c r="C10" s="239"/>
      <c r="D10" s="239"/>
      <c r="E10" s="239"/>
      <c r="F10" s="76"/>
      <c r="G10" s="76"/>
      <c r="H10" s="76"/>
      <c r="I10" s="239"/>
      <c r="J10" s="76"/>
      <c r="K10" s="76"/>
      <c r="L10" s="76"/>
      <c r="M10" s="239"/>
      <c r="N10" s="76"/>
      <c r="O10" s="76"/>
      <c r="P10" s="76"/>
      <c r="Q10" s="239"/>
      <c r="R10" s="76"/>
      <c r="S10" s="76"/>
      <c r="T10" s="76"/>
      <c r="U10" s="239"/>
      <c r="V10" s="239"/>
      <c r="W10" s="239"/>
      <c r="X10" s="239"/>
    </row>
    <row r="11" spans="1:29" x14ac:dyDescent="0.2">
      <c r="A11" s="605" t="s">
        <v>383</v>
      </c>
      <c r="B11" s="239">
        <v>3</v>
      </c>
      <c r="C11" s="239">
        <v>2</v>
      </c>
      <c r="D11" s="239">
        <v>1</v>
      </c>
      <c r="E11" s="239"/>
      <c r="F11" s="38"/>
      <c r="G11" s="38"/>
      <c r="H11" s="38"/>
      <c r="I11" s="239"/>
      <c r="J11" s="38"/>
      <c r="K11" s="38"/>
      <c r="L11" s="38"/>
      <c r="M11" s="239"/>
      <c r="N11" s="38"/>
      <c r="O11" s="38"/>
      <c r="P11" s="38"/>
      <c r="Q11" s="38"/>
      <c r="R11" s="38"/>
      <c r="S11" s="38"/>
      <c r="T11" s="38"/>
      <c r="U11" s="325"/>
      <c r="V11" s="239">
        <v>3</v>
      </c>
      <c r="W11" s="239">
        <v>2</v>
      </c>
      <c r="X11" s="239">
        <v>1</v>
      </c>
      <c r="Y11" s="323"/>
    </row>
    <row r="12" spans="1:29" x14ac:dyDescent="0.2">
      <c r="A12" s="605" t="s">
        <v>384</v>
      </c>
      <c r="B12" s="239">
        <v>1958</v>
      </c>
      <c r="C12" s="239">
        <v>1118</v>
      </c>
      <c r="D12" s="239">
        <v>839</v>
      </c>
      <c r="E12" s="239"/>
      <c r="F12" s="38">
        <v>314</v>
      </c>
      <c r="G12" s="38">
        <v>167</v>
      </c>
      <c r="H12" s="38">
        <v>147</v>
      </c>
      <c r="I12" s="239"/>
      <c r="J12" s="38">
        <v>1051</v>
      </c>
      <c r="K12" s="38">
        <v>629</v>
      </c>
      <c r="L12" s="38">
        <v>421</v>
      </c>
      <c r="M12" s="239"/>
      <c r="N12" s="38">
        <v>345</v>
      </c>
      <c r="O12" s="38">
        <v>187</v>
      </c>
      <c r="P12" s="38">
        <v>158</v>
      </c>
      <c r="Q12" s="38"/>
      <c r="R12" s="38">
        <v>213</v>
      </c>
      <c r="S12" s="38">
        <v>119</v>
      </c>
      <c r="T12" s="38">
        <v>94</v>
      </c>
      <c r="U12" s="325"/>
      <c r="V12" s="239">
        <v>35</v>
      </c>
      <c r="W12" s="239">
        <v>16</v>
      </c>
      <c r="X12" s="239">
        <v>19</v>
      </c>
      <c r="Y12" s="323"/>
    </row>
    <row r="13" spans="1:29" x14ac:dyDescent="0.2">
      <c r="A13" s="605" t="s">
        <v>385</v>
      </c>
      <c r="B13" s="239">
        <v>736</v>
      </c>
      <c r="C13" s="239">
        <v>425</v>
      </c>
      <c r="D13" s="239">
        <v>311</v>
      </c>
      <c r="E13" s="239"/>
      <c r="F13" s="38">
        <v>100</v>
      </c>
      <c r="G13" s="38">
        <v>58</v>
      </c>
      <c r="H13" s="38">
        <v>42</v>
      </c>
      <c r="I13" s="239"/>
      <c r="J13" s="38">
        <v>518</v>
      </c>
      <c r="K13" s="38">
        <v>293</v>
      </c>
      <c r="L13" s="38">
        <v>225</v>
      </c>
      <c r="M13" s="239"/>
      <c r="N13" s="38">
        <v>51</v>
      </c>
      <c r="O13" s="38">
        <v>34</v>
      </c>
      <c r="P13" s="38">
        <v>17</v>
      </c>
      <c r="Q13" s="38"/>
      <c r="R13" s="38">
        <v>41</v>
      </c>
      <c r="S13" s="38">
        <v>22</v>
      </c>
      <c r="T13" s="38">
        <v>19</v>
      </c>
      <c r="U13" s="325"/>
      <c r="V13" s="239">
        <v>26</v>
      </c>
      <c r="W13" s="239">
        <v>18</v>
      </c>
      <c r="X13" s="239">
        <v>8</v>
      </c>
      <c r="Y13" s="323"/>
    </row>
    <row r="14" spans="1:29" x14ac:dyDescent="0.2">
      <c r="A14" s="605" t="s">
        <v>955</v>
      </c>
      <c r="B14" s="239">
        <v>265</v>
      </c>
      <c r="C14" s="239">
        <v>141</v>
      </c>
      <c r="D14" s="239">
        <v>124</v>
      </c>
      <c r="E14" s="239"/>
      <c r="F14" s="38">
        <v>34</v>
      </c>
      <c r="G14" s="38">
        <v>18</v>
      </c>
      <c r="H14" s="38">
        <v>16</v>
      </c>
      <c r="I14" s="239"/>
      <c r="J14" s="38">
        <v>78</v>
      </c>
      <c r="K14" s="38">
        <v>44</v>
      </c>
      <c r="L14" s="38">
        <v>34</v>
      </c>
      <c r="M14" s="239"/>
      <c r="N14" s="38">
        <v>40</v>
      </c>
      <c r="O14" s="38">
        <v>20</v>
      </c>
      <c r="P14" s="38">
        <v>20</v>
      </c>
      <c r="Q14" s="38"/>
      <c r="R14" s="38">
        <v>20</v>
      </c>
      <c r="S14" s="38">
        <v>9</v>
      </c>
      <c r="T14" s="38">
        <v>11</v>
      </c>
      <c r="U14" s="325"/>
      <c r="V14" s="239">
        <v>93</v>
      </c>
      <c r="W14" s="239">
        <v>50</v>
      </c>
      <c r="X14" s="239">
        <v>43</v>
      </c>
      <c r="Y14" s="323"/>
    </row>
    <row r="15" spans="1:29" x14ac:dyDescent="0.2">
      <c r="A15" s="605" t="s">
        <v>956</v>
      </c>
      <c r="B15" s="239">
        <v>16740</v>
      </c>
      <c r="C15" s="239">
        <v>8139</v>
      </c>
      <c r="D15" s="239">
        <v>8601</v>
      </c>
      <c r="E15" s="239"/>
      <c r="F15" s="38">
        <v>1203</v>
      </c>
      <c r="G15" s="38">
        <v>655</v>
      </c>
      <c r="H15" s="38">
        <v>548</v>
      </c>
      <c r="I15" s="239"/>
      <c r="J15" s="38">
        <v>12803</v>
      </c>
      <c r="K15" s="38">
        <v>6163</v>
      </c>
      <c r="L15" s="38">
        <v>6640</v>
      </c>
      <c r="M15" s="239"/>
      <c r="N15" s="38">
        <v>1472</v>
      </c>
      <c r="O15" s="38">
        <v>715</v>
      </c>
      <c r="P15" s="38">
        <v>757</v>
      </c>
      <c r="Q15" s="38"/>
      <c r="R15" s="38">
        <v>859</v>
      </c>
      <c r="S15" s="38">
        <v>409</v>
      </c>
      <c r="T15" s="38">
        <v>450</v>
      </c>
      <c r="U15" s="325"/>
      <c r="V15" s="239">
        <v>403</v>
      </c>
      <c r="W15" s="239">
        <v>197</v>
      </c>
      <c r="X15" s="239">
        <v>206</v>
      </c>
      <c r="Y15" s="323"/>
    </row>
    <row r="16" spans="1:29" ht="25.5" x14ac:dyDescent="0.2">
      <c r="A16" s="605" t="s">
        <v>957</v>
      </c>
      <c r="B16" s="239">
        <v>10087</v>
      </c>
      <c r="C16" s="239">
        <v>6120</v>
      </c>
      <c r="D16" s="239">
        <v>3967</v>
      </c>
      <c r="E16" s="239"/>
      <c r="F16" s="38">
        <v>262</v>
      </c>
      <c r="G16" s="38">
        <v>179</v>
      </c>
      <c r="H16" s="38">
        <v>83</v>
      </c>
      <c r="I16" s="239"/>
      <c r="J16" s="38">
        <v>8339</v>
      </c>
      <c r="K16" s="38">
        <v>5073</v>
      </c>
      <c r="L16" s="38">
        <v>3266</v>
      </c>
      <c r="M16" s="239"/>
      <c r="N16" s="38">
        <v>992</v>
      </c>
      <c r="O16" s="38">
        <v>577</v>
      </c>
      <c r="P16" s="38">
        <v>415</v>
      </c>
      <c r="Q16" s="38"/>
      <c r="R16" s="38">
        <v>486</v>
      </c>
      <c r="S16" s="38">
        <v>286</v>
      </c>
      <c r="T16" s="38">
        <v>200</v>
      </c>
      <c r="U16" s="325"/>
      <c r="V16" s="239">
        <v>8</v>
      </c>
      <c r="W16" s="239">
        <v>5</v>
      </c>
      <c r="X16" s="239">
        <v>3</v>
      </c>
      <c r="Y16" s="323"/>
    </row>
    <row r="17" spans="1:25" x14ac:dyDescent="0.2">
      <c r="A17" s="605" t="s">
        <v>958</v>
      </c>
      <c r="B17" s="239">
        <v>597</v>
      </c>
      <c r="C17" s="239">
        <v>301</v>
      </c>
      <c r="D17" s="239">
        <v>296</v>
      </c>
      <c r="E17" s="239"/>
      <c r="F17" s="38">
        <v>151</v>
      </c>
      <c r="G17" s="38">
        <v>76</v>
      </c>
      <c r="H17" s="38">
        <v>75</v>
      </c>
      <c r="I17" s="239"/>
      <c r="J17" s="38">
        <v>390</v>
      </c>
      <c r="K17" s="38">
        <v>194</v>
      </c>
      <c r="L17" s="38">
        <v>196</v>
      </c>
      <c r="M17" s="239"/>
      <c r="N17" s="38">
        <v>35</v>
      </c>
      <c r="O17" s="38">
        <v>20</v>
      </c>
      <c r="P17" s="38">
        <v>15</v>
      </c>
      <c r="Q17" s="38"/>
      <c r="R17" s="38">
        <v>12</v>
      </c>
      <c r="S17" s="38">
        <v>6</v>
      </c>
      <c r="T17" s="38">
        <v>6</v>
      </c>
      <c r="U17" s="325"/>
      <c r="V17" s="239">
        <v>9</v>
      </c>
      <c r="W17" s="239">
        <v>5</v>
      </c>
      <c r="X17" s="239">
        <v>4</v>
      </c>
      <c r="Y17" s="323"/>
    </row>
    <row r="18" spans="1:25" x14ac:dyDescent="0.2">
      <c r="A18" s="605" t="s">
        <v>959</v>
      </c>
      <c r="B18" s="239">
        <v>579</v>
      </c>
      <c r="C18" s="239">
        <v>298</v>
      </c>
      <c r="D18" s="239">
        <v>281</v>
      </c>
      <c r="E18" s="239"/>
      <c r="F18" s="38">
        <v>49</v>
      </c>
      <c r="G18" s="38">
        <v>23</v>
      </c>
      <c r="H18" s="38">
        <v>26</v>
      </c>
      <c r="I18" s="239"/>
      <c r="J18" s="38">
        <v>327</v>
      </c>
      <c r="K18" s="38">
        <v>181</v>
      </c>
      <c r="L18" s="38">
        <v>146</v>
      </c>
      <c r="M18" s="239"/>
      <c r="N18" s="38">
        <v>141</v>
      </c>
      <c r="O18" s="38">
        <v>68</v>
      </c>
      <c r="P18" s="38">
        <v>73</v>
      </c>
      <c r="Q18" s="38"/>
      <c r="R18" s="38">
        <v>62</v>
      </c>
      <c r="S18" s="38">
        <v>26</v>
      </c>
      <c r="T18" s="38">
        <v>36</v>
      </c>
      <c r="U18" s="325"/>
      <c r="V18" s="239">
        <v>0</v>
      </c>
      <c r="W18" s="239">
        <v>0</v>
      </c>
      <c r="X18" s="239">
        <v>0</v>
      </c>
      <c r="Y18" s="323"/>
    </row>
    <row r="19" spans="1:25" ht="25.5" x14ac:dyDescent="0.2">
      <c r="A19" s="607" t="s">
        <v>960</v>
      </c>
      <c r="B19" s="239">
        <v>287</v>
      </c>
      <c r="C19" s="239">
        <v>150</v>
      </c>
      <c r="D19" s="239">
        <v>137</v>
      </c>
      <c r="E19" s="239"/>
      <c r="F19" s="38">
        <v>28</v>
      </c>
      <c r="G19" s="38">
        <v>15</v>
      </c>
      <c r="H19" s="38">
        <v>13</v>
      </c>
      <c r="I19" s="239"/>
      <c r="J19" s="38">
        <v>163</v>
      </c>
      <c r="K19" s="38">
        <v>89</v>
      </c>
      <c r="L19" s="38">
        <v>74</v>
      </c>
      <c r="M19" s="239"/>
      <c r="N19" s="38">
        <v>60</v>
      </c>
      <c r="O19" s="38">
        <v>28</v>
      </c>
      <c r="P19" s="38">
        <v>32</v>
      </c>
      <c r="Q19" s="38"/>
      <c r="R19" s="38">
        <v>36</v>
      </c>
      <c r="S19" s="38">
        <v>18</v>
      </c>
      <c r="T19" s="38">
        <v>18</v>
      </c>
      <c r="U19" s="325"/>
      <c r="V19" s="239">
        <v>0</v>
      </c>
      <c r="W19" s="239"/>
      <c r="X19" s="239"/>
      <c r="Y19" s="323"/>
    </row>
    <row r="20" spans="1:25" ht="25.5" x14ac:dyDescent="0.2">
      <c r="A20" s="607" t="s">
        <v>961</v>
      </c>
      <c r="B20" s="239">
        <v>106</v>
      </c>
      <c r="C20" s="239">
        <v>40</v>
      </c>
      <c r="D20" s="239">
        <v>66</v>
      </c>
      <c r="E20" s="239"/>
      <c r="F20" s="38">
        <v>11</v>
      </c>
      <c r="G20" s="38">
        <v>2</v>
      </c>
      <c r="H20" s="38">
        <v>9</v>
      </c>
      <c r="I20" s="239"/>
      <c r="J20" s="38">
        <v>58</v>
      </c>
      <c r="K20" s="38">
        <v>25</v>
      </c>
      <c r="L20" s="38">
        <v>33</v>
      </c>
      <c r="M20" s="239"/>
      <c r="N20" s="38">
        <v>27</v>
      </c>
      <c r="O20" s="38">
        <v>11</v>
      </c>
      <c r="P20" s="38">
        <v>16</v>
      </c>
      <c r="Q20" s="38"/>
      <c r="R20" s="38">
        <v>10</v>
      </c>
      <c r="S20" s="38">
        <v>2</v>
      </c>
      <c r="T20" s="38">
        <v>8</v>
      </c>
      <c r="U20" s="325"/>
      <c r="V20" s="239">
        <v>0</v>
      </c>
      <c r="W20" s="239"/>
      <c r="X20" s="239"/>
      <c r="Y20" s="323"/>
    </row>
    <row r="21" spans="1:25" ht="51" x14ac:dyDescent="0.2">
      <c r="A21" s="607" t="s">
        <v>962</v>
      </c>
      <c r="B21" s="239">
        <v>186</v>
      </c>
      <c r="C21" s="239">
        <v>108</v>
      </c>
      <c r="D21" s="239">
        <v>78</v>
      </c>
      <c r="E21" s="239"/>
      <c r="F21" s="38">
        <v>10</v>
      </c>
      <c r="G21" s="38">
        <v>6</v>
      </c>
      <c r="H21" s="38">
        <v>4</v>
      </c>
      <c r="I21" s="239"/>
      <c r="J21" s="38">
        <v>106</v>
      </c>
      <c r="K21" s="38">
        <v>67</v>
      </c>
      <c r="L21" s="38">
        <v>39</v>
      </c>
      <c r="M21" s="239"/>
      <c r="N21" s="38">
        <v>54</v>
      </c>
      <c r="O21" s="38">
        <v>29</v>
      </c>
      <c r="P21" s="38">
        <v>25</v>
      </c>
      <c r="Q21" s="38"/>
      <c r="R21" s="38">
        <v>16</v>
      </c>
      <c r="S21" s="38">
        <v>6</v>
      </c>
      <c r="T21" s="38">
        <v>10</v>
      </c>
      <c r="U21" s="325"/>
      <c r="V21" s="239">
        <v>0</v>
      </c>
      <c r="W21" s="239"/>
      <c r="X21" s="239"/>
      <c r="Y21" s="323"/>
    </row>
    <row r="22" spans="1:25" x14ac:dyDescent="0.2">
      <c r="A22" s="605" t="s">
        <v>963</v>
      </c>
      <c r="B22" s="239">
        <v>530</v>
      </c>
      <c r="C22" s="239">
        <v>313</v>
      </c>
      <c r="D22" s="239">
        <v>217</v>
      </c>
      <c r="E22" s="239"/>
      <c r="F22" s="38">
        <v>61</v>
      </c>
      <c r="G22" s="38">
        <v>37</v>
      </c>
      <c r="H22" s="38">
        <v>24</v>
      </c>
      <c r="I22" s="239"/>
      <c r="J22" s="38">
        <v>244</v>
      </c>
      <c r="K22" s="38">
        <v>153</v>
      </c>
      <c r="L22" s="38">
        <v>91</v>
      </c>
      <c r="M22" s="239"/>
      <c r="N22" s="38">
        <v>139</v>
      </c>
      <c r="O22" s="38">
        <v>76</v>
      </c>
      <c r="P22" s="38">
        <v>63</v>
      </c>
      <c r="Q22" s="38"/>
      <c r="R22" s="38">
        <v>80</v>
      </c>
      <c r="S22" s="38">
        <v>45</v>
      </c>
      <c r="T22" s="38">
        <v>35</v>
      </c>
      <c r="U22" s="325"/>
      <c r="V22" s="239">
        <v>6</v>
      </c>
      <c r="W22" s="239">
        <v>2</v>
      </c>
      <c r="X22" s="239">
        <v>4</v>
      </c>
      <c r="Y22" s="323"/>
    </row>
    <row r="23" spans="1:25" ht="25.5" x14ac:dyDescent="0.2">
      <c r="A23" s="607" t="s">
        <v>960</v>
      </c>
      <c r="B23" s="239">
        <v>231</v>
      </c>
      <c r="C23" s="239">
        <v>127</v>
      </c>
      <c r="D23" s="239">
        <v>104</v>
      </c>
      <c r="E23" s="38"/>
      <c r="F23" s="38">
        <v>19</v>
      </c>
      <c r="G23" s="38">
        <v>8</v>
      </c>
      <c r="H23" s="38">
        <v>11</v>
      </c>
      <c r="I23" s="239"/>
      <c r="J23" s="38">
        <v>117</v>
      </c>
      <c r="K23" s="38">
        <v>69</v>
      </c>
      <c r="L23" s="38">
        <v>48</v>
      </c>
      <c r="M23" s="239"/>
      <c r="N23" s="38">
        <v>53</v>
      </c>
      <c r="O23" s="38">
        <v>27</v>
      </c>
      <c r="P23" s="38">
        <v>26</v>
      </c>
      <c r="Q23" s="38"/>
      <c r="R23" s="38">
        <v>36</v>
      </c>
      <c r="S23" s="38">
        <v>21</v>
      </c>
      <c r="T23" s="38">
        <v>15</v>
      </c>
      <c r="U23" s="41"/>
      <c r="V23" s="239">
        <v>6</v>
      </c>
      <c r="W23" s="239">
        <v>2</v>
      </c>
      <c r="X23" s="239">
        <v>4</v>
      </c>
      <c r="Y23" s="323"/>
    </row>
    <row r="24" spans="1:25" ht="25.5" x14ac:dyDescent="0.2">
      <c r="A24" s="607" t="s">
        <v>961</v>
      </c>
      <c r="B24" s="239">
        <v>37</v>
      </c>
      <c r="C24" s="239">
        <v>22</v>
      </c>
      <c r="D24" s="239">
        <v>15</v>
      </c>
      <c r="E24" s="62"/>
      <c r="F24" s="38">
        <v>2</v>
      </c>
      <c r="G24" s="38">
        <v>0</v>
      </c>
      <c r="H24" s="38">
        <v>2</v>
      </c>
      <c r="I24" s="239"/>
      <c r="J24" s="38">
        <v>25</v>
      </c>
      <c r="K24" s="38">
        <v>16</v>
      </c>
      <c r="L24" s="38">
        <v>9</v>
      </c>
      <c r="M24" s="239"/>
      <c r="N24" s="38">
        <v>6</v>
      </c>
      <c r="O24" s="38">
        <v>4</v>
      </c>
      <c r="P24" s="38">
        <v>2</v>
      </c>
      <c r="Q24" s="38"/>
      <c r="R24" s="38">
        <v>4</v>
      </c>
      <c r="S24" s="38">
        <v>2</v>
      </c>
      <c r="T24" s="38">
        <v>2</v>
      </c>
      <c r="U24" s="59"/>
      <c r="V24" s="239">
        <v>0</v>
      </c>
      <c r="W24" s="239"/>
      <c r="X24" s="239"/>
      <c r="Y24" s="323"/>
    </row>
    <row r="25" spans="1:25" ht="51" x14ac:dyDescent="0.2">
      <c r="A25" s="607" t="s">
        <v>962</v>
      </c>
      <c r="B25" s="239">
        <v>262</v>
      </c>
      <c r="C25" s="239">
        <v>165</v>
      </c>
      <c r="D25" s="239">
        <v>97</v>
      </c>
      <c r="E25" s="62"/>
      <c r="F25" s="38">
        <v>40</v>
      </c>
      <c r="G25" s="38">
        <v>29</v>
      </c>
      <c r="H25" s="38">
        <v>11</v>
      </c>
      <c r="I25" s="239"/>
      <c r="J25" s="38">
        <v>102</v>
      </c>
      <c r="K25" s="38">
        <v>69</v>
      </c>
      <c r="L25" s="38">
        <v>33</v>
      </c>
      <c r="M25" s="239"/>
      <c r="N25" s="38">
        <v>80</v>
      </c>
      <c r="O25" s="38">
        <v>45</v>
      </c>
      <c r="P25" s="38">
        <v>35</v>
      </c>
      <c r="Q25" s="38"/>
      <c r="R25" s="38">
        <v>40</v>
      </c>
      <c r="S25" s="38">
        <v>22</v>
      </c>
      <c r="T25" s="38">
        <v>18</v>
      </c>
      <c r="U25" s="59"/>
      <c r="V25" s="239">
        <v>0</v>
      </c>
      <c r="W25" s="239"/>
      <c r="X25" s="239"/>
      <c r="Y25" s="323"/>
    </row>
    <row r="26" spans="1:25" x14ac:dyDescent="0.2">
      <c r="A26" s="605" t="s">
        <v>386</v>
      </c>
      <c r="B26" s="239">
        <v>31</v>
      </c>
      <c r="C26" s="239">
        <v>19</v>
      </c>
      <c r="D26" s="239">
        <v>12</v>
      </c>
      <c r="E26" s="38"/>
      <c r="F26" s="38">
        <v>9</v>
      </c>
      <c r="G26" s="38">
        <v>5</v>
      </c>
      <c r="H26" s="38">
        <v>4</v>
      </c>
      <c r="I26" s="239"/>
      <c r="J26" s="38">
        <v>14</v>
      </c>
      <c r="K26" s="38">
        <v>8</v>
      </c>
      <c r="L26" s="38">
        <v>6</v>
      </c>
      <c r="M26" s="239"/>
      <c r="N26" s="38">
        <v>1</v>
      </c>
      <c r="O26" s="38">
        <v>0</v>
      </c>
      <c r="P26" s="38">
        <v>1</v>
      </c>
      <c r="Q26" s="38"/>
      <c r="R26" s="38">
        <v>2</v>
      </c>
      <c r="S26" s="38">
        <v>2</v>
      </c>
      <c r="T26" s="38">
        <v>0</v>
      </c>
      <c r="U26" s="41"/>
      <c r="V26" s="239">
        <v>5</v>
      </c>
      <c r="W26" s="239">
        <v>4</v>
      </c>
      <c r="X26" s="239">
        <v>1</v>
      </c>
      <c r="Y26" s="323"/>
    </row>
    <row r="27" spans="1:25" ht="25.5" x14ac:dyDescent="0.2">
      <c r="A27" s="605" t="s">
        <v>964</v>
      </c>
      <c r="B27" s="239">
        <v>3698</v>
      </c>
      <c r="C27" s="239">
        <v>3092</v>
      </c>
      <c r="D27" s="239">
        <v>606</v>
      </c>
      <c r="E27" s="38"/>
      <c r="F27" s="38">
        <v>726</v>
      </c>
      <c r="G27" s="38">
        <v>608</v>
      </c>
      <c r="H27" s="38">
        <v>118</v>
      </c>
      <c r="I27" s="239"/>
      <c r="J27" s="38">
        <v>2284</v>
      </c>
      <c r="K27" s="38">
        <v>1926</v>
      </c>
      <c r="L27" s="38">
        <v>358</v>
      </c>
      <c r="M27" s="239"/>
      <c r="N27" s="38">
        <v>505</v>
      </c>
      <c r="O27" s="38">
        <v>408</v>
      </c>
      <c r="P27" s="38">
        <v>97</v>
      </c>
      <c r="Q27" s="38"/>
      <c r="R27" s="38">
        <v>176</v>
      </c>
      <c r="S27" s="38">
        <v>146</v>
      </c>
      <c r="T27" s="38">
        <v>30</v>
      </c>
      <c r="U27" s="41"/>
      <c r="V27" s="239">
        <v>7</v>
      </c>
      <c r="W27" s="239">
        <v>4</v>
      </c>
      <c r="X27" s="239">
        <v>3</v>
      </c>
      <c r="Y27" s="323"/>
    </row>
    <row r="28" spans="1:25" x14ac:dyDescent="0.2">
      <c r="A28" s="605" t="s">
        <v>965</v>
      </c>
      <c r="B28" s="239">
        <v>2075</v>
      </c>
      <c r="C28" s="239">
        <v>1758</v>
      </c>
      <c r="D28" s="239">
        <v>318</v>
      </c>
      <c r="E28" s="38"/>
      <c r="F28" s="38">
        <v>148</v>
      </c>
      <c r="G28" s="38">
        <v>119</v>
      </c>
      <c r="H28" s="38">
        <v>29</v>
      </c>
      <c r="I28" s="38"/>
      <c r="J28" s="38">
        <v>1054</v>
      </c>
      <c r="K28" s="38">
        <v>898</v>
      </c>
      <c r="L28" s="38">
        <v>157</v>
      </c>
      <c r="M28" s="38"/>
      <c r="N28" s="38">
        <v>611</v>
      </c>
      <c r="O28" s="38">
        <v>515</v>
      </c>
      <c r="P28" s="38">
        <v>96</v>
      </c>
      <c r="Q28" s="38"/>
      <c r="R28" s="38">
        <v>262</v>
      </c>
      <c r="S28" s="38">
        <v>226</v>
      </c>
      <c r="T28" s="38">
        <v>36</v>
      </c>
      <c r="U28" s="38"/>
      <c r="V28" s="239">
        <v>0</v>
      </c>
      <c r="W28" s="239"/>
      <c r="X28" s="239"/>
      <c r="Y28" s="323"/>
    </row>
    <row r="29" spans="1:25" x14ac:dyDescent="0.2">
      <c r="A29" s="605" t="s">
        <v>969</v>
      </c>
      <c r="B29" s="239">
        <v>33172</v>
      </c>
      <c r="C29" s="239">
        <v>24161</v>
      </c>
      <c r="D29" s="239">
        <v>9011</v>
      </c>
      <c r="E29" s="38"/>
      <c r="F29" s="38">
        <v>4539</v>
      </c>
      <c r="G29" s="38">
        <v>3428</v>
      </c>
      <c r="H29" s="38">
        <v>1111</v>
      </c>
      <c r="I29" s="38"/>
      <c r="J29" s="38">
        <v>26593</v>
      </c>
      <c r="K29" s="38">
        <v>19461</v>
      </c>
      <c r="L29" s="38">
        <v>7132</v>
      </c>
      <c r="M29" s="38"/>
      <c r="N29" s="38">
        <v>1422</v>
      </c>
      <c r="O29" s="38">
        <v>918</v>
      </c>
      <c r="P29" s="38">
        <v>504</v>
      </c>
      <c r="Q29" s="38"/>
      <c r="R29" s="38">
        <v>616</v>
      </c>
      <c r="S29" s="38">
        <v>352</v>
      </c>
      <c r="T29" s="38">
        <v>264</v>
      </c>
      <c r="U29" s="38"/>
      <c r="V29" s="239">
        <v>2</v>
      </c>
      <c r="W29" s="239">
        <v>2</v>
      </c>
      <c r="X29" s="239"/>
      <c r="Y29" s="323"/>
    </row>
    <row r="30" spans="1:25" x14ac:dyDescent="0.2">
      <c r="A30" s="605" t="s">
        <v>970</v>
      </c>
      <c r="B30" s="239">
        <v>74665</v>
      </c>
      <c r="C30" s="239">
        <v>41506</v>
      </c>
      <c r="D30" s="239">
        <v>33159</v>
      </c>
      <c r="E30" s="38"/>
      <c r="F30" s="38">
        <v>1367</v>
      </c>
      <c r="G30" s="38">
        <v>880</v>
      </c>
      <c r="H30" s="38">
        <v>487</v>
      </c>
      <c r="I30" s="38"/>
      <c r="J30" s="38">
        <v>58363</v>
      </c>
      <c r="K30" s="38">
        <v>32660</v>
      </c>
      <c r="L30" s="38">
        <v>25703</v>
      </c>
      <c r="M30" s="38"/>
      <c r="N30" s="38">
        <v>9414</v>
      </c>
      <c r="O30" s="38">
        <v>5126</v>
      </c>
      <c r="P30" s="38">
        <v>4288</v>
      </c>
      <c r="Q30" s="38"/>
      <c r="R30" s="38">
        <v>5446</v>
      </c>
      <c r="S30" s="38">
        <v>2785</v>
      </c>
      <c r="T30" s="38">
        <v>2661</v>
      </c>
      <c r="U30" s="38"/>
      <c r="V30" s="239">
        <v>75</v>
      </c>
      <c r="W30" s="239">
        <v>55</v>
      </c>
      <c r="X30" s="239">
        <v>20</v>
      </c>
      <c r="Y30" s="323"/>
    </row>
    <row r="31" spans="1:25" x14ac:dyDescent="0.2">
      <c r="A31" s="605" t="s">
        <v>971</v>
      </c>
      <c r="B31" s="239">
        <v>33177</v>
      </c>
      <c r="C31" s="239">
        <v>21153</v>
      </c>
      <c r="D31" s="239">
        <v>12024</v>
      </c>
      <c r="E31" s="38"/>
      <c r="F31" s="38">
        <v>11954</v>
      </c>
      <c r="G31" s="38">
        <v>7522</v>
      </c>
      <c r="H31" s="38">
        <v>4432</v>
      </c>
      <c r="I31" s="38"/>
      <c r="J31" s="38">
        <v>20769</v>
      </c>
      <c r="K31" s="38">
        <v>13320</v>
      </c>
      <c r="L31" s="38">
        <v>7449</v>
      </c>
      <c r="M31" s="38"/>
      <c r="N31" s="38">
        <v>284</v>
      </c>
      <c r="O31" s="38">
        <v>200</v>
      </c>
      <c r="P31" s="38">
        <v>84</v>
      </c>
      <c r="Q31" s="38"/>
      <c r="R31" s="38">
        <v>136</v>
      </c>
      <c r="S31" s="38">
        <v>87</v>
      </c>
      <c r="T31" s="38">
        <v>49</v>
      </c>
      <c r="U31" s="38"/>
      <c r="V31" s="239">
        <v>34</v>
      </c>
      <c r="W31" s="239">
        <v>24</v>
      </c>
      <c r="X31" s="239">
        <v>10</v>
      </c>
      <c r="Y31" s="323"/>
    </row>
    <row r="32" spans="1:25" x14ac:dyDescent="0.2">
      <c r="A32" s="605" t="s">
        <v>966</v>
      </c>
      <c r="B32" s="239">
        <v>2789</v>
      </c>
      <c r="C32" s="239">
        <v>1623</v>
      </c>
      <c r="D32" s="239">
        <v>1166</v>
      </c>
      <c r="E32" s="38"/>
      <c r="F32" s="38">
        <v>322</v>
      </c>
      <c r="G32" s="38">
        <v>205</v>
      </c>
      <c r="H32" s="38">
        <v>117</v>
      </c>
      <c r="I32" s="38"/>
      <c r="J32" s="38">
        <v>1016</v>
      </c>
      <c r="K32" s="38">
        <v>607</v>
      </c>
      <c r="L32" s="38">
        <v>409</v>
      </c>
      <c r="M32" s="38"/>
      <c r="N32" s="38">
        <v>746</v>
      </c>
      <c r="O32" s="38">
        <v>436</v>
      </c>
      <c r="P32" s="38">
        <v>310</v>
      </c>
      <c r="Q32" s="38"/>
      <c r="R32" s="38">
        <v>647</v>
      </c>
      <c r="S32" s="38">
        <v>341</v>
      </c>
      <c r="T32" s="38">
        <v>306</v>
      </c>
      <c r="U32" s="38"/>
      <c r="V32" s="239">
        <v>58</v>
      </c>
      <c r="W32" s="239">
        <v>34</v>
      </c>
      <c r="X32" s="239">
        <v>24</v>
      </c>
      <c r="Y32" s="323"/>
    </row>
    <row r="33" spans="1:29" ht="13.5" thickBot="1" x14ac:dyDescent="0.25">
      <c r="A33" s="608" t="s">
        <v>972</v>
      </c>
      <c r="B33" s="242">
        <v>213</v>
      </c>
      <c r="C33" s="242">
        <v>115</v>
      </c>
      <c r="D33" s="242">
        <v>98</v>
      </c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2">
        <v>213</v>
      </c>
      <c r="W33" s="242">
        <v>115</v>
      </c>
      <c r="X33" s="242">
        <v>98</v>
      </c>
      <c r="Y33" s="323"/>
    </row>
    <row r="34" spans="1:29" x14ac:dyDescent="0.2">
      <c r="N34" s="323"/>
      <c r="O34" s="323"/>
      <c r="R34" s="323"/>
      <c r="S34" s="323"/>
      <c r="V34" s="323"/>
      <c r="W34" s="323"/>
    </row>
    <row r="35" spans="1:29" x14ac:dyDescent="0.2">
      <c r="N35" s="323"/>
      <c r="O35" s="323"/>
      <c r="R35" s="323"/>
      <c r="S35" s="323"/>
      <c r="V35" s="323"/>
      <c r="W35" s="323"/>
    </row>
    <row r="36" spans="1:29" x14ac:dyDescent="0.2">
      <c r="N36" s="323"/>
      <c r="O36" s="323"/>
      <c r="R36" s="323"/>
      <c r="S36" s="323"/>
      <c r="V36" s="323"/>
      <c r="W36" s="323"/>
      <c r="AA36" s="76"/>
      <c r="AB36" s="747" t="s">
        <v>650</v>
      </c>
      <c r="AC36" s="747"/>
    </row>
    <row r="37" spans="1:29" x14ac:dyDescent="0.2">
      <c r="N37" s="323"/>
      <c r="O37" s="323"/>
      <c r="R37" s="323"/>
      <c r="S37" s="323"/>
      <c r="V37" s="323"/>
      <c r="W37" s="323"/>
      <c r="AA37" s="76"/>
      <c r="AB37" s="747"/>
      <c r="AC37" s="747"/>
    </row>
    <row r="38" spans="1:29" x14ac:dyDescent="0.2">
      <c r="N38" s="323"/>
      <c r="O38" s="323"/>
      <c r="R38" s="323"/>
      <c r="S38" s="323"/>
      <c r="V38" s="323"/>
      <c r="W38" s="323"/>
    </row>
    <row r="39" spans="1:29" x14ac:dyDescent="0.2">
      <c r="N39" s="323"/>
      <c r="O39" s="323"/>
      <c r="R39" s="323"/>
      <c r="S39" s="323"/>
      <c r="V39" s="323"/>
      <c r="W39" s="323"/>
    </row>
    <row r="40" spans="1:29" ht="14.25" x14ac:dyDescent="0.2">
      <c r="A40" s="86" t="s">
        <v>973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611"/>
      <c r="Z40" s="611"/>
      <c r="AA40" s="611"/>
    </row>
    <row r="41" spans="1:29" ht="15" x14ac:dyDescent="0.25">
      <c r="A41" s="86" t="s">
        <v>828</v>
      </c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611"/>
      <c r="Z41" s="611"/>
      <c r="AA41" s="611"/>
    </row>
    <row r="42" spans="1:29" ht="18.75" x14ac:dyDescent="0.3">
      <c r="A42" s="296" t="s">
        <v>331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611"/>
      <c r="Z42" s="611"/>
      <c r="AA42" s="611"/>
    </row>
    <row r="43" spans="1:29" ht="14.25" x14ac:dyDescent="0.2">
      <c r="A43" s="86" t="s">
        <v>377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611"/>
      <c r="Z43" s="611"/>
      <c r="AA43" s="611"/>
    </row>
    <row r="44" spans="1:29" ht="14.25" x14ac:dyDescent="0.2">
      <c r="A44" s="86" t="s">
        <v>545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611"/>
      <c r="Z44" s="611"/>
      <c r="AA44" s="611"/>
    </row>
    <row r="45" spans="1:29" ht="15" thickBot="1" x14ac:dyDescent="0.25">
      <c r="A45" s="299" t="s">
        <v>1065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611"/>
      <c r="Z45" s="611"/>
      <c r="AA45" s="611"/>
    </row>
    <row r="46" spans="1:29" x14ac:dyDescent="0.2">
      <c r="A46" s="1"/>
      <c r="B46" s="775" t="s">
        <v>5</v>
      </c>
      <c r="C46" s="775"/>
      <c r="D46" s="775"/>
      <c r="E46" s="270"/>
      <c r="F46" s="775" t="s">
        <v>51</v>
      </c>
      <c r="G46" s="775"/>
      <c r="H46" s="775"/>
      <c r="I46" s="270"/>
      <c r="J46" s="775" t="s">
        <v>378</v>
      </c>
      <c r="K46" s="775"/>
      <c r="L46" s="775"/>
      <c r="M46" s="270"/>
      <c r="N46" s="775" t="s">
        <v>325</v>
      </c>
      <c r="O46" s="775"/>
      <c r="P46" s="775"/>
      <c r="Q46" s="270"/>
      <c r="R46" s="775" t="s">
        <v>379</v>
      </c>
      <c r="S46" s="775"/>
      <c r="T46" s="775"/>
      <c r="U46" s="270"/>
      <c r="V46" s="775" t="s">
        <v>380</v>
      </c>
      <c r="W46" s="775"/>
      <c r="X46" s="775"/>
      <c r="Y46" s="1"/>
      <c r="Z46" s="1"/>
      <c r="AA46" s="1"/>
    </row>
    <row r="47" spans="1:29" ht="13.5" thickBot="1" x14ac:dyDescent="0.25">
      <c r="A47" s="276" t="s">
        <v>381</v>
      </c>
      <c r="B47" s="272" t="s">
        <v>87</v>
      </c>
      <c r="C47" s="272" t="s">
        <v>88</v>
      </c>
      <c r="D47" s="272" t="s">
        <v>89</v>
      </c>
      <c r="E47" s="308"/>
      <c r="F47" s="272" t="s">
        <v>87</v>
      </c>
      <c r="G47" s="272" t="s">
        <v>88</v>
      </c>
      <c r="H47" s="272" t="s">
        <v>89</v>
      </c>
      <c r="I47" s="308"/>
      <c r="J47" s="272" t="s">
        <v>87</v>
      </c>
      <c r="K47" s="272" t="s">
        <v>88</v>
      </c>
      <c r="L47" s="272" t="s">
        <v>89</v>
      </c>
      <c r="M47" s="308"/>
      <c r="N47" s="272" t="s">
        <v>87</v>
      </c>
      <c r="O47" s="272" t="s">
        <v>88</v>
      </c>
      <c r="P47" s="272" t="s">
        <v>89</v>
      </c>
      <c r="Q47" s="308"/>
      <c r="R47" s="272" t="s">
        <v>87</v>
      </c>
      <c r="S47" s="272" t="s">
        <v>88</v>
      </c>
      <c r="T47" s="272" t="s">
        <v>89</v>
      </c>
      <c r="U47" s="308"/>
      <c r="V47" s="272" t="s">
        <v>87</v>
      </c>
      <c r="W47" s="272" t="s">
        <v>88</v>
      </c>
      <c r="X47" s="272" t="s">
        <v>89</v>
      </c>
      <c r="Y47" s="1"/>
      <c r="Z47" s="1"/>
      <c r="AA47" s="1"/>
    </row>
    <row r="48" spans="1:29" x14ac:dyDescent="0.2">
      <c r="A48" s="324" t="s">
        <v>382</v>
      </c>
      <c r="B48" s="239">
        <v>129771</v>
      </c>
      <c r="C48" s="239">
        <v>80049</v>
      </c>
      <c r="D48" s="239">
        <v>49722</v>
      </c>
      <c r="E48" s="239"/>
      <c r="F48" s="239">
        <v>12096</v>
      </c>
      <c r="G48" s="239">
        <v>8053</v>
      </c>
      <c r="H48" s="325">
        <v>4043</v>
      </c>
      <c r="I48" s="239"/>
      <c r="J48" s="325">
        <v>104569</v>
      </c>
      <c r="K48" s="325">
        <v>64608</v>
      </c>
      <c r="L48" s="325">
        <v>39961</v>
      </c>
      <c r="M48" s="239"/>
      <c r="N48" s="239">
        <v>7562</v>
      </c>
      <c r="O48" s="239">
        <v>4391</v>
      </c>
      <c r="P48" s="239">
        <v>3171</v>
      </c>
      <c r="Q48" s="239"/>
      <c r="R48" s="239">
        <v>4567</v>
      </c>
      <c r="S48" s="239">
        <v>2464</v>
      </c>
      <c r="T48" s="239">
        <v>2103</v>
      </c>
      <c r="U48" s="239"/>
      <c r="V48" s="239">
        <v>977</v>
      </c>
      <c r="W48" s="239">
        <v>533</v>
      </c>
      <c r="X48" s="239">
        <v>444</v>
      </c>
      <c r="Y48" s="323"/>
    </row>
    <row r="49" spans="1:25" x14ac:dyDescent="0.2">
      <c r="A49" s="322"/>
      <c r="B49" s="239"/>
      <c r="C49" s="239"/>
      <c r="D49" s="239"/>
      <c r="E49" s="239"/>
      <c r="F49" s="76"/>
      <c r="G49" s="76"/>
      <c r="H49" s="76"/>
      <c r="I49" s="239"/>
      <c r="J49" s="76"/>
      <c r="K49" s="76"/>
      <c r="L49" s="76"/>
      <c r="M49" s="239"/>
      <c r="N49" s="76"/>
      <c r="O49" s="76"/>
      <c r="P49" s="76"/>
      <c r="Q49" s="239"/>
      <c r="R49" s="76"/>
      <c r="S49" s="76"/>
      <c r="T49" s="76"/>
      <c r="U49" s="239"/>
      <c r="V49" s="239"/>
      <c r="W49" s="239"/>
      <c r="X49" s="239"/>
    </row>
    <row r="50" spans="1:25" x14ac:dyDescent="0.2">
      <c r="A50" s="605" t="s">
        <v>383</v>
      </c>
      <c r="B50" s="239">
        <v>3</v>
      </c>
      <c r="C50" s="239">
        <v>2</v>
      </c>
      <c r="D50" s="239">
        <v>1</v>
      </c>
      <c r="E50" s="239"/>
      <c r="F50" s="38"/>
      <c r="G50" s="38"/>
      <c r="H50" s="38"/>
      <c r="I50" s="239"/>
      <c r="J50" s="38"/>
      <c r="K50" s="38"/>
      <c r="L50" s="38"/>
      <c r="M50" s="239"/>
      <c r="N50" s="38"/>
      <c r="O50" s="38"/>
      <c r="P50" s="38"/>
      <c r="Q50" s="38"/>
      <c r="R50" s="38"/>
      <c r="S50" s="38"/>
      <c r="T50" s="38"/>
      <c r="U50" s="325"/>
      <c r="V50" s="239">
        <v>3</v>
      </c>
      <c r="W50" s="239">
        <v>2</v>
      </c>
      <c r="X50" s="239">
        <v>1</v>
      </c>
      <c r="Y50" s="323"/>
    </row>
    <row r="51" spans="1:25" x14ac:dyDescent="0.2">
      <c r="A51" s="605" t="s">
        <v>384</v>
      </c>
      <c r="B51" s="239">
        <v>1101</v>
      </c>
      <c r="C51" s="239">
        <v>639</v>
      </c>
      <c r="D51" s="239">
        <v>462</v>
      </c>
      <c r="E51" s="239"/>
      <c r="F51" s="38">
        <v>130</v>
      </c>
      <c r="G51" s="38">
        <v>67</v>
      </c>
      <c r="H51" s="38">
        <v>63</v>
      </c>
      <c r="I51" s="239"/>
      <c r="J51" s="38">
        <v>684</v>
      </c>
      <c r="K51" s="38">
        <v>416</v>
      </c>
      <c r="L51" s="38">
        <v>268</v>
      </c>
      <c r="M51" s="239"/>
      <c r="N51" s="38">
        <v>157</v>
      </c>
      <c r="O51" s="38">
        <v>87</v>
      </c>
      <c r="P51" s="38">
        <v>70</v>
      </c>
      <c r="Q51" s="38"/>
      <c r="R51" s="38">
        <v>95</v>
      </c>
      <c r="S51" s="38">
        <v>53</v>
      </c>
      <c r="T51" s="38">
        <v>42</v>
      </c>
      <c r="U51" s="325"/>
      <c r="V51" s="239">
        <v>35</v>
      </c>
      <c r="W51" s="239">
        <v>16</v>
      </c>
      <c r="X51" s="239">
        <v>19</v>
      </c>
      <c r="Y51" s="323"/>
    </row>
    <row r="52" spans="1:25" x14ac:dyDescent="0.2">
      <c r="A52" s="605" t="s">
        <v>385</v>
      </c>
      <c r="B52" s="239">
        <v>541</v>
      </c>
      <c r="C52" s="239">
        <v>316</v>
      </c>
      <c r="D52" s="239">
        <v>225</v>
      </c>
      <c r="E52" s="239"/>
      <c r="F52" s="38">
        <v>54</v>
      </c>
      <c r="G52" s="38">
        <v>30</v>
      </c>
      <c r="H52" s="38">
        <v>24</v>
      </c>
      <c r="I52" s="239"/>
      <c r="J52" s="38">
        <v>412</v>
      </c>
      <c r="K52" s="38">
        <v>235</v>
      </c>
      <c r="L52" s="38">
        <v>177</v>
      </c>
      <c r="M52" s="239"/>
      <c r="N52" s="38">
        <v>32</v>
      </c>
      <c r="O52" s="38">
        <v>22</v>
      </c>
      <c r="P52" s="38">
        <v>10</v>
      </c>
      <c r="Q52" s="38"/>
      <c r="R52" s="38">
        <v>17</v>
      </c>
      <c r="S52" s="38">
        <v>11</v>
      </c>
      <c r="T52" s="38">
        <v>6</v>
      </c>
      <c r="U52" s="325"/>
      <c r="V52" s="239">
        <v>26</v>
      </c>
      <c r="W52" s="239">
        <v>18</v>
      </c>
      <c r="X52" s="239">
        <v>8</v>
      </c>
      <c r="Y52" s="323"/>
    </row>
    <row r="53" spans="1:25" x14ac:dyDescent="0.2">
      <c r="A53" s="605" t="s">
        <v>955</v>
      </c>
      <c r="B53" s="239">
        <v>194</v>
      </c>
      <c r="C53" s="239">
        <v>99</v>
      </c>
      <c r="D53" s="239">
        <v>95</v>
      </c>
      <c r="E53" s="239"/>
      <c r="F53" s="38">
        <v>8</v>
      </c>
      <c r="G53" s="38">
        <v>5</v>
      </c>
      <c r="H53" s="38">
        <v>3</v>
      </c>
      <c r="I53" s="239"/>
      <c r="J53" s="38">
        <v>51</v>
      </c>
      <c r="K53" s="38">
        <v>27</v>
      </c>
      <c r="L53" s="38">
        <v>24</v>
      </c>
      <c r="M53" s="239"/>
      <c r="N53" s="38">
        <v>30</v>
      </c>
      <c r="O53" s="38">
        <v>13</v>
      </c>
      <c r="P53" s="38">
        <v>17</v>
      </c>
      <c r="Q53" s="38"/>
      <c r="R53" s="38">
        <v>12</v>
      </c>
      <c r="S53" s="38">
        <v>4</v>
      </c>
      <c r="T53" s="38">
        <v>8</v>
      </c>
      <c r="U53" s="325"/>
      <c r="V53" s="239">
        <v>93</v>
      </c>
      <c r="W53" s="239">
        <v>50</v>
      </c>
      <c r="X53" s="239">
        <v>43</v>
      </c>
      <c r="Y53" s="323"/>
    </row>
    <row r="54" spans="1:25" x14ac:dyDescent="0.2">
      <c r="A54" s="605" t="s">
        <v>956</v>
      </c>
      <c r="B54" s="239">
        <v>4157</v>
      </c>
      <c r="C54" s="239">
        <v>2138</v>
      </c>
      <c r="D54" s="239">
        <v>2019</v>
      </c>
      <c r="E54" s="239"/>
      <c r="F54" s="38">
        <v>223</v>
      </c>
      <c r="G54" s="38">
        <v>118</v>
      </c>
      <c r="H54" s="38">
        <v>105</v>
      </c>
      <c r="I54" s="239"/>
      <c r="J54" s="38">
        <v>2984</v>
      </c>
      <c r="K54" s="38">
        <v>1544</v>
      </c>
      <c r="L54" s="38">
        <v>1440</v>
      </c>
      <c r="M54" s="239"/>
      <c r="N54" s="38">
        <v>330</v>
      </c>
      <c r="O54" s="38">
        <v>179</v>
      </c>
      <c r="P54" s="38">
        <v>151</v>
      </c>
      <c r="Q54" s="38"/>
      <c r="R54" s="38">
        <v>217</v>
      </c>
      <c r="S54" s="38">
        <v>100</v>
      </c>
      <c r="T54" s="38">
        <v>117</v>
      </c>
      <c r="U54" s="325"/>
      <c r="V54" s="239">
        <v>403</v>
      </c>
      <c r="W54" s="239">
        <v>197</v>
      </c>
      <c r="X54" s="239">
        <v>206</v>
      </c>
      <c r="Y54" s="323"/>
    </row>
    <row r="55" spans="1:25" ht="25.5" x14ac:dyDescent="0.2">
      <c r="A55" s="605" t="s">
        <v>957</v>
      </c>
      <c r="B55" s="239">
        <v>8282</v>
      </c>
      <c r="C55" s="239">
        <v>5047</v>
      </c>
      <c r="D55" s="239">
        <v>3235</v>
      </c>
      <c r="E55" s="239"/>
      <c r="F55" s="38">
        <v>193</v>
      </c>
      <c r="G55" s="38">
        <v>139</v>
      </c>
      <c r="H55" s="38">
        <v>54</v>
      </c>
      <c r="I55" s="239"/>
      <c r="J55" s="38">
        <v>7274</v>
      </c>
      <c r="K55" s="38">
        <v>4433</v>
      </c>
      <c r="L55" s="38">
        <v>2841</v>
      </c>
      <c r="M55" s="239"/>
      <c r="N55" s="38">
        <v>525</v>
      </c>
      <c r="O55" s="38">
        <v>306</v>
      </c>
      <c r="P55" s="38">
        <v>219</v>
      </c>
      <c r="Q55" s="38"/>
      <c r="R55" s="38">
        <v>282</v>
      </c>
      <c r="S55" s="38">
        <v>164</v>
      </c>
      <c r="T55" s="38">
        <v>118</v>
      </c>
      <c r="U55" s="325"/>
      <c r="V55" s="239">
        <v>8</v>
      </c>
      <c r="W55" s="239">
        <v>5</v>
      </c>
      <c r="X55" s="239">
        <v>3</v>
      </c>
      <c r="Y55" s="323"/>
    </row>
    <row r="56" spans="1:25" x14ac:dyDescent="0.2">
      <c r="A56" s="605" t="s">
        <v>958</v>
      </c>
      <c r="B56" s="239">
        <v>451</v>
      </c>
      <c r="C56" s="239">
        <v>232</v>
      </c>
      <c r="D56" s="239">
        <v>219</v>
      </c>
      <c r="E56" s="239"/>
      <c r="F56" s="38">
        <v>98</v>
      </c>
      <c r="G56" s="38">
        <v>51</v>
      </c>
      <c r="H56" s="38">
        <v>47</v>
      </c>
      <c r="I56" s="239"/>
      <c r="J56" s="38">
        <v>323</v>
      </c>
      <c r="K56" s="38">
        <v>165</v>
      </c>
      <c r="L56" s="38">
        <v>158</v>
      </c>
      <c r="M56" s="239"/>
      <c r="N56" s="38">
        <v>16</v>
      </c>
      <c r="O56" s="38">
        <v>8</v>
      </c>
      <c r="P56" s="38">
        <v>8</v>
      </c>
      <c r="Q56" s="38"/>
      <c r="R56" s="38">
        <v>5</v>
      </c>
      <c r="S56" s="38">
        <v>3</v>
      </c>
      <c r="T56" s="38">
        <v>2</v>
      </c>
      <c r="U56" s="325"/>
      <c r="V56" s="239">
        <v>9</v>
      </c>
      <c r="W56" s="239">
        <v>5</v>
      </c>
      <c r="X56" s="239">
        <v>4</v>
      </c>
      <c r="Y56" s="323"/>
    </row>
    <row r="57" spans="1:25" x14ac:dyDescent="0.2">
      <c r="A57" s="605" t="s">
        <v>959</v>
      </c>
      <c r="B57" s="239">
        <v>344</v>
      </c>
      <c r="C57" s="239">
        <v>179</v>
      </c>
      <c r="D57" s="239">
        <v>165</v>
      </c>
      <c r="E57" s="239"/>
      <c r="F57" s="38">
        <v>25</v>
      </c>
      <c r="G57" s="38">
        <v>10</v>
      </c>
      <c r="H57" s="38">
        <v>15</v>
      </c>
      <c r="I57" s="239"/>
      <c r="J57" s="38">
        <v>208</v>
      </c>
      <c r="K57" s="38">
        <v>113</v>
      </c>
      <c r="L57" s="38">
        <v>95</v>
      </c>
      <c r="M57" s="239"/>
      <c r="N57" s="38">
        <v>73</v>
      </c>
      <c r="O57" s="38">
        <v>41</v>
      </c>
      <c r="P57" s="38">
        <v>32</v>
      </c>
      <c r="Q57" s="38"/>
      <c r="R57" s="38">
        <v>38</v>
      </c>
      <c r="S57" s="38">
        <v>15</v>
      </c>
      <c r="T57" s="38">
        <v>23</v>
      </c>
      <c r="U57" s="325"/>
      <c r="V57" s="239">
        <v>0</v>
      </c>
      <c r="W57" s="239">
        <v>0</v>
      </c>
      <c r="X57" s="239">
        <v>0</v>
      </c>
      <c r="Y57" s="323"/>
    </row>
    <row r="58" spans="1:25" ht="25.5" x14ac:dyDescent="0.2">
      <c r="A58" s="607" t="s">
        <v>960</v>
      </c>
      <c r="B58" s="239">
        <v>171</v>
      </c>
      <c r="C58" s="239">
        <v>90</v>
      </c>
      <c r="D58" s="239">
        <v>81</v>
      </c>
      <c r="E58" s="239"/>
      <c r="F58" s="38">
        <v>17</v>
      </c>
      <c r="G58" s="38">
        <v>8</v>
      </c>
      <c r="H58" s="38">
        <v>9</v>
      </c>
      <c r="I58" s="239"/>
      <c r="J58" s="38">
        <v>104</v>
      </c>
      <c r="K58" s="38">
        <v>58</v>
      </c>
      <c r="L58" s="38">
        <v>46</v>
      </c>
      <c r="M58" s="239"/>
      <c r="N58" s="38">
        <v>31</v>
      </c>
      <c r="O58" s="38">
        <v>16</v>
      </c>
      <c r="P58" s="38">
        <v>15</v>
      </c>
      <c r="Q58" s="38"/>
      <c r="R58" s="38">
        <v>19</v>
      </c>
      <c r="S58" s="38">
        <v>8</v>
      </c>
      <c r="T58" s="38">
        <v>11</v>
      </c>
      <c r="U58" s="325"/>
      <c r="V58" s="239">
        <v>0</v>
      </c>
      <c r="W58" s="239"/>
      <c r="X58" s="239"/>
      <c r="Y58" s="323"/>
    </row>
    <row r="59" spans="1:25" ht="25.5" x14ac:dyDescent="0.2">
      <c r="A59" s="607" t="s">
        <v>961</v>
      </c>
      <c r="B59" s="239">
        <v>72</v>
      </c>
      <c r="C59" s="239">
        <v>29</v>
      </c>
      <c r="D59" s="239">
        <v>43</v>
      </c>
      <c r="E59" s="239"/>
      <c r="F59" s="38">
        <v>6</v>
      </c>
      <c r="G59" s="38">
        <v>2</v>
      </c>
      <c r="H59" s="38">
        <v>4</v>
      </c>
      <c r="I59" s="239"/>
      <c r="J59" s="38">
        <v>40</v>
      </c>
      <c r="K59" s="38">
        <v>16</v>
      </c>
      <c r="L59" s="38">
        <v>24</v>
      </c>
      <c r="M59" s="239"/>
      <c r="N59" s="38">
        <v>19</v>
      </c>
      <c r="O59" s="38">
        <v>9</v>
      </c>
      <c r="P59" s="38">
        <v>10</v>
      </c>
      <c r="Q59" s="38"/>
      <c r="R59" s="38">
        <v>7</v>
      </c>
      <c r="S59" s="38">
        <v>2</v>
      </c>
      <c r="T59" s="38">
        <v>5</v>
      </c>
      <c r="U59" s="325"/>
      <c r="V59" s="239">
        <v>0</v>
      </c>
      <c r="W59" s="239"/>
      <c r="X59" s="239"/>
      <c r="Y59" s="323"/>
    </row>
    <row r="60" spans="1:25" ht="51" x14ac:dyDescent="0.2">
      <c r="A60" s="607" t="s">
        <v>962</v>
      </c>
      <c r="B60" s="239">
        <v>101</v>
      </c>
      <c r="C60" s="239">
        <v>60</v>
      </c>
      <c r="D60" s="239">
        <v>41</v>
      </c>
      <c r="E60" s="239"/>
      <c r="F60" s="38">
        <v>2</v>
      </c>
      <c r="G60" s="38">
        <v>0</v>
      </c>
      <c r="H60" s="38">
        <v>2</v>
      </c>
      <c r="I60" s="239"/>
      <c r="J60" s="38">
        <v>64</v>
      </c>
      <c r="K60" s="38">
        <v>39</v>
      </c>
      <c r="L60" s="38">
        <v>25</v>
      </c>
      <c r="M60" s="239"/>
      <c r="N60" s="38">
        <v>23</v>
      </c>
      <c r="O60" s="38">
        <v>16</v>
      </c>
      <c r="P60" s="38">
        <v>7</v>
      </c>
      <c r="Q60" s="38"/>
      <c r="R60" s="38">
        <v>12</v>
      </c>
      <c r="S60" s="38">
        <v>5</v>
      </c>
      <c r="T60" s="38">
        <v>7</v>
      </c>
      <c r="U60" s="325"/>
      <c r="V60" s="239">
        <v>0</v>
      </c>
      <c r="W60" s="239"/>
      <c r="X60" s="239"/>
      <c r="Y60" s="323"/>
    </row>
    <row r="61" spans="1:25" x14ac:dyDescent="0.2">
      <c r="A61" s="605" t="s">
        <v>963</v>
      </c>
      <c r="B61" s="239">
        <v>289</v>
      </c>
      <c r="C61" s="239">
        <v>167</v>
      </c>
      <c r="D61" s="239">
        <v>122</v>
      </c>
      <c r="E61" s="239"/>
      <c r="F61" s="38">
        <v>18</v>
      </c>
      <c r="G61" s="38">
        <v>11</v>
      </c>
      <c r="H61" s="38">
        <v>7</v>
      </c>
      <c r="I61" s="239"/>
      <c r="J61" s="38">
        <v>146</v>
      </c>
      <c r="K61" s="38">
        <v>89</v>
      </c>
      <c r="L61" s="38">
        <v>57</v>
      </c>
      <c r="M61" s="239"/>
      <c r="N61" s="38">
        <v>77</v>
      </c>
      <c r="O61" s="38">
        <v>41</v>
      </c>
      <c r="P61" s="38">
        <v>36</v>
      </c>
      <c r="Q61" s="38"/>
      <c r="R61" s="38">
        <v>42</v>
      </c>
      <c r="S61" s="38">
        <v>24</v>
      </c>
      <c r="T61" s="38">
        <v>18</v>
      </c>
      <c r="U61" s="325"/>
      <c r="V61" s="239">
        <v>6</v>
      </c>
      <c r="W61" s="239">
        <v>2</v>
      </c>
      <c r="X61" s="239">
        <v>4</v>
      </c>
      <c r="Y61" s="323"/>
    </row>
    <row r="62" spans="1:25" ht="25.5" x14ac:dyDescent="0.2">
      <c r="A62" s="607" t="s">
        <v>960</v>
      </c>
      <c r="B62" s="239">
        <v>135</v>
      </c>
      <c r="C62" s="239">
        <v>67</v>
      </c>
      <c r="D62" s="239">
        <v>68</v>
      </c>
      <c r="E62" s="38"/>
      <c r="F62" s="38">
        <v>7</v>
      </c>
      <c r="G62" s="38">
        <v>3</v>
      </c>
      <c r="H62" s="38">
        <v>4</v>
      </c>
      <c r="I62" s="239"/>
      <c r="J62" s="38">
        <v>71</v>
      </c>
      <c r="K62" s="38">
        <v>38</v>
      </c>
      <c r="L62" s="38">
        <v>33</v>
      </c>
      <c r="M62" s="239"/>
      <c r="N62" s="38">
        <v>34</v>
      </c>
      <c r="O62" s="38">
        <v>14</v>
      </c>
      <c r="P62" s="38">
        <v>20</v>
      </c>
      <c r="Q62" s="38"/>
      <c r="R62" s="38">
        <v>17</v>
      </c>
      <c r="S62" s="38">
        <v>10</v>
      </c>
      <c r="T62" s="38">
        <v>7</v>
      </c>
      <c r="U62" s="41"/>
      <c r="V62" s="239">
        <v>6</v>
      </c>
      <c r="W62" s="239">
        <v>2</v>
      </c>
      <c r="X62" s="239">
        <v>4</v>
      </c>
      <c r="Y62" s="323"/>
    </row>
    <row r="63" spans="1:25" ht="25.5" x14ac:dyDescent="0.2">
      <c r="A63" s="607" t="s">
        <v>961</v>
      </c>
      <c r="B63" s="239">
        <v>22</v>
      </c>
      <c r="C63" s="239">
        <v>14</v>
      </c>
      <c r="D63" s="239">
        <v>8</v>
      </c>
      <c r="E63" s="62"/>
      <c r="F63" s="38">
        <v>1</v>
      </c>
      <c r="G63" s="38">
        <v>0</v>
      </c>
      <c r="H63" s="38">
        <v>1</v>
      </c>
      <c r="I63" s="239"/>
      <c r="J63" s="38">
        <v>15</v>
      </c>
      <c r="K63" s="38">
        <v>11</v>
      </c>
      <c r="L63" s="38">
        <v>4</v>
      </c>
      <c r="M63" s="239"/>
      <c r="N63" s="38">
        <v>2</v>
      </c>
      <c r="O63" s="38">
        <v>1</v>
      </c>
      <c r="P63" s="38">
        <v>1</v>
      </c>
      <c r="Q63" s="38"/>
      <c r="R63" s="38">
        <v>4</v>
      </c>
      <c r="S63" s="38">
        <v>2</v>
      </c>
      <c r="T63" s="38">
        <v>2</v>
      </c>
      <c r="U63" s="59"/>
      <c r="V63" s="239">
        <v>0</v>
      </c>
      <c r="W63" s="239"/>
      <c r="X63" s="239"/>
      <c r="Y63" s="323"/>
    </row>
    <row r="64" spans="1:25" ht="51" x14ac:dyDescent="0.2">
      <c r="A64" s="607" t="s">
        <v>962</v>
      </c>
      <c r="B64" s="239">
        <v>132</v>
      </c>
      <c r="C64" s="239">
        <v>86</v>
      </c>
      <c r="D64" s="239">
        <v>46</v>
      </c>
      <c r="E64" s="62"/>
      <c r="F64" s="38">
        <v>10</v>
      </c>
      <c r="G64" s="38">
        <v>8</v>
      </c>
      <c r="H64" s="38">
        <v>2</v>
      </c>
      <c r="I64" s="239"/>
      <c r="J64" s="38">
        <v>60</v>
      </c>
      <c r="K64" s="38">
        <v>40</v>
      </c>
      <c r="L64" s="38">
        <v>20</v>
      </c>
      <c r="M64" s="239"/>
      <c r="N64" s="38">
        <v>41</v>
      </c>
      <c r="O64" s="38">
        <v>26</v>
      </c>
      <c r="P64" s="38">
        <v>15</v>
      </c>
      <c r="Q64" s="38"/>
      <c r="R64" s="38">
        <v>21</v>
      </c>
      <c r="S64" s="38">
        <v>12</v>
      </c>
      <c r="T64" s="38">
        <v>9</v>
      </c>
      <c r="U64" s="59"/>
      <c r="V64" s="239">
        <v>0</v>
      </c>
      <c r="W64" s="239"/>
      <c r="X64" s="239"/>
      <c r="Y64" s="323"/>
    </row>
    <row r="65" spans="1:25" x14ac:dyDescent="0.2">
      <c r="A65" s="605" t="s">
        <v>386</v>
      </c>
      <c r="B65" s="239">
        <v>17</v>
      </c>
      <c r="C65" s="239">
        <v>11</v>
      </c>
      <c r="D65" s="239">
        <v>6</v>
      </c>
      <c r="E65" s="38"/>
      <c r="F65" s="38">
        <v>3</v>
      </c>
      <c r="G65" s="38">
        <v>2</v>
      </c>
      <c r="H65" s="38">
        <v>1</v>
      </c>
      <c r="I65" s="239"/>
      <c r="J65" s="38">
        <v>8</v>
      </c>
      <c r="K65" s="38">
        <v>4</v>
      </c>
      <c r="L65" s="38">
        <v>4</v>
      </c>
      <c r="M65" s="239"/>
      <c r="N65" s="38">
        <v>0</v>
      </c>
      <c r="O65" s="38">
        <v>0</v>
      </c>
      <c r="P65" s="38">
        <v>0</v>
      </c>
      <c r="Q65" s="38"/>
      <c r="R65" s="38">
        <v>1</v>
      </c>
      <c r="S65" s="38">
        <v>1</v>
      </c>
      <c r="T65" s="38">
        <v>0</v>
      </c>
      <c r="U65" s="41"/>
      <c r="V65" s="239">
        <v>5</v>
      </c>
      <c r="W65" s="239">
        <v>4</v>
      </c>
      <c r="X65" s="239">
        <v>1</v>
      </c>
      <c r="Y65" s="323"/>
    </row>
    <row r="66" spans="1:25" ht="25.5" x14ac:dyDescent="0.2">
      <c r="A66" s="605" t="s">
        <v>964</v>
      </c>
      <c r="B66" s="239">
        <v>2232</v>
      </c>
      <c r="C66" s="239">
        <v>1861</v>
      </c>
      <c r="D66" s="239">
        <v>371</v>
      </c>
      <c r="E66" s="38"/>
      <c r="F66" s="38">
        <v>393</v>
      </c>
      <c r="G66" s="38">
        <v>329</v>
      </c>
      <c r="H66" s="38">
        <v>64</v>
      </c>
      <c r="I66" s="239"/>
      <c r="J66" s="38">
        <v>1512</v>
      </c>
      <c r="K66" s="38">
        <v>1270</v>
      </c>
      <c r="L66" s="38">
        <v>242</v>
      </c>
      <c r="M66" s="239"/>
      <c r="N66" s="38">
        <v>245</v>
      </c>
      <c r="O66" s="38">
        <v>197</v>
      </c>
      <c r="P66" s="38">
        <v>48</v>
      </c>
      <c r="Q66" s="38"/>
      <c r="R66" s="38">
        <v>75</v>
      </c>
      <c r="S66" s="38">
        <v>61</v>
      </c>
      <c r="T66" s="38">
        <v>14</v>
      </c>
      <c r="U66" s="41"/>
      <c r="V66" s="239">
        <v>7</v>
      </c>
      <c r="W66" s="239">
        <v>4</v>
      </c>
      <c r="X66" s="239">
        <v>3</v>
      </c>
      <c r="Y66" s="323"/>
    </row>
    <row r="67" spans="1:25" x14ac:dyDescent="0.2">
      <c r="A67" s="605" t="s">
        <v>965</v>
      </c>
      <c r="B67" s="239">
        <v>1026</v>
      </c>
      <c r="C67" s="239">
        <v>878</v>
      </c>
      <c r="D67" s="239">
        <v>148</v>
      </c>
      <c r="E67" s="38"/>
      <c r="F67" s="38">
        <v>56</v>
      </c>
      <c r="G67" s="38">
        <v>47</v>
      </c>
      <c r="H67" s="38">
        <v>9</v>
      </c>
      <c r="I67" s="38"/>
      <c r="J67" s="38">
        <v>600</v>
      </c>
      <c r="K67" s="38">
        <v>517</v>
      </c>
      <c r="L67" s="38">
        <v>83</v>
      </c>
      <c r="M67" s="38"/>
      <c r="N67" s="38">
        <v>241</v>
      </c>
      <c r="O67" s="38">
        <v>204</v>
      </c>
      <c r="P67" s="38">
        <v>37</v>
      </c>
      <c r="Q67" s="38"/>
      <c r="R67" s="38">
        <v>129</v>
      </c>
      <c r="S67" s="38">
        <v>110</v>
      </c>
      <c r="T67" s="38">
        <v>19</v>
      </c>
      <c r="U67" s="38"/>
      <c r="V67" s="239">
        <v>0</v>
      </c>
      <c r="W67" s="239"/>
      <c r="X67" s="239"/>
      <c r="Y67" s="323"/>
    </row>
    <row r="68" spans="1:25" x14ac:dyDescent="0.2">
      <c r="A68" s="605" t="s">
        <v>969</v>
      </c>
      <c r="B68" s="239">
        <v>25663</v>
      </c>
      <c r="C68" s="239">
        <v>18829</v>
      </c>
      <c r="D68" s="239">
        <v>6834</v>
      </c>
      <c r="E68" s="38"/>
      <c r="F68" s="38">
        <v>3002</v>
      </c>
      <c r="G68" s="38">
        <v>2264</v>
      </c>
      <c r="H68" s="38">
        <v>738</v>
      </c>
      <c r="I68" s="38"/>
      <c r="J68" s="38">
        <v>21752</v>
      </c>
      <c r="K68" s="38">
        <v>15991</v>
      </c>
      <c r="L68" s="38">
        <v>5761</v>
      </c>
      <c r="M68" s="38"/>
      <c r="N68" s="38">
        <v>572</v>
      </c>
      <c r="O68" s="38">
        <v>383</v>
      </c>
      <c r="P68" s="38">
        <v>189</v>
      </c>
      <c r="Q68" s="38"/>
      <c r="R68" s="38">
        <v>335</v>
      </c>
      <c r="S68" s="38">
        <v>189</v>
      </c>
      <c r="T68" s="38">
        <v>146</v>
      </c>
      <c r="U68" s="38"/>
      <c r="V68" s="239">
        <v>2</v>
      </c>
      <c r="W68" s="239">
        <v>2</v>
      </c>
      <c r="X68" s="239"/>
      <c r="Y68" s="323"/>
    </row>
    <row r="69" spans="1:25" x14ac:dyDescent="0.2">
      <c r="A69" s="605" t="s">
        <v>970</v>
      </c>
      <c r="B69" s="239">
        <v>59685</v>
      </c>
      <c r="C69" s="239">
        <v>33269</v>
      </c>
      <c r="D69" s="239">
        <v>26416</v>
      </c>
      <c r="E69" s="38"/>
      <c r="F69" s="38">
        <v>879</v>
      </c>
      <c r="G69" s="38">
        <v>554</v>
      </c>
      <c r="H69" s="38">
        <v>325</v>
      </c>
      <c r="I69" s="38"/>
      <c r="J69" s="38">
        <v>51025</v>
      </c>
      <c r="K69" s="38">
        <v>28534</v>
      </c>
      <c r="L69" s="38">
        <v>22491</v>
      </c>
      <c r="M69" s="38"/>
      <c r="N69" s="38">
        <v>4776</v>
      </c>
      <c r="O69" s="38">
        <v>2617</v>
      </c>
      <c r="P69" s="38">
        <v>2159</v>
      </c>
      <c r="Q69" s="38"/>
      <c r="R69" s="38">
        <v>2930</v>
      </c>
      <c r="S69" s="38">
        <v>1509</v>
      </c>
      <c r="T69" s="38">
        <v>1421</v>
      </c>
      <c r="U69" s="38"/>
      <c r="V69" s="239">
        <v>75</v>
      </c>
      <c r="W69" s="239">
        <v>55</v>
      </c>
      <c r="X69" s="239">
        <v>20</v>
      </c>
    </row>
    <row r="70" spans="1:25" x14ac:dyDescent="0.2">
      <c r="A70" s="605" t="s">
        <v>971</v>
      </c>
      <c r="B70" s="239">
        <v>24025</v>
      </c>
      <c r="C70" s="239">
        <v>15371</v>
      </c>
      <c r="D70" s="239">
        <v>8654</v>
      </c>
      <c r="E70" s="38"/>
      <c r="F70" s="38">
        <v>6859</v>
      </c>
      <c r="G70" s="38">
        <v>4334</v>
      </c>
      <c r="H70" s="38">
        <v>2525</v>
      </c>
      <c r="I70" s="38"/>
      <c r="J70" s="38">
        <v>16901</v>
      </c>
      <c r="K70" s="38">
        <v>10861</v>
      </c>
      <c r="L70" s="38">
        <v>6040</v>
      </c>
      <c r="M70" s="38"/>
      <c r="N70" s="38">
        <v>133</v>
      </c>
      <c r="O70" s="38">
        <v>95</v>
      </c>
      <c r="P70" s="38">
        <v>38</v>
      </c>
      <c r="Q70" s="38"/>
      <c r="R70" s="38">
        <v>98</v>
      </c>
      <c r="S70" s="38">
        <v>57</v>
      </c>
      <c r="T70" s="38">
        <v>41</v>
      </c>
      <c r="U70" s="38"/>
      <c r="V70" s="239">
        <v>34</v>
      </c>
      <c r="W70" s="239">
        <v>24</v>
      </c>
      <c r="X70" s="239">
        <v>10</v>
      </c>
    </row>
    <row r="71" spans="1:25" x14ac:dyDescent="0.2">
      <c r="A71" s="605" t="s">
        <v>966</v>
      </c>
      <c r="B71" s="239">
        <v>1548</v>
      </c>
      <c r="C71" s="239">
        <v>896</v>
      </c>
      <c r="D71" s="239">
        <v>652</v>
      </c>
      <c r="E71" s="38"/>
      <c r="F71" s="38">
        <v>155</v>
      </c>
      <c r="G71" s="38">
        <v>92</v>
      </c>
      <c r="H71" s="38">
        <v>63</v>
      </c>
      <c r="I71" s="38"/>
      <c r="J71" s="38">
        <v>689</v>
      </c>
      <c r="K71" s="38">
        <v>409</v>
      </c>
      <c r="L71" s="38">
        <v>280</v>
      </c>
      <c r="M71" s="38"/>
      <c r="N71" s="38">
        <v>355</v>
      </c>
      <c r="O71" s="38">
        <v>198</v>
      </c>
      <c r="P71" s="38">
        <v>157</v>
      </c>
      <c r="Q71" s="38"/>
      <c r="R71" s="38">
        <v>291</v>
      </c>
      <c r="S71" s="38">
        <v>163</v>
      </c>
      <c r="T71" s="38">
        <v>128</v>
      </c>
      <c r="U71" s="38"/>
      <c r="V71" s="239">
        <v>58</v>
      </c>
      <c r="W71" s="239">
        <v>34</v>
      </c>
      <c r="X71" s="239">
        <v>24</v>
      </c>
    </row>
    <row r="72" spans="1:25" ht="13.5" thickBot="1" x14ac:dyDescent="0.25">
      <c r="A72" s="608" t="s">
        <v>972</v>
      </c>
      <c r="B72" s="242">
        <v>213</v>
      </c>
      <c r="C72" s="242">
        <v>115</v>
      </c>
      <c r="D72" s="242">
        <v>98</v>
      </c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2">
        <v>213</v>
      </c>
      <c r="W72" s="242">
        <v>115</v>
      </c>
      <c r="X72" s="242">
        <v>98</v>
      </c>
    </row>
  </sheetData>
  <mergeCells count="14">
    <mergeCell ref="V46:X46"/>
    <mergeCell ref="B46:D46"/>
    <mergeCell ref="F46:H46"/>
    <mergeCell ref="J46:L46"/>
    <mergeCell ref="N46:P46"/>
    <mergeCell ref="R46:T46"/>
    <mergeCell ref="AB1:AC2"/>
    <mergeCell ref="AB36:AC37"/>
    <mergeCell ref="B7:D7"/>
    <mergeCell ref="F7:H7"/>
    <mergeCell ref="J7:L7"/>
    <mergeCell ref="N7:P7"/>
    <mergeCell ref="R7:T7"/>
    <mergeCell ref="V7:X7"/>
  </mergeCells>
  <hyperlinks>
    <hyperlink ref="AB1" r:id="rId1" location="INDICE!A1"/>
    <hyperlink ref="AB1:AC2" location="INDICE!A3" display="INDICE"/>
    <hyperlink ref="AB36" r:id="rId2" location="INDICE!A1"/>
    <hyperlink ref="AB36:AC37" location="INDICE!A3" display="I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S63"/>
  <sheetViews>
    <sheetView zoomScaleNormal="100" zoomScaleSheetLayoutView="100" workbookViewId="0">
      <selection activeCell="M1" sqref="M1:N2"/>
    </sheetView>
  </sheetViews>
  <sheetFormatPr baseColWidth="10" defaultColWidth="7.625" defaultRowHeight="12.75" x14ac:dyDescent="0.2"/>
  <cols>
    <col min="1" max="1" width="13.5" style="29" customWidth="1"/>
    <col min="2" max="12" width="6.875" style="29" customWidth="1"/>
    <col min="13" max="14" width="8.625" style="2" customWidth="1"/>
    <col min="15" max="16384" width="7.625" style="29"/>
  </cols>
  <sheetData>
    <row r="1" spans="1:15" ht="15" customHeight="1" x14ac:dyDescent="0.2">
      <c r="A1" s="6" t="s">
        <v>108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747" t="s">
        <v>650</v>
      </c>
      <c r="N1" s="747"/>
      <c r="O1" s="200"/>
    </row>
    <row r="2" spans="1:15" ht="15" customHeight="1" x14ac:dyDescent="0.2">
      <c r="A2" s="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747"/>
      <c r="N2" s="747"/>
      <c r="O2"/>
    </row>
    <row r="3" spans="1:15" x14ac:dyDescent="0.2">
      <c r="A3" s="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x14ac:dyDescent="0.2">
      <c r="A4" s="6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5" x14ac:dyDescent="0.2">
      <c r="A5" s="6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ht="13.5" thickBot="1" x14ac:dyDescent="0.25">
      <c r="A6" s="10" t="s">
        <v>1062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"/>
      <c r="N6" s="1"/>
    </row>
    <row r="7" spans="1:15" s="32" customFormat="1" x14ac:dyDescent="0.2">
      <c r="A7" s="30" t="s">
        <v>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1"/>
      <c r="N7" s="1"/>
    </row>
    <row r="8" spans="1:15" s="32" customFormat="1" ht="13.5" thickBot="1" x14ac:dyDescent="0.25">
      <c r="A8" s="33" t="s">
        <v>4</v>
      </c>
      <c r="B8" s="34">
        <v>2010</v>
      </c>
      <c r="C8" s="34">
        <v>2011</v>
      </c>
      <c r="D8" s="34">
        <v>2012</v>
      </c>
      <c r="E8" s="34">
        <v>2013</v>
      </c>
      <c r="F8" s="34">
        <v>2014</v>
      </c>
      <c r="G8" s="34">
        <v>2015</v>
      </c>
      <c r="H8" s="34">
        <v>2016</v>
      </c>
      <c r="I8" s="34">
        <v>2017</v>
      </c>
      <c r="J8" s="34">
        <v>2018</v>
      </c>
      <c r="K8" s="34">
        <v>2019</v>
      </c>
      <c r="L8" s="34">
        <v>2020</v>
      </c>
      <c r="M8" s="2"/>
      <c r="N8" s="2"/>
    </row>
    <row r="9" spans="1:15" ht="6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5" ht="15.75" customHeight="1" x14ac:dyDescent="0.25">
      <c r="A10" s="16" t="s">
        <v>5</v>
      </c>
      <c r="B10" s="36">
        <v>832724</v>
      </c>
      <c r="C10" s="36">
        <v>825858</v>
      </c>
      <c r="D10" s="36">
        <v>812926</v>
      </c>
      <c r="E10" s="36">
        <v>802786</v>
      </c>
      <c r="F10" s="36">
        <v>801358</v>
      </c>
      <c r="G10" s="36">
        <v>799161</v>
      </c>
      <c r="H10" s="36">
        <v>795010</v>
      </c>
      <c r="I10" s="36">
        <v>795608</v>
      </c>
      <c r="J10" s="36">
        <v>827715</v>
      </c>
      <c r="K10" s="36">
        <v>857009</v>
      </c>
      <c r="L10" s="36">
        <v>854864</v>
      </c>
    </row>
    <row r="11" spans="1:15" ht="6" customHeight="1" x14ac:dyDescent="0.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5" ht="14.25" customHeight="1" x14ac:dyDescent="0.25">
      <c r="A12" s="19" t="s">
        <v>26</v>
      </c>
      <c r="B12" s="36">
        <v>93468</v>
      </c>
      <c r="C12" s="36">
        <v>94264</v>
      </c>
      <c r="D12" s="36">
        <v>95130</v>
      </c>
      <c r="E12" s="36">
        <v>98255</v>
      </c>
      <c r="F12" s="36">
        <v>100365</v>
      </c>
      <c r="G12" s="36">
        <v>98568</v>
      </c>
      <c r="H12" s="36">
        <v>97193</v>
      </c>
      <c r="I12" s="36">
        <v>101497</v>
      </c>
      <c r="J12" s="36">
        <v>125379</v>
      </c>
      <c r="K12" s="36">
        <v>121720</v>
      </c>
      <c r="L12" s="36">
        <v>122166</v>
      </c>
    </row>
    <row r="13" spans="1:15" ht="14.25" customHeight="1" x14ac:dyDescent="0.2">
      <c r="A13" s="21" t="s">
        <v>27</v>
      </c>
      <c r="B13" s="89" t="s">
        <v>110</v>
      </c>
      <c r="C13" s="89" t="s">
        <v>110</v>
      </c>
      <c r="D13" s="89" t="s">
        <v>110</v>
      </c>
      <c r="E13" s="89" t="s">
        <v>110</v>
      </c>
      <c r="F13" s="89" t="s">
        <v>110</v>
      </c>
      <c r="G13" s="89" t="s">
        <v>110</v>
      </c>
      <c r="H13" s="89" t="s">
        <v>110</v>
      </c>
      <c r="I13" s="89" t="s">
        <v>110</v>
      </c>
      <c r="J13" s="89" t="s">
        <v>110</v>
      </c>
      <c r="K13" s="89" t="s">
        <v>110</v>
      </c>
      <c r="L13" s="89" t="s">
        <v>110</v>
      </c>
    </row>
    <row r="14" spans="1:15" ht="14.25" customHeight="1" x14ac:dyDescent="0.2">
      <c r="A14" s="21" t="s">
        <v>28</v>
      </c>
      <c r="B14" s="89" t="s">
        <v>110</v>
      </c>
      <c r="C14" s="89" t="s">
        <v>110</v>
      </c>
      <c r="D14" s="89" t="s">
        <v>110</v>
      </c>
      <c r="E14" s="89" t="s">
        <v>110</v>
      </c>
      <c r="F14" s="89" t="s">
        <v>110</v>
      </c>
      <c r="G14" s="89" t="s">
        <v>110</v>
      </c>
      <c r="H14" s="89" t="s">
        <v>110</v>
      </c>
      <c r="I14" s="89" t="s">
        <v>110</v>
      </c>
      <c r="J14" s="89" t="s">
        <v>110</v>
      </c>
      <c r="K14" s="89" t="s">
        <v>110</v>
      </c>
      <c r="L14" s="89" t="s">
        <v>110</v>
      </c>
    </row>
    <row r="15" spans="1:15" ht="14.25" customHeight="1" x14ac:dyDescent="0.2">
      <c r="A15" s="21" t="s">
        <v>29</v>
      </c>
      <c r="B15" s="89" t="s">
        <v>110</v>
      </c>
      <c r="C15" s="89" t="s">
        <v>110</v>
      </c>
      <c r="D15" s="89" t="s">
        <v>110</v>
      </c>
      <c r="E15" s="89" t="s">
        <v>110</v>
      </c>
      <c r="F15" s="89" t="s">
        <v>110</v>
      </c>
      <c r="G15" s="89" t="s">
        <v>110</v>
      </c>
      <c r="H15" s="89" t="s">
        <v>110</v>
      </c>
      <c r="I15" s="89" t="s">
        <v>110</v>
      </c>
      <c r="J15" s="89" t="s">
        <v>110</v>
      </c>
      <c r="K15" s="89" t="s">
        <v>110</v>
      </c>
      <c r="L15" s="89" t="s">
        <v>110</v>
      </c>
    </row>
    <row r="16" spans="1:15" ht="14.25" customHeight="1" x14ac:dyDescent="0.2">
      <c r="A16" s="21" t="s">
        <v>30</v>
      </c>
      <c r="B16" s="36">
        <v>34549</v>
      </c>
      <c r="C16" s="36">
        <v>36143</v>
      </c>
      <c r="D16" s="36">
        <v>37510</v>
      </c>
      <c r="E16" s="36">
        <v>39238</v>
      </c>
      <c r="F16" s="36">
        <v>40235</v>
      </c>
      <c r="G16" s="36">
        <v>38797</v>
      </c>
      <c r="H16" s="36">
        <v>40674</v>
      </c>
      <c r="I16" s="36">
        <v>43390</v>
      </c>
      <c r="J16" s="36">
        <v>56342</v>
      </c>
      <c r="K16" s="36">
        <v>60143</v>
      </c>
      <c r="L16" s="36">
        <v>60257</v>
      </c>
    </row>
    <row r="17" spans="1:19" x14ac:dyDescent="0.2">
      <c r="A17" s="21" t="s">
        <v>31</v>
      </c>
      <c r="B17" s="36">
        <v>58919</v>
      </c>
      <c r="C17" s="36">
        <v>58121</v>
      </c>
      <c r="D17" s="36">
        <v>57620</v>
      </c>
      <c r="E17" s="36">
        <v>59017</v>
      </c>
      <c r="F17" s="36">
        <v>60130</v>
      </c>
      <c r="G17" s="36">
        <v>59771</v>
      </c>
      <c r="H17" s="36">
        <v>56519</v>
      </c>
      <c r="I17" s="36">
        <v>58107</v>
      </c>
      <c r="J17" s="36">
        <v>69037</v>
      </c>
      <c r="K17" s="36">
        <v>61577</v>
      </c>
      <c r="L17" s="36">
        <v>61909</v>
      </c>
    </row>
    <row r="18" spans="1:19" ht="6" customHeight="1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9" ht="14.25" customHeight="1" x14ac:dyDescent="0.25">
      <c r="A19" s="19" t="s">
        <v>32</v>
      </c>
      <c r="B19" s="36">
        <v>451906</v>
      </c>
      <c r="C19" s="36">
        <v>440589</v>
      </c>
      <c r="D19" s="36">
        <v>425941</v>
      </c>
      <c r="E19" s="40">
        <v>410745</v>
      </c>
      <c r="F19" s="40">
        <v>405601</v>
      </c>
      <c r="G19" s="40">
        <v>403227</v>
      </c>
      <c r="H19" s="40">
        <v>401777</v>
      </c>
      <c r="I19" s="40">
        <v>400243</v>
      </c>
      <c r="J19" s="40">
        <v>408864</v>
      </c>
      <c r="K19" s="40">
        <v>423944</v>
      </c>
      <c r="L19" s="40">
        <v>419076</v>
      </c>
    </row>
    <row r="20" spans="1:19" ht="14.25" customHeight="1" x14ac:dyDescent="0.2">
      <c r="A20" s="21" t="s">
        <v>33</v>
      </c>
      <c r="B20" s="36">
        <v>222854</v>
      </c>
      <c r="C20" s="36">
        <v>218607</v>
      </c>
      <c r="D20" s="36">
        <v>213470</v>
      </c>
      <c r="E20" s="40">
        <v>207354</v>
      </c>
      <c r="F20" s="40">
        <v>206114</v>
      </c>
      <c r="G20" s="40">
        <v>206965</v>
      </c>
      <c r="H20" s="40">
        <v>207821</v>
      </c>
      <c r="I20" s="40">
        <v>205469</v>
      </c>
      <c r="J20" s="40">
        <v>210665</v>
      </c>
      <c r="K20" s="40">
        <v>219121</v>
      </c>
      <c r="L20" s="40">
        <v>217266</v>
      </c>
    </row>
    <row r="21" spans="1:19" ht="14.25" customHeight="1" x14ac:dyDescent="0.2">
      <c r="A21" s="20" t="s">
        <v>34</v>
      </c>
      <c r="B21" s="36">
        <v>77625</v>
      </c>
      <c r="C21" s="36">
        <v>76042</v>
      </c>
      <c r="D21" s="36">
        <v>74734</v>
      </c>
      <c r="E21" s="40">
        <v>72766</v>
      </c>
      <c r="F21" s="40">
        <v>72146</v>
      </c>
      <c r="G21" s="40">
        <v>69113</v>
      </c>
      <c r="H21" s="40">
        <v>66786</v>
      </c>
      <c r="I21" s="40">
        <v>63717</v>
      </c>
      <c r="J21" s="40">
        <v>72161</v>
      </c>
      <c r="K21" s="40">
        <v>74809</v>
      </c>
      <c r="L21" s="29">
        <v>64551</v>
      </c>
    </row>
    <row r="22" spans="1:19" ht="14.25" customHeight="1" x14ac:dyDescent="0.2">
      <c r="A22" s="20" t="s">
        <v>35</v>
      </c>
      <c r="B22" s="36">
        <v>72939</v>
      </c>
      <c r="C22" s="36">
        <v>71387</v>
      </c>
      <c r="D22" s="36">
        <v>69267</v>
      </c>
      <c r="E22" s="40">
        <v>67530</v>
      </c>
      <c r="F22" s="40">
        <v>67941</v>
      </c>
      <c r="G22" s="40">
        <v>71387</v>
      </c>
      <c r="H22" s="40">
        <v>73415</v>
      </c>
      <c r="I22" s="40">
        <v>72868</v>
      </c>
      <c r="J22" s="40">
        <v>69964</v>
      </c>
      <c r="K22" s="40">
        <v>75906</v>
      </c>
      <c r="L22" s="29">
        <v>80763</v>
      </c>
    </row>
    <row r="23" spans="1:19" ht="14.25" customHeight="1" x14ac:dyDescent="0.2">
      <c r="A23" s="20" t="s">
        <v>36</v>
      </c>
      <c r="B23" s="36">
        <v>72290</v>
      </c>
      <c r="C23" s="36">
        <v>71178</v>
      </c>
      <c r="D23" s="36">
        <v>69469</v>
      </c>
      <c r="E23" s="40">
        <v>67058</v>
      </c>
      <c r="F23" s="40">
        <v>66027</v>
      </c>
      <c r="G23" s="40">
        <v>66465</v>
      </c>
      <c r="H23" s="40">
        <v>67620</v>
      </c>
      <c r="I23" s="40">
        <v>68884</v>
      </c>
      <c r="J23" s="40">
        <v>68540</v>
      </c>
      <c r="K23" s="40">
        <v>68406</v>
      </c>
      <c r="L23" s="29">
        <v>71952</v>
      </c>
    </row>
    <row r="24" spans="1:19" ht="14.25" customHeight="1" x14ac:dyDescent="0.2">
      <c r="A24" s="21" t="s">
        <v>37</v>
      </c>
      <c r="B24" s="36">
        <v>229052</v>
      </c>
      <c r="C24" s="36">
        <v>221982</v>
      </c>
      <c r="D24" s="36">
        <v>212471</v>
      </c>
      <c r="E24" s="40">
        <v>203391</v>
      </c>
      <c r="F24" s="40">
        <v>199487</v>
      </c>
      <c r="G24" s="40">
        <v>196262</v>
      </c>
      <c r="H24" s="40">
        <v>193956</v>
      </c>
      <c r="I24" s="40">
        <v>194774</v>
      </c>
      <c r="J24" s="40">
        <v>198199</v>
      </c>
      <c r="K24" s="40">
        <v>204823</v>
      </c>
      <c r="L24" s="40">
        <v>201810</v>
      </c>
      <c r="O24" s="39"/>
      <c r="P24" s="39"/>
      <c r="Q24" s="39"/>
      <c r="R24" s="39"/>
      <c r="S24" s="39"/>
    </row>
    <row r="25" spans="1:19" ht="14.25" customHeight="1" x14ac:dyDescent="0.2">
      <c r="A25" s="20" t="s">
        <v>38</v>
      </c>
      <c r="B25" s="36">
        <v>79400</v>
      </c>
      <c r="C25" s="36">
        <v>73294</v>
      </c>
      <c r="D25" s="36">
        <v>71929</v>
      </c>
      <c r="E25" s="40">
        <v>69894</v>
      </c>
      <c r="F25" s="40">
        <v>67818</v>
      </c>
      <c r="G25" s="40">
        <v>66640</v>
      </c>
      <c r="H25" s="40">
        <v>66390</v>
      </c>
      <c r="I25" s="40">
        <v>67504</v>
      </c>
      <c r="J25" s="40">
        <v>68958</v>
      </c>
      <c r="K25" s="40">
        <v>69239</v>
      </c>
      <c r="L25" s="29">
        <v>66835</v>
      </c>
    </row>
    <row r="26" spans="1:19" ht="14.25" customHeight="1" x14ac:dyDescent="0.2">
      <c r="A26" s="20" t="s">
        <v>39</v>
      </c>
      <c r="B26" s="36">
        <v>77562</v>
      </c>
      <c r="C26" s="36">
        <v>74871</v>
      </c>
      <c r="D26" s="36">
        <v>69588</v>
      </c>
      <c r="E26" s="40">
        <v>67407</v>
      </c>
      <c r="F26" s="40">
        <v>66495</v>
      </c>
      <c r="G26" s="40">
        <v>64868</v>
      </c>
      <c r="H26" s="40">
        <v>64571</v>
      </c>
      <c r="I26" s="40">
        <v>64822</v>
      </c>
      <c r="J26" s="40">
        <v>65822</v>
      </c>
      <c r="K26" s="40">
        <v>69347</v>
      </c>
      <c r="L26" s="29">
        <v>67525</v>
      </c>
    </row>
    <row r="27" spans="1:19" ht="14.25" customHeight="1" x14ac:dyDescent="0.2">
      <c r="A27" s="20" t="s">
        <v>40</v>
      </c>
      <c r="B27" s="36">
        <v>72090</v>
      </c>
      <c r="C27" s="36">
        <v>73817</v>
      </c>
      <c r="D27" s="36">
        <v>70954</v>
      </c>
      <c r="E27" s="40">
        <v>66090</v>
      </c>
      <c r="F27" s="40">
        <v>65174</v>
      </c>
      <c r="G27" s="40">
        <v>64754</v>
      </c>
      <c r="H27" s="40">
        <v>62995</v>
      </c>
      <c r="I27" s="40">
        <v>62448</v>
      </c>
      <c r="J27" s="40">
        <v>63419</v>
      </c>
      <c r="K27" s="40">
        <v>66237</v>
      </c>
      <c r="L27" s="29">
        <v>67450</v>
      </c>
    </row>
    <row r="28" spans="1:19" ht="6" customHeight="1" x14ac:dyDescent="0.2">
      <c r="A28" s="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9" ht="14.25" customHeight="1" x14ac:dyDescent="0.25">
      <c r="A29" s="19" t="s">
        <v>11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9" ht="14.25" customHeight="1" x14ac:dyDescent="0.25">
      <c r="A30" s="19" t="s">
        <v>12</v>
      </c>
      <c r="B30" s="36">
        <v>272460</v>
      </c>
      <c r="C30" s="36">
        <v>275523</v>
      </c>
      <c r="D30" s="36">
        <v>277627</v>
      </c>
      <c r="E30" s="36">
        <v>279225</v>
      </c>
      <c r="F30" s="36">
        <v>280614</v>
      </c>
      <c r="G30" s="36">
        <v>282432</v>
      </c>
      <c r="H30" s="36">
        <v>280720</v>
      </c>
      <c r="I30" s="36">
        <v>278811</v>
      </c>
      <c r="J30" s="36">
        <v>278561</v>
      </c>
      <c r="K30" s="36">
        <v>296799</v>
      </c>
      <c r="L30" s="36">
        <v>299348</v>
      </c>
    </row>
    <row r="31" spans="1:19" ht="14.25" customHeight="1" x14ac:dyDescent="0.2">
      <c r="A31" s="21" t="s">
        <v>13</v>
      </c>
      <c r="B31" s="36">
        <v>189994</v>
      </c>
      <c r="C31" s="36">
        <v>193469</v>
      </c>
      <c r="D31" s="36">
        <v>195567</v>
      </c>
      <c r="E31" s="36">
        <v>194911</v>
      </c>
      <c r="F31" s="36">
        <v>192728</v>
      </c>
      <c r="G31" s="36">
        <v>187937</v>
      </c>
      <c r="H31" s="36">
        <v>183880</v>
      </c>
      <c r="I31" s="36">
        <v>182993</v>
      </c>
      <c r="J31" s="36">
        <v>182043</v>
      </c>
      <c r="K31" s="36">
        <v>188844</v>
      </c>
      <c r="L31" s="36">
        <v>186648</v>
      </c>
    </row>
    <row r="32" spans="1:19" ht="14.25" customHeight="1" x14ac:dyDescent="0.2">
      <c r="A32" s="20" t="s">
        <v>14</v>
      </c>
      <c r="B32" s="36">
        <v>85106</v>
      </c>
      <c r="C32" s="36">
        <v>87285</v>
      </c>
      <c r="D32" s="36">
        <v>89251</v>
      </c>
      <c r="E32" s="36">
        <v>84290</v>
      </c>
      <c r="F32" s="36">
        <v>79193</v>
      </c>
      <c r="G32" s="36">
        <v>77521</v>
      </c>
      <c r="H32" s="36">
        <v>76804</v>
      </c>
      <c r="I32" s="36">
        <v>74372</v>
      </c>
      <c r="J32" s="36">
        <v>71719</v>
      </c>
      <c r="K32" s="36">
        <v>65333</v>
      </c>
      <c r="L32" s="36">
        <v>69047</v>
      </c>
    </row>
    <row r="33" spans="1:19" ht="14.25" customHeight="1" x14ac:dyDescent="0.2">
      <c r="A33" s="20" t="s">
        <v>15</v>
      </c>
      <c r="B33" s="36">
        <v>59416</v>
      </c>
      <c r="C33" s="36">
        <v>60934</v>
      </c>
      <c r="D33" s="36">
        <v>60200</v>
      </c>
      <c r="E33" s="36">
        <v>63576</v>
      </c>
      <c r="F33" s="36">
        <v>63369</v>
      </c>
      <c r="G33" s="36">
        <v>60460</v>
      </c>
      <c r="H33" s="36">
        <v>59500</v>
      </c>
      <c r="I33" s="36">
        <v>60152</v>
      </c>
      <c r="J33" s="36">
        <v>59978</v>
      </c>
      <c r="K33" s="36">
        <v>65197</v>
      </c>
      <c r="L33" s="36">
        <v>60791</v>
      </c>
    </row>
    <row r="34" spans="1:19" ht="14.25" customHeight="1" x14ac:dyDescent="0.2">
      <c r="A34" s="20" t="s">
        <v>16</v>
      </c>
      <c r="B34" s="36">
        <v>45472</v>
      </c>
      <c r="C34" s="36">
        <v>45250</v>
      </c>
      <c r="D34" s="36">
        <v>46116</v>
      </c>
      <c r="E34" s="36">
        <v>47045</v>
      </c>
      <c r="F34" s="36">
        <v>50166</v>
      </c>
      <c r="G34" s="36">
        <v>49956</v>
      </c>
      <c r="H34" s="36">
        <v>47576</v>
      </c>
      <c r="I34" s="36">
        <v>48469</v>
      </c>
      <c r="J34" s="36">
        <v>50346</v>
      </c>
      <c r="K34" s="36">
        <v>58314</v>
      </c>
      <c r="L34" s="36">
        <v>56810</v>
      </c>
    </row>
    <row r="35" spans="1:19" ht="14.25" customHeight="1" x14ac:dyDescent="0.2">
      <c r="A35" s="22" t="s">
        <v>17</v>
      </c>
      <c r="B35" s="36">
        <v>82466</v>
      </c>
      <c r="C35" s="36">
        <v>82054</v>
      </c>
      <c r="D35" s="36">
        <v>82060</v>
      </c>
      <c r="E35" s="36">
        <v>84314</v>
      </c>
      <c r="F35" s="36">
        <v>87886</v>
      </c>
      <c r="G35" s="36">
        <v>94495</v>
      </c>
      <c r="H35" s="36">
        <v>96840</v>
      </c>
      <c r="I35" s="36">
        <v>95818</v>
      </c>
      <c r="J35" s="36">
        <v>96518</v>
      </c>
      <c r="K35" s="36">
        <v>107955</v>
      </c>
      <c r="L35" s="36">
        <v>112700</v>
      </c>
    </row>
    <row r="36" spans="1:19" ht="14.25" customHeight="1" x14ac:dyDescent="0.2">
      <c r="A36" s="20" t="s">
        <v>18</v>
      </c>
      <c r="B36" s="36">
        <v>43851</v>
      </c>
      <c r="C36" s="36">
        <v>43484</v>
      </c>
      <c r="D36" s="36">
        <v>43108</v>
      </c>
      <c r="E36" s="36">
        <v>44344</v>
      </c>
      <c r="F36" s="36">
        <v>45803</v>
      </c>
      <c r="G36" s="36">
        <v>48884</v>
      </c>
      <c r="H36" s="36">
        <v>48972</v>
      </c>
      <c r="I36" s="36">
        <v>47048</v>
      </c>
      <c r="J36" s="36">
        <v>47990</v>
      </c>
      <c r="K36" s="36">
        <v>50161</v>
      </c>
      <c r="L36" s="36">
        <v>55362</v>
      </c>
    </row>
    <row r="37" spans="1:19" ht="14.25" customHeight="1" x14ac:dyDescent="0.2">
      <c r="A37" s="20" t="s">
        <v>19</v>
      </c>
      <c r="B37" s="36">
        <v>31791</v>
      </c>
      <c r="C37" s="36">
        <v>31489</v>
      </c>
      <c r="D37" s="36">
        <v>31632</v>
      </c>
      <c r="E37" s="36">
        <v>32324</v>
      </c>
      <c r="F37" s="36">
        <v>33415</v>
      </c>
      <c r="G37" s="36">
        <v>35517</v>
      </c>
      <c r="H37" s="36">
        <v>37176</v>
      </c>
      <c r="I37" s="36">
        <v>37154</v>
      </c>
      <c r="J37" s="36">
        <v>36706</v>
      </c>
      <c r="K37" s="36">
        <v>45023</v>
      </c>
      <c r="L37" s="36">
        <v>43757</v>
      </c>
    </row>
    <row r="38" spans="1:19" ht="14.25" customHeight="1" x14ac:dyDescent="0.2">
      <c r="A38" s="20" t="s">
        <v>20</v>
      </c>
      <c r="B38" s="36">
        <v>6824</v>
      </c>
      <c r="C38" s="36">
        <v>7081</v>
      </c>
      <c r="D38" s="36">
        <v>7320</v>
      </c>
      <c r="E38" s="36">
        <v>7646</v>
      </c>
      <c r="F38" s="36">
        <v>8668</v>
      </c>
      <c r="G38" s="36">
        <v>10094</v>
      </c>
      <c r="H38" s="36">
        <v>10692</v>
      </c>
      <c r="I38" s="36">
        <v>11616</v>
      </c>
      <c r="J38" s="36">
        <v>11822</v>
      </c>
      <c r="K38" s="36">
        <v>12771</v>
      </c>
      <c r="L38" s="36">
        <v>13581</v>
      </c>
    </row>
    <row r="39" spans="1:19" ht="6" customHeight="1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9" ht="17.25" x14ac:dyDescent="0.25">
      <c r="A40" s="23" t="s">
        <v>41</v>
      </c>
      <c r="B40" s="36">
        <v>208102</v>
      </c>
      <c r="C40" s="36">
        <v>209663</v>
      </c>
      <c r="D40" s="36">
        <v>206871</v>
      </c>
      <c r="E40" s="36">
        <v>202245</v>
      </c>
      <c r="F40" s="36">
        <v>197444</v>
      </c>
      <c r="G40" s="36">
        <v>195890</v>
      </c>
      <c r="H40" s="36">
        <v>193573</v>
      </c>
      <c r="I40" s="36">
        <v>191299</v>
      </c>
      <c r="J40" s="36">
        <v>189584</v>
      </c>
      <c r="K40" s="36">
        <v>201996</v>
      </c>
      <c r="L40" s="36">
        <v>201962</v>
      </c>
      <c r="O40" s="39"/>
      <c r="P40" s="39"/>
      <c r="Q40" s="39"/>
      <c r="R40" s="39"/>
      <c r="S40" s="39"/>
    </row>
    <row r="41" spans="1:19" ht="14.25" customHeight="1" x14ac:dyDescent="0.2">
      <c r="A41" s="21" t="s">
        <v>13</v>
      </c>
      <c r="B41" s="36">
        <v>151655</v>
      </c>
      <c r="C41" s="36">
        <v>153797</v>
      </c>
      <c r="D41" s="36">
        <v>152515</v>
      </c>
      <c r="E41" s="36">
        <v>148722</v>
      </c>
      <c r="F41" s="36">
        <v>143547</v>
      </c>
      <c r="G41" s="36">
        <v>138569</v>
      </c>
      <c r="H41" s="36">
        <v>135210</v>
      </c>
      <c r="I41" s="36">
        <v>134628</v>
      </c>
      <c r="J41" s="36">
        <v>132880</v>
      </c>
      <c r="K41" s="36">
        <v>137436</v>
      </c>
      <c r="L41" s="36">
        <v>135359</v>
      </c>
      <c r="O41" s="39"/>
      <c r="P41" s="39"/>
      <c r="Q41" s="39"/>
      <c r="R41" s="39"/>
      <c r="S41" s="39"/>
    </row>
    <row r="42" spans="1:19" ht="14.25" customHeight="1" x14ac:dyDescent="0.2">
      <c r="A42" s="20" t="s">
        <v>14</v>
      </c>
      <c r="B42" s="36">
        <v>67670</v>
      </c>
      <c r="C42" s="36">
        <v>69156</v>
      </c>
      <c r="D42" s="36">
        <v>68139</v>
      </c>
      <c r="E42" s="36">
        <v>62976</v>
      </c>
      <c r="F42" s="36">
        <v>58455</v>
      </c>
      <c r="G42" s="36">
        <v>57336</v>
      </c>
      <c r="H42" s="36">
        <v>57176</v>
      </c>
      <c r="I42" s="36">
        <v>55092</v>
      </c>
      <c r="J42" s="36">
        <v>52325</v>
      </c>
      <c r="K42" s="36">
        <v>47594</v>
      </c>
      <c r="L42" s="36">
        <v>50299</v>
      </c>
    </row>
    <row r="43" spans="1:19" ht="14.25" customHeight="1" x14ac:dyDescent="0.2">
      <c r="A43" s="20" t="s">
        <v>15</v>
      </c>
      <c r="B43" s="36">
        <v>47422</v>
      </c>
      <c r="C43" s="36">
        <v>48553</v>
      </c>
      <c r="D43" s="36">
        <v>47693</v>
      </c>
      <c r="E43" s="36">
        <v>48385</v>
      </c>
      <c r="F43" s="36">
        <v>47066</v>
      </c>
      <c r="G43" s="36">
        <v>44378</v>
      </c>
      <c r="H43" s="36">
        <v>43560</v>
      </c>
      <c r="I43" s="36">
        <v>44174</v>
      </c>
      <c r="J43" s="36">
        <v>43873</v>
      </c>
      <c r="K43" s="36">
        <v>47325</v>
      </c>
      <c r="L43" s="36">
        <v>44096</v>
      </c>
    </row>
    <row r="44" spans="1:19" ht="14.25" customHeight="1" x14ac:dyDescent="0.2">
      <c r="A44" s="20" t="s">
        <v>16</v>
      </c>
      <c r="B44" s="36">
        <v>36563</v>
      </c>
      <c r="C44" s="36">
        <v>36088</v>
      </c>
      <c r="D44" s="36">
        <v>36683</v>
      </c>
      <c r="E44" s="36">
        <v>37361</v>
      </c>
      <c r="F44" s="36">
        <v>38026</v>
      </c>
      <c r="G44" s="36">
        <v>36855</v>
      </c>
      <c r="H44" s="36">
        <v>34474</v>
      </c>
      <c r="I44" s="36">
        <v>35362</v>
      </c>
      <c r="J44" s="36">
        <v>36682</v>
      </c>
      <c r="K44" s="36">
        <v>42517</v>
      </c>
      <c r="L44" s="36">
        <v>40964</v>
      </c>
    </row>
    <row r="45" spans="1:19" ht="14.25" customHeight="1" x14ac:dyDescent="0.2">
      <c r="A45" s="22" t="s">
        <v>17</v>
      </c>
      <c r="B45" s="36">
        <v>56447</v>
      </c>
      <c r="C45" s="36">
        <v>55866</v>
      </c>
      <c r="D45" s="36">
        <v>54356</v>
      </c>
      <c r="E45" s="36">
        <v>53523</v>
      </c>
      <c r="F45" s="36">
        <v>53897</v>
      </c>
      <c r="G45" s="36">
        <v>57321</v>
      </c>
      <c r="H45" s="36">
        <v>58363</v>
      </c>
      <c r="I45" s="36">
        <v>56671</v>
      </c>
      <c r="J45" s="36">
        <v>56704</v>
      </c>
      <c r="K45" s="36">
        <v>64560</v>
      </c>
      <c r="L45" s="36">
        <v>66603</v>
      </c>
      <c r="O45" s="39"/>
      <c r="P45" s="39"/>
      <c r="Q45" s="39"/>
      <c r="R45" s="39"/>
      <c r="S45" s="39"/>
    </row>
    <row r="46" spans="1:19" ht="14.25" customHeight="1" x14ac:dyDescent="0.2">
      <c r="A46" s="20" t="s">
        <v>18</v>
      </c>
      <c r="B46" s="36">
        <v>32776</v>
      </c>
      <c r="C46" s="36">
        <v>32468</v>
      </c>
      <c r="D46" s="36">
        <v>31018</v>
      </c>
      <c r="E46" s="36">
        <v>30458</v>
      </c>
      <c r="F46" s="36">
        <v>31153</v>
      </c>
      <c r="G46" s="36">
        <v>33160</v>
      </c>
      <c r="H46" s="36">
        <v>33333</v>
      </c>
      <c r="I46" s="36">
        <v>31453</v>
      </c>
      <c r="J46" s="36">
        <v>32191</v>
      </c>
      <c r="K46" s="36">
        <v>33216</v>
      </c>
      <c r="L46" s="36">
        <v>36946</v>
      </c>
    </row>
    <row r="47" spans="1:19" ht="14.25" customHeight="1" x14ac:dyDescent="0.2">
      <c r="A47" s="20" t="s">
        <v>19</v>
      </c>
      <c r="B47" s="36">
        <v>23583</v>
      </c>
      <c r="C47" s="36">
        <v>23309</v>
      </c>
      <c r="D47" s="36">
        <v>23228</v>
      </c>
      <c r="E47" s="36">
        <v>22944</v>
      </c>
      <c r="F47" s="36">
        <v>22563</v>
      </c>
      <c r="G47" s="36">
        <v>23940</v>
      </c>
      <c r="H47" s="36">
        <v>24799</v>
      </c>
      <c r="I47" s="36">
        <v>24936</v>
      </c>
      <c r="J47" s="36">
        <v>24057</v>
      </c>
      <c r="K47" s="36">
        <v>30908</v>
      </c>
      <c r="L47" s="36">
        <v>29230</v>
      </c>
    </row>
    <row r="48" spans="1:19" ht="14.25" customHeight="1" x14ac:dyDescent="0.2">
      <c r="A48" s="20" t="s">
        <v>20</v>
      </c>
      <c r="B48" s="36">
        <v>88</v>
      </c>
      <c r="C48" s="36">
        <v>89</v>
      </c>
      <c r="D48" s="36">
        <v>110</v>
      </c>
      <c r="E48" s="36">
        <v>121</v>
      </c>
      <c r="F48" s="36">
        <v>181</v>
      </c>
      <c r="G48" s="36">
        <v>221</v>
      </c>
      <c r="H48" s="36">
        <v>231</v>
      </c>
      <c r="I48" s="36">
        <v>282</v>
      </c>
      <c r="J48" s="36">
        <v>456</v>
      </c>
      <c r="K48" s="36">
        <v>436</v>
      </c>
      <c r="L48" s="36">
        <v>427</v>
      </c>
    </row>
    <row r="49" spans="1:19" ht="6" customHeight="1" x14ac:dyDescent="0.2">
      <c r="A49" s="20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9" ht="14.25" customHeight="1" x14ac:dyDescent="0.25">
      <c r="A50" s="19" t="s">
        <v>42</v>
      </c>
      <c r="B50" s="36">
        <v>64358</v>
      </c>
      <c r="C50" s="36">
        <v>65860</v>
      </c>
      <c r="D50" s="36">
        <v>70756</v>
      </c>
      <c r="E50" s="36">
        <v>76980</v>
      </c>
      <c r="F50" s="36">
        <v>83170</v>
      </c>
      <c r="G50" s="36">
        <v>86542</v>
      </c>
      <c r="H50" s="36">
        <v>87147</v>
      </c>
      <c r="I50" s="36">
        <v>87512</v>
      </c>
      <c r="J50" s="36">
        <v>88977</v>
      </c>
      <c r="K50" s="36">
        <v>94803</v>
      </c>
      <c r="L50" s="36">
        <v>97386</v>
      </c>
      <c r="O50" s="39"/>
      <c r="P50" s="39"/>
      <c r="Q50" s="39"/>
      <c r="R50" s="39"/>
      <c r="S50" s="39"/>
    </row>
    <row r="51" spans="1:19" ht="14.25" customHeight="1" x14ac:dyDescent="0.2">
      <c r="A51" s="21" t="s">
        <v>13</v>
      </c>
      <c r="B51" s="36">
        <v>38339</v>
      </c>
      <c r="C51" s="36">
        <v>39672</v>
      </c>
      <c r="D51" s="36">
        <v>43052</v>
      </c>
      <c r="E51" s="36">
        <v>46189</v>
      </c>
      <c r="F51" s="36">
        <v>49181</v>
      </c>
      <c r="G51" s="36">
        <v>49368</v>
      </c>
      <c r="H51" s="36">
        <v>48670</v>
      </c>
      <c r="I51" s="36">
        <v>48365</v>
      </c>
      <c r="J51" s="36">
        <v>49163</v>
      </c>
      <c r="K51" s="36">
        <v>51408</v>
      </c>
      <c r="L51" s="36">
        <v>51289</v>
      </c>
    </row>
    <row r="52" spans="1:19" ht="14.25" customHeight="1" x14ac:dyDescent="0.2">
      <c r="A52" s="20" t="s">
        <v>14</v>
      </c>
      <c r="B52" s="36">
        <v>17436</v>
      </c>
      <c r="C52" s="36">
        <v>18129</v>
      </c>
      <c r="D52" s="36">
        <v>21112</v>
      </c>
      <c r="E52" s="36">
        <v>21314</v>
      </c>
      <c r="F52" s="36">
        <v>20738</v>
      </c>
      <c r="G52" s="36">
        <v>20185</v>
      </c>
      <c r="H52" s="36">
        <v>19628</v>
      </c>
      <c r="I52" s="36">
        <v>19280</v>
      </c>
      <c r="J52" s="36">
        <v>19394</v>
      </c>
      <c r="K52" s="36">
        <v>17739</v>
      </c>
      <c r="L52" s="36">
        <v>18748</v>
      </c>
    </row>
    <row r="53" spans="1:19" ht="14.25" customHeight="1" x14ac:dyDescent="0.2">
      <c r="A53" s="20" t="s">
        <v>15</v>
      </c>
      <c r="B53" s="36">
        <v>11994</v>
      </c>
      <c r="C53" s="36">
        <v>12381</v>
      </c>
      <c r="D53" s="36">
        <v>12507</v>
      </c>
      <c r="E53" s="36">
        <v>15191</v>
      </c>
      <c r="F53" s="36">
        <v>16303</v>
      </c>
      <c r="G53" s="36">
        <v>16082</v>
      </c>
      <c r="H53" s="36">
        <v>15940</v>
      </c>
      <c r="I53" s="36">
        <v>15978</v>
      </c>
      <c r="J53" s="36">
        <v>16105</v>
      </c>
      <c r="K53" s="36">
        <v>17872</v>
      </c>
      <c r="L53" s="36">
        <v>16695</v>
      </c>
    </row>
    <row r="54" spans="1:19" ht="14.25" customHeight="1" x14ac:dyDescent="0.2">
      <c r="A54" s="20" t="s">
        <v>16</v>
      </c>
      <c r="B54" s="36">
        <v>8909</v>
      </c>
      <c r="C54" s="36">
        <v>9162</v>
      </c>
      <c r="D54" s="36">
        <v>9433</v>
      </c>
      <c r="E54" s="36">
        <v>9684</v>
      </c>
      <c r="F54" s="36">
        <v>12140</v>
      </c>
      <c r="G54" s="36">
        <v>13101</v>
      </c>
      <c r="H54" s="36">
        <v>13102</v>
      </c>
      <c r="I54" s="36">
        <v>13107</v>
      </c>
      <c r="J54" s="36">
        <v>13664</v>
      </c>
      <c r="K54" s="36">
        <v>15797</v>
      </c>
      <c r="L54" s="36">
        <v>15846</v>
      </c>
    </row>
    <row r="55" spans="1:19" ht="14.25" customHeight="1" x14ac:dyDescent="0.2">
      <c r="A55" s="22" t="s">
        <v>17</v>
      </c>
      <c r="B55" s="36">
        <v>26019</v>
      </c>
      <c r="C55" s="36">
        <v>26188</v>
      </c>
      <c r="D55" s="36">
        <v>27704</v>
      </c>
      <c r="E55" s="36">
        <v>30791</v>
      </c>
      <c r="F55" s="36">
        <v>33989</v>
      </c>
      <c r="G55" s="36">
        <v>37174</v>
      </c>
      <c r="H55" s="36">
        <v>38477</v>
      </c>
      <c r="I55" s="36">
        <v>39147</v>
      </c>
      <c r="J55" s="36">
        <v>39814</v>
      </c>
      <c r="K55" s="36">
        <v>43395</v>
      </c>
      <c r="L55" s="36">
        <v>46097</v>
      </c>
    </row>
    <row r="56" spans="1:19" ht="14.25" customHeight="1" x14ac:dyDescent="0.2">
      <c r="A56" s="20" t="s">
        <v>18</v>
      </c>
      <c r="B56" s="36">
        <v>11075</v>
      </c>
      <c r="C56" s="36">
        <v>11016</v>
      </c>
      <c r="D56" s="36">
        <v>12090</v>
      </c>
      <c r="E56" s="36">
        <v>13886</v>
      </c>
      <c r="F56" s="36">
        <v>14650</v>
      </c>
      <c r="G56" s="36">
        <v>15724</v>
      </c>
      <c r="H56" s="36">
        <v>15639</v>
      </c>
      <c r="I56" s="36">
        <v>15595</v>
      </c>
      <c r="J56" s="36">
        <v>15799</v>
      </c>
      <c r="K56" s="36">
        <v>16945</v>
      </c>
      <c r="L56" s="36">
        <v>18416</v>
      </c>
    </row>
    <row r="57" spans="1:19" ht="14.25" customHeight="1" x14ac:dyDescent="0.2">
      <c r="A57" s="20" t="s">
        <v>19</v>
      </c>
      <c r="B57" s="36">
        <v>8208</v>
      </c>
      <c r="C57" s="36">
        <v>8180</v>
      </c>
      <c r="D57" s="36">
        <v>8404</v>
      </c>
      <c r="E57" s="36">
        <v>9380</v>
      </c>
      <c r="F57" s="36">
        <v>10852</v>
      </c>
      <c r="G57" s="36">
        <v>11577</v>
      </c>
      <c r="H57" s="36">
        <v>12377</v>
      </c>
      <c r="I57" s="36">
        <v>12218</v>
      </c>
      <c r="J57" s="36">
        <v>12649</v>
      </c>
      <c r="K57" s="36">
        <v>14115</v>
      </c>
      <c r="L57" s="36">
        <v>14527</v>
      </c>
    </row>
    <row r="58" spans="1:19" ht="14.25" customHeight="1" x14ac:dyDescent="0.2">
      <c r="A58" s="20" t="s">
        <v>20</v>
      </c>
      <c r="B58" s="36">
        <v>6736</v>
      </c>
      <c r="C58" s="36">
        <v>6992</v>
      </c>
      <c r="D58" s="36">
        <v>7210</v>
      </c>
      <c r="E58" s="36">
        <v>7525</v>
      </c>
      <c r="F58" s="36">
        <v>8487</v>
      </c>
      <c r="G58" s="36">
        <v>9873</v>
      </c>
      <c r="H58" s="36">
        <v>10461</v>
      </c>
      <c r="I58" s="36">
        <v>11334</v>
      </c>
      <c r="J58" s="36">
        <v>11366</v>
      </c>
      <c r="K58" s="36">
        <v>12335</v>
      </c>
      <c r="L58" s="36">
        <v>13154</v>
      </c>
    </row>
    <row r="59" spans="1:19" ht="6" customHeight="1" x14ac:dyDescent="0.2">
      <c r="A59" s="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O59" s="39"/>
      <c r="P59" s="39"/>
      <c r="Q59" s="39"/>
      <c r="R59" s="39"/>
      <c r="S59" s="39"/>
    </row>
    <row r="60" spans="1:19" ht="14.25" customHeight="1" thickBot="1" x14ac:dyDescent="0.3">
      <c r="A60" s="42" t="s">
        <v>43</v>
      </c>
      <c r="B60" s="43">
        <v>14890</v>
      </c>
      <c r="C60" s="43">
        <v>15482</v>
      </c>
      <c r="D60" s="43">
        <v>14228</v>
      </c>
      <c r="E60" s="43">
        <v>14561</v>
      </c>
      <c r="F60" s="43">
        <v>14778</v>
      </c>
      <c r="G60" s="43">
        <v>14934</v>
      </c>
      <c r="H60" s="43">
        <v>15320</v>
      </c>
      <c r="I60" s="43">
        <v>15057</v>
      </c>
      <c r="J60" s="43">
        <v>14911</v>
      </c>
      <c r="K60" s="43">
        <v>14546</v>
      </c>
      <c r="L60" s="43">
        <v>14274</v>
      </c>
      <c r="O60" s="39"/>
      <c r="P60" s="39"/>
      <c r="Q60" s="39"/>
      <c r="R60" s="39"/>
      <c r="S60" s="39"/>
    </row>
    <row r="61" spans="1:19" x14ac:dyDescent="0.2">
      <c r="A61" s="45" t="s">
        <v>44</v>
      </c>
      <c r="O61" s="39"/>
      <c r="P61" s="39"/>
      <c r="Q61" s="39"/>
      <c r="R61" s="39"/>
      <c r="S61" s="39"/>
    </row>
    <row r="62" spans="1:19" x14ac:dyDescent="0.2">
      <c r="A62" s="45"/>
      <c r="O62" s="39"/>
      <c r="P62" s="39"/>
      <c r="Q62" s="39"/>
      <c r="R62" s="39"/>
      <c r="S62" s="39"/>
    </row>
    <row r="63" spans="1:19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O63" s="39"/>
      <c r="P63" s="39"/>
      <c r="Q63" s="39"/>
      <c r="R63" s="39"/>
      <c r="S63" s="39"/>
    </row>
  </sheetData>
  <mergeCells count="1">
    <mergeCell ref="M1:N2"/>
  </mergeCells>
  <hyperlinks>
    <hyperlink ref="M1" r:id="rId1" location="INDICE!A1"/>
    <hyperlink ref="M1:N2" location="INDICE!A3" display="INDICE"/>
  </hyperlinks>
  <printOptions horizontalCentered="1"/>
  <pageMargins left="0.59055118110236227" right="0.59055118110236227" top="0.94488188976377963" bottom="0.59055118110236227" header="0" footer="0"/>
  <pageSetup scale="77" orientation="portrait" r:id="rId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workbookViewId="0">
      <selection activeCell="F3" sqref="F3:G4"/>
    </sheetView>
  </sheetViews>
  <sheetFormatPr baseColWidth="10" defaultColWidth="9" defaultRowHeight="12.75" x14ac:dyDescent="0.2"/>
  <cols>
    <col min="1" max="1" width="18.125" style="484" customWidth="1"/>
    <col min="2" max="4" width="15" style="484" customWidth="1"/>
    <col min="5" max="256" width="11" customWidth="1"/>
  </cols>
  <sheetData>
    <row r="2" spans="1:7" x14ac:dyDescent="0.2">
      <c r="A2" s="612" t="s">
        <v>387</v>
      </c>
      <c r="B2" s="613"/>
      <c r="C2" s="613"/>
      <c r="D2" s="613"/>
      <c r="E2" s="2"/>
    </row>
    <row r="3" spans="1:7" x14ac:dyDescent="0.2">
      <c r="A3" s="612" t="s">
        <v>974</v>
      </c>
      <c r="B3" s="613"/>
      <c r="C3" s="613"/>
      <c r="D3" s="613"/>
      <c r="E3" s="76"/>
      <c r="F3" s="747" t="s">
        <v>650</v>
      </c>
      <c r="G3" s="747"/>
    </row>
    <row r="4" spans="1:7" x14ac:dyDescent="0.2">
      <c r="A4" s="612" t="s">
        <v>975</v>
      </c>
      <c r="B4" s="613"/>
      <c r="C4" s="613"/>
      <c r="D4" s="613"/>
      <c r="E4" s="76"/>
      <c r="F4" s="747"/>
      <c r="G4" s="747"/>
    </row>
    <row r="5" spans="1:7" x14ac:dyDescent="0.2">
      <c r="A5" s="612" t="s">
        <v>976</v>
      </c>
      <c r="B5" s="613"/>
      <c r="C5" s="613"/>
      <c r="D5" s="613"/>
      <c r="E5" s="2"/>
    </row>
    <row r="6" spans="1:7" ht="13.5" thickBot="1" x14ac:dyDescent="0.25">
      <c r="A6" s="614" t="s">
        <v>1065</v>
      </c>
      <c r="B6" s="615"/>
      <c r="C6" s="615"/>
      <c r="D6" s="615"/>
    </row>
    <row r="7" spans="1:7" ht="13.5" thickBot="1" x14ac:dyDescent="0.25">
      <c r="A7" s="241" t="s">
        <v>858</v>
      </c>
      <c r="B7" s="272" t="s">
        <v>5</v>
      </c>
      <c r="C7" s="272" t="s">
        <v>926</v>
      </c>
      <c r="D7" s="276" t="s">
        <v>927</v>
      </c>
    </row>
    <row r="8" spans="1:7" x14ac:dyDescent="0.2">
      <c r="A8" s="584" t="s">
        <v>977</v>
      </c>
      <c r="B8" s="438">
        <v>1270</v>
      </c>
      <c r="C8" s="438">
        <v>729</v>
      </c>
      <c r="D8" s="438">
        <v>541</v>
      </c>
    </row>
    <row r="9" spans="1:7" x14ac:dyDescent="0.2">
      <c r="A9" s="274"/>
      <c r="B9" s="438"/>
      <c r="C9" s="438"/>
      <c r="D9" s="438"/>
    </row>
    <row r="10" spans="1:7" x14ac:dyDescent="0.2">
      <c r="A10" s="274">
        <v>19</v>
      </c>
      <c r="B10" s="438">
        <v>4.8999771315132614</v>
      </c>
      <c r="C10" s="438">
        <v>1.9544235924932976</v>
      </c>
      <c r="D10" s="438">
        <v>2.9455535390199636</v>
      </c>
    </row>
    <row r="11" spans="1:7" x14ac:dyDescent="0.2">
      <c r="A11" s="274">
        <v>20</v>
      </c>
      <c r="B11" s="438">
        <v>4.8999771315132614</v>
      </c>
      <c r="C11" s="438">
        <v>1.9544235924932976</v>
      </c>
      <c r="D11" s="438">
        <v>2.9455535390199636</v>
      </c>
    </row>
    <row r="12" spans="1:7" x14ac:dyDescent="0.2">
      <c r="A12" s="274">
        <v>21</v>
      </c>
      <c r="B12" s="438">
        <v>12.736229035193141</v>
      </c>
      <c r="C12" s="438">
        <v>5.8632707774798929</v>
      </c>
      <c r="D12" s="438">
        <v>6.8729582577132486</v>
      </c>
    </row>
    <row r="13" spans="1:7" x14ac:dyDescent="0.2">
      <c r="A13" s="274">
        <v>22</v>
      </c>
      <c r="B13" s="438">
        <v>33.276234290079458</v>
      </c>
      <c r="C13" s="438">
        <v>22.475871313672922</v>
      </c>
      <c r="D13" s="438">
        <v>10.800362976406534</v>
      </c>
    </row>
    <row r="14" spans="1:7" x14ac:dyDescent="0.2">
      <c r="A14" s="274">
        <v>23</v>
      </c>
      <c r="B14" s="438">
        <v>30.33532013448616</v>
      </c>
      <c r="C14" s="438">
        <v>21.498659517426272</v>
      </c>
      <c r="D14" s="438">
        <v>8.8366606170598896</v>
      </c>
    </row>
    <row r="15" spans="1:7" x14ac:dyDescent="0.2">
      <c r="A15" s="616">
        <v>24</v>
      </c>
      <c r="B15" s="438">
        <v>54.867681476039181</v>
      </c>
      <c r="C15" s="438">
        <v>24.430294906166221</v>
      </c>
      <c r="D15" s="438">
        <v>30.43738656987296</v>
      </c>
    </row>
    <row r="16" spans="1:7" x14ac:dyDescent="0.2">
      <c r="A16" s="616">
        <v>25</v>
      </c>
      <c r="B16" s="438">
        <v>46.007823941845928</v>
      </c>
      <c r="C16" s="438">
        <v>29.316353887399462</v>
      </c>
      <c r="D16" s="438">
        <v>16.691470054446462</v>
      </c>
    </row>
    <row r="17" spans="1:4" x14ac:dyDescent="0.2">
      <c r="A17" s="616">
        <v>26</v>
      </c>
      <c r="B17" s="438">
        <v>46.021742092125947</v>
      </c>
      <c r="C17" s="438">
        <v>26.38471849865952</v>
      </c>
      <c r="D17" s="438">
        <v>19.637023593466427</v>
      </c>
    </row>
    <row r="18" spans="1:4" x14ac:dyDescent="0.2">
      <c r="A18" s="616">
        <v>27</v>
      </c>
      <c r="B18" s="438">
        <v>64.639799438505662</v>
      </c>
      <c r="C18" s="438">
        <v>34.202412868632706</v>
      </c>
      <c r="D18" s="438">
        <v>30.43738656987296</v>
      </c>
    </row>
    <row r="19" spans="1:4" x14ac:dyDescent="0.2">
      <c r="A19" s="616">
        <v>28</v>
      </c>
      <c r="B19" s="438">
        <v>46.994314504945919</v>
      </c>
      <c r="C19" s="438">
        <v>28.339142091152812</v>
      </c>
      <c r="D19" s="438">
        <v>18.655172413793103</v>
      </c>
    </row>
    <row r="20" spans="1:4" x14ac:dyDescent="0.2">
      <c r="A20" s="617">
        <v>29</v>
      </c>
      <c r="B20" s="438">
        <v>41.10784681033266</v>
      </c>
      <c r="C20" s="438">
        <v>27.361930294906163</v>
      </c>
      <c r="D20" s="438">
        <v>13.745916515426497</v>
      </c>
    </row>
    <row r="21" spans="1:4" x14ac:dyDescent="0.2">
      <c r="A21" s="274" t="s">
        <v>873</v>
      </c>
      <c r="B21" s="438">
        <v>256.55838032726263</v>
      </c>
      <c r="C21" s="438">
        <v>144.62734584450402</v>
      </c>
      <c r="D21" s="438">
        <v>111.93103448275862</v>
      </c>
    </row>
    <row r="22" spans="1:4" x14ac:dyDescent="0.2">
      <c r="A22" s="274" t="s">
        <v>874</v>
      </c>
      <c r="B22" s="438">
        <v>213.47755239072998</v>
      </c>
      <c r="C22" s="438">
        <v>119.21983914209115</v>
      </c>
      <c r="D22" s="438">
        <v>94.257713248638836</v>
      </c>
    </row>
    <row r="23" spans="1:4" x14ac:dyDescent="0.2">
      <c r="A23" s="274" t="s">
        <v>875</v>
      </c>
      <c r="B23" s="438">
        <v>147.8095079382843</v>
      </c>
      <c r="C23" s="438">
        <v>94.789544235924936</v>
      </c>
      <c r="D23" s="438">
        <v>53.019963702359348</v>
      </c>
    </row>
    <row r="24" spans="1:4" x14ac:dyDescent="0.2">
      <c r="A24" s="274" t="s">
        <v>876</v>
      </c>
      <c r="B24" s="438">
        <v>98.930360592245151</v>
      </c>
      <c r="C24" s="438">
        <v>49.837801608579092</v>
      </c>
      <c r="D24" s="438">
        <v>49.092558983666059</v>
      </c>
    </row>
    <row r="25" spans="1:4" ht="13.5" thickBot="1" x14ac:dyDescent="0.25">
      <c r="A25" s="276" t="s">
        <v>226</v>
      </c>
      <c r="B25" s="400">
        <v>167.43725276489735</v>
      </c>
      <c r="C25" s="400">
        <v>96.743967828418235</v>
      </c>
      <c r="D25" s="400">
        <v>70.693284936479117</v>
      </c>
    </row>
    <row r="26" spans="1:4" x14ac:dyDescent="0.2">
      <c r="A26" s="784" t="s">
        <v>864</v>
      </c>
      <c r="B26" s="784"/>
      <c r="C26" s="784"/>
      <c r="D26" s="784"/>
    </row>
    <row r="27" spans="1:4" x14ac:dyDescent="0.2">
      <c r="A27" s="784" t="s">
        <v>1103</v>
      </c>
      <c r="B27" s="784"/>
      <c r="C27" s="784"/>
      <c r="D27" s="784"/>
    </row>
    <row r="28" spans="1:4" x14ac:dyDescent="0.2">
      <c r="A28" s="784" t="s">
        <v>866</v>
      </c>
      <c r="B28" s="784"/>
      <c r="C28" s="784"/>
      <c r="D28" s="784"/>
    </row>
    <row r="29" spans="1:4" x14ac:dyDescent="0.2">
      <c r="A29" s="784" t="s">
        <v>1104</v>
      </c>
      <c r="B29" s="784"/>
      <c r="C29" s="784"/>
      <c r="D29" s="784"/>
    </row>
    <row r="30" spans="1:4" x14ac:dyDescent="0.2">
      <c r="A30" s="784" t="s">
        <v>867</v>
      </c>
      <c r="B30" s="784"/>
      <c r="C30" s="784"/>
      <c r="D30" s="784"/>
    </row>
    <row r="31" spans="1:4" x14ac:dyDescent="0.2">
      <c r="A31" s="665" t="s">
        <v>561</v>
      </c>
      <c r="B31" s="62"/>
      <c r="C31" s="62"/>
      <c r="D31" s="61"/>
    </row>
    <row r="32" spans="1:4" x14ac:dyDescent="0.2">
      <c r="A32" s="666" t="s">
        <v>543</v>
      </c>
      <c r="B32" s="252"/>
      <c r="C32" s="252"/>
      <c r="D32" s="252"/>
    </row>
  </sheetData>
  <mergeCells count="6">
    <mergeCell ref="A30:D30"/>
    <mergeCell ref="F3:G4"/>
    <mergeCell ref="A26:D26"/>
    <mergeCell ref="A27:D27"/>
    <mergeCell ref="A28:D28"/>
    <mergeCell ref="A29:D29"/>
  </mergeCells>
  <hyperlinks>
    <hyperlink ref="F3" r:id="rId1" location="INDICE!A1"/>
    <hyperlink ref="F3:G4" location="INDICE!A3" display="INDICE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zoomScaleSheetLayoutView="100" workbookViewId="0">
      <selection activeCell="J2" sqref="J2:K3"/>
    </sheetView>
  </sheetViews>
  <sheetFormatPr baseColWidth="10" defaultColWidth="11" defaultRowHeight="12.75" x14ac:dyDescent="0.15"/>
  <cols>
    <col min="1" max="1" width="31.625" style="610" bestFit="1" customWidth="1"/>
    <col min="2" max="4" width="8.125" style="610" customWidth="1"/>
    <col min="5" max="5" width="1.5" style="610" customWidth="1"/>
    <col min="6" max="8" width="8.125" style="610" customWidth="1"/>
    <col min="9" max="16384" width="11" style="136"/>
  </cols>
  <sheetData>
    <row r="1" spans="1:12" s="134" customFormat="1" ht="15" customHeight="1" x14ac:dyDescent="0.2">
      <c r="A1" s="593" t="s">
        <v>791</v>
      </c>
      <c r="B1" s="593"/>
      <c r="C1" s="593"/>
      <c r="D1" s="593"/>
      <c r="E1" s="594"/>
      <c r="F1" s="594"/>
      <c r="G1" s="594"/>
      <c r="H1" s="594"/>
      <c r="I1" s="2"/>
      <c r="J1"/>
      <c r="K1"/>
      <c r="L1"/>
    </row>
    <row r="2" spans="1:12" s="134" customFormat="1" ht="15" customHeight="1" x14ac:dyDescent="0.2">
      <c r="A2" s="9" t="s">
        <v>388</v>
      </c>
      <c r="B2" s="595"/>
      <c r="C2" s="595"/>
      <c r="D2" s="595"/>
      <c r="E2" s="595"/>
      <c r="F2" s="595"/>
      <c r="G2" s="595"/>
      <c r="H2" s="595"/>
      <c r="I2" s="76"/>
      <c r="J2" s="747" t="s">
        <v>650</v>
      </c>
      <c r="K2" s="747"/>
      <c r="L2"/>
    </row>
    <row r="3" spans="1:12" s="134" customFormat="1" ht="14.25" x14ac:dyDescent="0.2">
      <c r="A3" s="9" t="s">
        <v>952</v>
      </c>
      <c r="B3" s="595"/>
      <c r="C3" s="595"/>
      <c r="D3" s="595"/>
      <c r="E3" s="595"/>
      <c r="F3" s="595"/>
      <c r="G3" s="595"/>
      <c r="H3" s="595"/>
      <c r="I3" s="76"/>
      <c r="J3" s="747"/>
      <c r="K3" s="747"/>
      <c r="L3"/>
    </row>
    <row r="4" spans="1:12" s="134" customFormat="1" ht="14.25" x14ac:dyDescent="0.2">
      <c r="A4" s="596" t="s">
        <v>738</v>
      </c>
      <c r="B4" s="596"/>
      <c r="C4" s="596"/>
      <c r="D4" s="596"/>
      <c r="E4" s="594"/>
      <c r="F4" s="594"/>
      <c r="G4" s="594"/>
      <c r="H4" s="594"/>
      <c r="I4" s="2"/>
      <c r="J4"/>
      <c r="K4"/>
      <c r="L4"/>
    </row>
    <row r="5" spans="1:12" s="134" customFormat="1" ht="14.25" x14ac:dyDescent="0.15">
      <c r="A5" s="596" t="s">
        <v>194</v>
      </c>
      <c r="B5" s="596"/>
      <c r="C5" s="596"/>
      <c r="D5" s="596"/>
      <c r="E5" s="594"/>
      <c r="F5" s="594"/>
      <c r="G5" s="594"/>
      <c r="H5" s="594"/>
    </row>
    <row r="6" spans="1:12" s="134" customFormat="1" ht="15" thickBot="1" x14ac:dyDescent="0.2">
      <c r="A6" s="597" t="s">
        <v>1065</v>
      </c>
      <c r="B6" s="597"/>
      <c r="C6" s="597"/>
      <c r="D6" s="597"/>
      <c r="E6" s="598"/>
      <c r="F6" s="598"/>
      <c r="G6" s="598"/>
      <c r="H6" s="598"/>
    </row>
    <row r="7" spans="1:12" s="135" customFormat="1" ht="23.25" customHeight="1" x14ac:dyDescent="0.15">
      <c r="A7" s="599"/>
      <c r="B7" s="785" t="s">
        <v>953</v>
      </c>
      <c r="C7" s="785"/>
      <c r="D7" s="785"/>
      <c r="E7" s="600"/>
      <c r="F7" s="785" t="s">
        <v>954</v>
      </c>
      <c r="G7" s="785"/>
      <c r="H7" s="785"/>
    </row>
    <row r="8" spans="1:12" ht="15" customHeight="1" thickBot="1" x14ac:dyDescent="0.25">
      <c r="A8" s="664" t="s">
        <v>389</v>
      </c>
      <c r="B8" s="272" t="s">
        <v>5</v>
      </c>
      <c r="C8" s="272" t="s">
        <v>390</v>
      </c>
      <c r="D8" s="272" t="s">
        <v>391</v>
      </c>
      <c r="E8" s="601"/>
      <c r="F8" s="272" t="s">
        <v>5</v>
      </c>
      <c r="G8" s="272" t="s">
        <v>390</v>
      </c>
      <c r="H8" s="272" t="s">
        <v>391</v>
      </c>
    </row>
    <row r="9" spans="1:12" ht="15" customHeight="1" x14ac:dyDescent="0.2">
      <c r="A9" s="324" t="s">
        <v>392</v>
      </c>
      <c r="B9" s="602">
        <v>1270</v>
      </c>
      <c r="C9" s="602">
        <v>729</v>
      </c>
      <c r="D9" s="602">
        <v>541</v>
      </c>
      <c r="E9" s="603"/>
      <c r="F9" s="602">
        <v>224</v>
      </c>
      <c r="G9" s="602">
        <v>142</v>
      </c>
      <c r="H9" s="602">
        <v>82</v>
      </c>
    </row>
    <row r="10" spans="1:12" ht="15" customHeight="1" x14ac:dyDescent="0.15">
      <c r="A10" s="488"/>
      <c r="B10" s="604"/>
      <c r="C10" s="604"/>
      <c r="D10" s="604"/>
      <c r="E10" s="603"/>
      <c r="F10" s="603"/>
      <c r="G10" s="603"/>
      <c r="H10" s="603"/>
    </row>
    <row r="11" spans="1:12" ht="15" customHeight="1" x14ac:dyDescent="0.2">
      <c r="A11" s="605" t="s">
        <v>384</v>
      </c>
      <c r="B11" s="606">
        <v>77</v>
      </c>
      <c r="C11" s="606">
        <v>35</v>
      </c>
      <c r="D11" s="606">
        <v>42</v>
      </c>
      <c r="E11" s="603"/>
      <c r="F11" s="603">
        <v>23</v>
      </c>
      <c r="G11" s="603">
        <v>10</v>
      </c>
      <c r="H11" s="603">
        <v>13</v>
      </c>
    </row>
    <row r="12" spans="1:12" ht="15" customHeight="1" x14ac:dyDescent="0.2">
      <c r="A12" s="605" t="s">
        <v>385</v>
      </c>
      <c r="B12" s="606">
        <v>179</v>
      </c>
      <c r="C12" s="606">
        <v>95</v>
      </c>
      <c r="D12" s="606">
        <v>84</v>
      </c>
      <c r="E12" s="603"/>
      <c r="F12" s="603">
        <v>7</v>
      </c>
      <c r="G12" s="603">
        <v>5</v>
      </c>
      <c r="H12" s="603">
        <v>2</v>
      </c>
    </row>
    <row r="13" spans="1:12" ht="15" customHeight="1" x14ac:dyDescent="0.2">
      <c r="A13" s="605" t="s">
        <v>955</v>
      </c>
      <c r="B13" s="606">
        <v>11</v>
      </c>
      <c r="C13" s="606">
        <v>5</v>
      </c>
      <c r="D13" s="606">
        <v>6</v>
      </c>
      <c r="E13" s="603"/>
      <c r="F13" s="603">
        <v>1</v>
      </c>
      <c r="G13" s="603">
        <v>1</v>
      </c>
      <c r="H13" s="603">
        <v>0</v>
      </c>
    </row>
    <row r="14" spans="1:12" ht="15" customHeight="1" x14ac:dyDescent="0.2">
      <c r="A14" s="605" t="s">
        <v>956</v>
      </c>
      <c r="B14" s="606">
        <v>9</v>
      </c>
      <c r="C14" s="606">
        <v>6</v>
      </c>
      <c r="D14" s="606">
        <v>3</v>
      </c>
      <c r="E14" s="603"/>
      <c r="F14" s="603">
        <v>4</v>
      </c>
      <c r="G14" s="603">
        <v>2</v>
      </c>
      <c r="H14" s="603">
        <v>2</v>
      </c>
    </row>
    <row r="15" spans="1:12" ht="25.5" x14ac:dyDescent="0.2">
      <c r="A15" s="605" t="s">
        <v>957</v>
      </c>
      <c r="B15" s="606">
        <v>676</v>
      </c>
      <c r="C15" s="606">
        <v>385</v>
      </c>
      <c r="D15" s="606">
        <v>291</v>
      </c>
      <c r="E15" s="603"/>
      <c r="F15" s="603">
        <v>150</v>
      </c>
      <c r="G15" s="603">
        <v>98</v>
      </c>
      <c r="H15" s="603">
        <v>52</v>
      </c>
    </row>
    <row r="16" spans="1:12" ht="15" customHeight="1" x14ac:dyDescent="0.2">
      <c r="A16" s="605" t="s">
        <v>958</v>
      </c>
      <c r="B16" s="606">
        <v>157</v>
      </c>
      <c r="C16" s="606">
        <v>93</v>
      </c>
      <c r="D16" s="606">
        <v>64</v>
      </c>
      <c r="E16" s="603"/>
      <c r="F16" s="603">
        <v>21</v>
      </c>
      <c r="G16" s="603">
        <v>13</v>
      </c>
      <c r="H16" s="603">
        <v>8</v>
      </c>
    </row>
    <row r="17" spans="1:8" ht="15" customHeight="1" x14ac:dyDescent="0.2">
      <c r="A17" s="605" t="s">
        <v>959</v>
      </c>
      <c r="B17" s="606">
        <v>25</v>
      </c>
      <c r="C17" s="606">
        <v>15</v>
      </c>
      <c r="D17" s="606">
        <v>10</v>
      </c>
      <c r="E17" s="603"/>
      <c r="F17" s="603">
        <v>2</v>
      </c>
      <c r="G17" s="603">
        <v>1</v>
      </c>
      <c r="H17" s="603">
        <v>1</v>
      </c>
    </row>
    <row r="18" spans="1:8" ht="25.5" x14ac:dyDescent="0.2">
      <c r="A18" s="607" t="s">
        <v>960</v>
      </c>
      <c r="B18" s="606">
        <v>7</v>
      </c>
      <c r="C18" s="606">
        <v>5</v>
      </c>
      <c r="D18" s="606">
        <v>2</v>
      </c>
      <c r="E18" s="603"/>
      <c r="F18" s="603">
        <v>1</v>
      </c>
      <c r="G18" s="603">
        <v>1</v>
      </c>
      <c r="H18" s="603">
        <v>0</v>
      </c>
    </row>
    <row r="19" spans="1:8" x14ac:dyDescent="0.2">
      <c r="A19" s="607" t="s">
        <v>961</v>
      </c>
      <c r="B19" s="606">
        <v>0</v>
      </c>
      <c r="C19" s="606">
        <v>0</v>
      </c>
      <c r="D19" s="606">
        <v>0</v>
      </c>
      <c r="E19" s="603"/>
      <c r="F19" s="603">
        <v>0</v>
      </c>
      <c r="G19" s="603">
        <v>0</v>
      </c>
      <c r="H19" s="603">
        <v>0</v>
      </c>
    </row>
    <row r="20" spans="1:8" ht="51" x14ac:dyDescent="0.2">
      <c r="A20" s="607" t="s">
        <v>962</v>
      </c>
      <c r="B20" s="606">
        <v>0</v>
      </c>
      <c r="C20" s="606">
        <v>10</v>
      </c>
      <c r="D20" s="606">
        <v>8</v>
      </c>
      <c r="E20" s="603"/>
      <c r="F20" s="603">
        <v>1</v>
      </c>
      <c r="G20" s="603">
        <v>0</v>
      </c>
      <c r="H20" s="603">
        <v>1</v>
      </c>
    </row>
    <row r="21" spans="1:8" ht="15" customHeight="1" x14ac:dyDescent="0.2">
      <c r="A21" s="605" t="s">
        <v>963</v>
      </c>
      <c r="B21" s="606">
        <v>9</v>
      </c>
      <c r="C21" s="606">
        <v>3</v>
      </c>
      <c r="D21" s="606">
        <v>6</v>
      </c>
      <c r="E21" s="603"/>
      <c r="F21" s="603">
        <v>0</v>
      </c>
      <c r="G21" s="603">
        <v>0</v>
      </c>
      <c r="H21" s="603">
        <v>0</v>
      </c>
    </row>
    <row r="22" spans="1:8" ht="25.5" x14ac:dyDescent="0.2">
      <c r="A22" s="607" t="s">
        <v>960</v>
      </c>
      <c r="B22" s="606">
        <v>1</v>
      </c>
      <c r="C22" s="606">
        <v>1</v>
      </c>
      <c r="D22" s="606">
        <v>0</v>
      </c>
      <c r="E22" s="603"/>
      <c r="F22" s="603">
        <v>0</v>
      </c>
      <c r="G22" s="603">
        <v>0</v>
      </c>
      <c r="H22" s="603">
        <v>0</v>
      </c>
    </row>
    <row r="23" spans="1:8" x14ac:dyDescent="0.2">
      <c r="A23" s="607" t="s">
        <v>961</v>
      </c>
      <c r="B23" s="606">
        <v>0</v>
      </c>
      <c r="C23" s="606">
        <v>0</v>
      </c>
      <c r="D23" s="606">
        <v>0</v>
      </c>
      <c r="E23" s="603"/>
      <c r="F23" s="603">
        <v>0</v>
      </c>
      <c r="G23" s="603">
        <v>0</v>
      </c>
      <c r="H23" s="603">
        <v>0</v>
      </c>
    </row>
    <row r="24" spans="1:8" ht="51" x14ac:dyDescent="0.15">
      <c r="A24" s="607" t="s">
        <v>962</v>
      </c>
      <c r="B24" s="603">
        <v>8</v>
      </c>
      <c r="C24" s="603">
        <v>2</v>
      </c>
      <c r="D24" s="603">
        <v>6</v>
      </c>
      <c r="E24" s="603"/>
      <c r="F24" s="603">
        <v>0</v>
      </c>
      <c r="G24" s="603">
        <v>0</v>
      </c>
      <c r="H24" s="603">
        <v>0</v>
      </c>
    </row>
    <row r="25" spans="1:8" x14ac:dyDescent="0.15">
      <c r="A25" s="605" t="s">
        <v>386</v>
      </c>
      <c r="B25" s="603">
        <v>1</v>
      </c>
      <c r="C25" s="603">
        <v>0</v>
      </c>
      <c r="D25" s="603">
        <v>1</v>
      </c>
      <c r="E25" s="603"/>
      <c r="F25" s="603">
        <v>0</v>
      </c>
      <c r="G25" s="603">
        <v>0</v>
      </c>
      <c r="H25" s="603">
        <v>0</v>
      </c>
    </row>
    <row r="26" spans="1:8" x14ac:dyDescent="0.15">
      <c r="A26" s="605" t="s">
        <v>964</v>
      </c>
      <c r="B26" s="603">
        <v>76</v>
      </c>
      <c r="C26" s="603">
        <v>56</v>
      </c>
      <c r="D26" s="603">
        <v>20</v>
      </c>
      <c r="E26" s="603"/>
      <c r="F26" s="603">
        <v>6</v>
      </c>
      <c r="G26" s="603">
        <v>5</v>
      </c>
      <c r="H26" s="603">
        <v>1</v>
      </c>
    </row>
    <row r="27" spans="1:8" x14ac:dyDescent="0.15">
      <c r="A27" s="605" t="s">
        <v>965</v>
      </c>
      <c r="B27" s="603">
        <v>5</v>
      </c>
      <c r="C27" s="603">
        <v>5</v>
      </c>
      <c r="D27" s="603">
        <v>0</v>
      </c>
      <c r="E27" s="603"/>
      <c r="F27" s="603">
        <v>3</v>
      </c>
      <c r="G27" s="603">
        <v>3</v>
      </c>
      <c r="H27" s="603">
        <v>0</v>
      </c>
    </row>
    <row r="28" spans="1:8" ht="13.5" thickBot="1" x14ac:dyDescent="0.2">
      <c r="A28" s="608" t="s">
        <v>966</v>
      </c>
      <c r="B28" s="609">
        <v>45</v>
      </c>
      <c r="C28" s="609">
        <v>31</v>
      </c>
      <c r="D28" s="609">
        <v>14</v>
      </c>
      <c r="E28" s="609"/>
      <c r="F28" s="609">
        <v>7</v>
      </c>
      <c r="G28" s="609">
        <v>4</v>
      </c>
      <c r="H28" s="609">
        <v>3</v>
      </c>
    </row>
  </sheetData>
  <mergeCells count="3">
    <mergeCell ref="B7:D7"/>
    <mergeCell ref="F7:H7"/>
    <mergeCell ref="J2:K3"/>
  </mergeCells>
  <conditionalFormatting sqref="F9:H9">
    <cfRule type="cellIs" dxfId="1" priority="1" operator="equal">
      <formula>0</formula>
    </cfRule>
  </conditionalFormatting>
  <conditionalFormatting sqref="B9:D9">
    <cfRule type="cellIs" dxfId="0" priority="2" operator="equal">
      <formula>0</formula>
    </cfRule>
  </conditionalFormatting>
  <hyperlinks>
    <hyperlink ref="F1" r:id="rId1" location="INDICE!A1" display="INDICE"/>
    <hyperlink ref="F1:G2" location="INDICE!A3" display="INDICE"/>
    <hyperlink ref="J2" r:id="rId2" location="INDICE!A1"/>
    <hyperlink ref="J2:K3" location="INDICE!A3" display="INDICE"/>
  </hyperlinks>
  <printOptions horizontalCentered="1"/>
  <pageMargins left="0.70866141732283472" right="0.70866141732283472" top="0.94488188976377963" bottom="0.74803149606299213" header="0.31496062992125984" footer="0.31496062992125984"/>
  <pageSetup scale="90" orientation="portrait"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L1" sqref="L1:M2"/>
    </sheetView>
  </sheetViews>
  <sheetFormatPr baseColWidth="10" defaultColWidth="11" defaultRowHeight="13.5" x14ac:dyDescent="0.25"/>
  <cols>
    <col min="1" max="2" width="11" style="345"/>
    <col min="3" max="3" width="8.875" style="345" bestFit="1" customWidth="1"/>
    <col min="4" max="4" width="11" style="345"/>
    <col min="5" max="5" width="7.5" style="345" bestFit="1" customWidth="1"/>
    <col min="6" max="6" width="0.875" style="345" customWidth="1"/>
    <col min="7" max="7" width="11" style="345"/>
    <col min="8" max="8" width="7.375" style="345" customWidth="1"/>
    <col min="9" max="9" width="11" style="345"/>
    <col min="10" max="10" width="7.5" style="345" bestFit="1" customWidth="1"/>
    <col min="11" max="16384" width="11" style="137"/>
  </cols>
  <sheetData>
    <row r="1" spans="1:14" ht="16.5" x14ac:dyDescent="0.3">
      <c r="A1" s="327" t="s">
        <v>967</v>
      </c>
      <c r="B1" s="327"/>
      <c r="C1" s="327"/>
      <c r="D1" s="327"/>
      <c r="E1" s="327"/>
      <c r="F1" s="327"/>
      <c r="G1" s="327"/>
      <c r="H1" s="327"/>
      <c r="I1" s="327"/>
      <c r="J1" s="327"/>
      <c r="K1" s="200"/>
      <c r="L1" s="747" t="s">
        <v>650</v>
      </c>
      <c r="M1" s="747"/>
      <c r="N1" s="200"/>
    </row>
    <row r="2" spans="1:14" ht="15" x14ac:dyDescent="0.25">
      <c r="A2" s="328" t="s">
        <v>393</v>
      </c>
      <c r="B2" s="329"/>
      <c r="C2" s="329"/>
      <c r="D2" s="329"/>
      <c r="E2" s="329"/>
      <c r="F2" s="329"/>
      <c r="G2" s="329"/>
      <c r="H2" s="329"/>
      <c r="I2" s="329"/>
      <c r="J2" s="329"/>
      <c r="K2" s="200"/>
      <c r="L2" s="747"/>
      <c r="M2" s="747"/>
      <c r="N2"/>
    </row>
    <row r="3" spans="1:14" ht="15" x14ac:dyDescent="0.25">
      <c r="A3" s="329" t="s">
        <v>394</v>
      </c>
      <c r="B3" s="329"/>
      <c r="C3" s="329"/>
      <c r="D3" s="329"/>
      <c r="E3" s="329"/>
      <c r="F3" s="329"/>
      <c r="G3" s="329"/>
      <c r="H3" s="329"/>
      <c r="I3" s="329"/>
      <c r="J3" s="329"/>
      <c r="K3" s="174"/>
      <c r="L3" s="174"/>
      <c r="M3" s="174"/>
      <c r="N3" s="174"/>
    </row>
    <row r="4" spans="1:14" ht="15" x14ac:dyDescent="0.25">
      <c r="A4" s="329" t="s">
        <v>184</v>
      </c>
      <c r="B4" s="329"/>
      <c r="C4" s="329"/>
      <c r="D4" s="329"/>
      <c r="E4" s="329"/>
      <c r="F4" s="329"/>
      <c r="G4" s="329"/>
      <c r="H4" s="329"/>
      <c r="I4" s="329"/>
      <c r="J4" s="329"/>
    </row>
    <row r="5" spans="1:14" ht="15.75" thickBot="1" x14ac:dyDescent="0.3">
      <c r="A5" s="330" t="s">
        <v>1063</v>
      </c>
      <c r="B5" s="330"/>
      <c r="C5" s="330"/>
      <c r="D5" s="330"/>
      <c r="E5" s="330"/>
      <c r="F5" s="330"/>
      <c r="G5" s="330"/>
      <c r="H5" s="330"/>
      <c r="I5" s="330"/>
      <c r="J5" s="330"/>
    </row>
    <row r="6" spans="1:14" ht="15" x14ac:dyDescent="0.25">
      <c r="A6" s="331"/>
      <c r="B6" s="786" t="s">
        <v>395</v>
      </c>
      <c r="C6" s="786"/>
      <c r="D6" s="786"/>
      <c r="E6" s="786"/>
      <c r="F6" s="331"/>
      <c r="G6" s="787" t="s">
        <v>396</v>
      </c>
      <c r="H6" s="787"/>
      <c r="I6" s="787"/>
      <c r="J6" s="787"/>
    </row>
    <row r="7" spans="1:14" ht="15.75" x14ac:dyDescent="0.3">
      <c r="A7" s="331"/>
      <c r="B7" s="332" t="s">
        <v>397</v>
      </c>
      <c r="C7" s="332" t="s">
        <v>378</v>
      </c>
      <c r="D7" s="332" t="s">
        <v>398</v>
      </c>
      <c r="E7" s="332" t="s">
        <v>398</v>
      </c>
      <c r="F7" s="331"/>
      <c r="G7" s="332" t="s">
        <v>397</v>
      </c>
      <c r="H7" s="332" t="s">
        <v>174</v>
      </c>
      <c r="I7" s="332" t="s">
        <v>398</v>
      </c>
      <c r="J7" s="332" t="s">
        <v>398</v>
      </c>
    </row>
    <row r="8" spans="1:14" ht="15.75" thickBot="1" x14ac:dyDescent="0.35">
      <c r="A8" s="333"/>
      <c r="B8" s="334" t="s">
        <v>26</v>
      </c>
      <c r="C8" s="335" t="s">
        <v>178</v>
      </c>
      <c r="D8" s="335" t="s">
        <v>399</v>
      </c>
      <c r="E8" s="335" t="s">
        <v>400</v>
      </c>
      <c r="F8" s="333"/>
      <c r="G8" s="334" t="s">
        <v>26</v>
      </c>
      <c r="H8" s="335" t="s">
        <v>178</v>
      </c>
      <c r="I8" s="335" t="s">
        <v>399</v>
      </c>
      <c r="J8" s="335" t="s">
        <v>400</v>
      </c>
    </row>
    <row r="9" spans="1:14" ht="15" x14ac:dyDescent="0.3">
      <c r="A9" s="336" t="s">
        <v>5</v>
      </c>
      <c r="B9" s="337">
        <v>90</v>
      </c>
      <c r="C9" s="337">
        <v>3695</v>
      </c>
      <c r="D9" s="337">
        <v>352</v>
      </c>
      <c r="E9" s="337">
        <v>131</v>
      </c>
      <c r="F9" s="71"/>
      <c r="G9" s="338">
        <v>100</v>
      </c>
      <c r="H9" s="338">
        <v>100</v>
      </c>
      <c r="I9" s="338">
        <v>100</v>
      </c>
      <c r="J9" s="338">
        <v>100</v>
      </c>
      <c r="L9" s="138"/>
    </row>
    <row r="10" spans="1:14" x14ac:dyDescent="0.25">
      <c r="A10" s="339"/>
      <c r="B10" s="337"/>
      <c r="C10" s="337"/>
      <c r="D10" s="337"/>
      <c r="E10" s="337"/>
      <c r="F10" s="71"/>
      <c r="G10" s="338"/>
      <c r="H10" s="338"/>
      <c r="I10" s="338"/>
      <c r="J10" s="338"/>
    </row>
    <row r="11" spans="1:14" ht="15" x14ac:dyDescent="0.3">
      <c r="A11" s="340" t="s">
        <v>401</v>
      </c>
      <c r="B11" s="51" t="s">
        <v>90</v>
      </c>
      <c r="C11" s="51">
        <v>1214</v>
      </c>
      <c r="D11" s="51" t="s">
        <v>90</v>
      </c>
      <c r="E11" s="51" t="s">
        <v>90</v>
      </c>
      <c r="F11" s="71"/>
      <c r="G11" s="341" t="s">
        <v>90</v>
      </c>
      <c r="H11" s="341">
        <v>32.855209742895809</v>
      </c>
      <c r="I11" s="341" t="s">
        <v>90</v>
      </c>
      <c r="J11" s="341" t="s">
        <v>90</v>
      </c>
      <c r="L11" s="138"/>
    </row>
    <row r="12" spans="1:14" ht="15" x14ac:dyDescent="0.3">
      <c r="A12" s="340" t="s">
        <v>402</v>
      </c>
      <c r="B12" s="51">
        <v>4</v>
      </c>
      <c r="C12" s="51">
        <v>1064</v>
      </c>
      <c r="D12" s="51">
        <v>171</v>
      </c>
      <c r="E12" s="51">
        <v>11</v>
      </c>
      <c r="F12" s="71"/>
      <c r="G12" s="341">
        <v>4.4444444444444446</v>
      </c>
      <c r="H12" s="341">
        <v>28.795669824086605</v>
      </c>
      <c r="I12" s="341">
        <v>48.579545454545453</v>
      </c>
      <c r="J12" s="341">
        <v>8.3969465648854964</v>
      </c>
      <c r="L12" s="138"/>
    </row>
    <row r="13" spans="1:14" ht="15" x14ac:dyDescent="0.3">
      <c r="A13" s="340" t="s">
        <v>403</v>
      </c>
      <c r="B13" s="51">
        <v>37</v>
      </c>
      <c r="C13" s="51">
        <v>655</v>
      </c>
      <c r="D13" s="51">
        <v>117</v>
      </c>
      <c r="E13" s="51">
        <v>12</v>
      </c>
      <c r="F13" s="71"/>
      <c r="G13" s="341">
        <v>41.111111111111107</v>
      </c>
      <c r="H13" s="341">
        <v>17.726657645466847</v>
      </c>
      <c r="I13" s="341">
        <v>33.238636363636367</v>
      </c>
      <c r="J13" s="341">
        <v>9.1603053435114496</v>
      </c>
    </row>
    <row r="14" spans="1:14" ht="15" x14ac:dyDescent="0.3">
      <c r="A14" s="340" t="s">
        <v>404</v>
      </c>
      <c r="B14" s="51">
        <v>49</v>
      </c>
      <c r="C14" s="51">
        <v>384</v>
      </c>
      <c r="D14" s="51">
        <v>64</v>
      </c>
      <c r="E14" s="51">
        <v>108</v>
      </c>
      <c r="F14" s="71"/>
      <c r="G14" s="341">
        <v>54.444444444444443</v>
      </c>
      <c r="H14" s="341">
        <v>10.392422192151555</v>
      </c>
      <c r="I14" s="341">
        <v>18.181818181818183</v>
      </c>
      <c r="J14" s="341">
        <v>82.44274809160305</v>
      </c>
    </row>
    <row r="15" spans="1:14" ht="15" x14ac:dyDescent="0.3">
      <c r="A15" s="340" t="s">
        <v>405</v>
      </c>
      <c r="B15" s="51" t="s">
        <v>90</v>
      </c>
      <c r="C15" s="51">
        <v>277</v>
      </c>
      <c r="D15" s="51" t="s">
        <v>90</v>
      </c>
      <c r="E15" s="51" t="s">
        <v>90</v>
      </c>
      <c r="F15" s="71"/>
      <c r="G15" s="341" t="s">
        <v>90</v>
      </c>
      <c r="H15" s="341">
        <v>7.4966170500676599</v>
      </c>
      <c r="I15" s="341" t="s">
        <v>90</v>
      </c>
      <c r="J15" s="341" t="s">
        <v>90</v>
      </c>
    </row>
    <row r="16" spans="1:14" ht="15.75" thickBot="1" x14ac:dyDescent="0.35">
      <c r="A16" s="342" t="s">
        <v>406</v>
      </c>
      <c r="B16" s="287" t="s">
        <v>90</v>
      </c>
      <c r="C16" s="287">
        <v>101</v>
      </c>
      <c r="D16" s="287" t="s">
        <v>90</v>
      </c>
      <c r="E16" s="287" t="s">
        <v>90</v>
      </c>
      <c r="F16" s="343"/>
      <c r="G16" s="344" t="s">
        <v>90</v>
      </c>
      <c r="H16" s="344">
        <v>2.733423545331529</v>
      </c>
      <c r="I16" s="344" t="s">
        <v>90</v>
      </c>
      <c r="J16" s="344" t="s">
        <v>90</v>
      </c>
    </row>
    <row r="18" spans="1:11" x14ac:dyDescent="0.25">
      <c r="A18" s="236" t="s">
        <v>407</v>
      </c>
      <c r="B18" s="318"/>
      <c r="C18" s="318"/>
      <c r="D18" s="318"/>
      <c r="E18" s="318"/>
      <c r="F18" s="318"/>
    </row>
    <row r="19" spans="1:11" x14ac:dyDescent="0.25">
      <c r="A19" s="236" t="s">
        <v>408</v>
      </c>
      <c r="B19" s="318"/>
      <c r="C19" s="318"/>
      <c r="D19" s="318"/>
      <c r="E19" s="318"/>
      <c r="F19" s="318"/>
    </row>
    <row r="20" spans="1:11" x14ac:dyDescent="0.25">
      <c r="A20" s="236" t="s">
        <v>409</v>
      </c>
      <c r="B20" s="318"/>
      <c r="C20" s="318"/>
      <c r="D20" s="318"/>
      <c r="E20" s="318"/>
      <c r="F20" s="318"/>
    </row>
    <row r="21" spans="1:11" x14ac:dyDescent="0.25">
      <c r="A21" s="236" t="s">
        <v>410</v>
      </c>
      <c r="B21" s="318"/>
      <c r="C21" s="318"/>
      <c r="D21" s="318"/>
      <c r="E21" s="318"/>
      <c r="F21" s="318"/>
    </row>
    <row r="22" spans="1:11" x14ac:dyDescent="0.25">
      <c r="A22" s="236" t="s">
        <v>411</v>
      </c>
      <c r="B22" s="318"/>
      <c r="C22" s="318"/>
      <c r="D22" s="318"/>
      <c r="E22" s="318"/>
      <c r="F22" s="318"/>
    </row>
    <row r="23" spans="1:11" x14ac:dyDescent="0.25">
      <c r="A23" s="236"/>
      <c r="B23" s="318"/>
      <c r="C23" s="318"/>
      <c r="D23" s="318"/>
      <c r="E23" s="318"/>
      <c r="F23" s="318"/>
    </row>
    <row r="24" spans="1:11" x14ac:dyDescent="0.25">
      <c r="A24" s="236" t="s">
        <v>412</v>
      </c>
      <c r="B24" s="318"/>
      <c r="C24" s="318"/>
      <c r="D24" s="318"/>
      <c r="E24" s="318"/>
      <c r="F24" s="318"/>
    </row>
    <row r="25" spans="1:11" x14ac:dyDescent="0.25">
      <c r="A25" s="236" t="s">
        <v>413</v>
      </c>
      <c r="B25" s="318"/>
      <c r="C25" s="318"/>
      <c r="D25" s="318"/>
      <c r="E25" s="318"/>
      <c r="F25" s="236" t="s">
        <v>414</v>
      </c>
      <c r="K25" s="139"/>
    </row>
    <row r="26" spans="1:11" x14ac:dyDescent="0.25">
      <c r="A26" s="236"/>
      <c r="B26" s="236" t="s">
        <v>415</v>
      </c>
      <c r="C26" s="318"/>
      <c r="D26" s="318"/>
      <c r="E26" s="318"/>
      <c r="G26" s="236" t="s">
        <v>416</v>
      </c>
      <c r="K26" s="139"/>
    </row>
    <row r="27" spans="1:11" x14ac:dyDescent="0.25">
      <c r="A27" s="236"/>
      <c r="B27" s="236" t="s">
        <v>417</v>
      </c>
      <c r="C27" s="318"/>
      <c r="D27" s="318"/>
      <c r="E27" s="318"/>
      <c r="G27" s="236" t="s">
        <v>418</v>
      </c>
      <c r="K27" s="139"/>
    </row>
    <row r="28" spans="1:11" x14ac:dyDescent="0.25">
      <c r="A28" s="236"/>
      <c r="B28" s="236" t="s">
        <v>419</v>
      </c>
      <c r="C28" s="318"/>
      <c r="D28" s="318"/>
      <c r="E28" s="318"/>
      <c r="G28" s="236" t="s">
        <v>420</v>
      </c>
      <c r="K28" s="139"/>
    </row>
    <row r="29" spans="1:11" x14ac:dyDescent="0.25">
      <c r="A29" s="236"/>
      <c r="B29" s="236"/>
      <c r="C29" s="318"/>
      <c r="D29" s="318"/>
      <c r="E29" s="318"/>
      <c r="G29" s="236"/>
      <c r="K29" s="139"/>
    </row>
    <row r="30" spans="1:11" x14ac:dyDescent="0.25">
      <c r="A30" s="236" t="s">
        <v>421</v>
      </c>
      <c r="B30" s="236"/>
      <c r="C30" s="318"/>
      <c r="D30" s="318"/>
      <c r="E30" s="318"/>
      <c r="F30" s="236" t="s">
        <v>422</v>
      </c>
      <c r="K30" s="139"/>
    </row>
    <row r="31" spans="1:11" x14ac:dyDescent="0.25">
      <c r="A31" s="236"/>
      <c r="B31" s="236" t="s">
        <v>423</v>
      </c>
      <c r="C31" s="318"/>
      <c r="D31" s="318"/>
      <c r="E31" s="318"/>
      <c r="G31" s="236" t="s">
        <v>424</v>
      </c>
      <c r="K31" s="139"/>
    </row>
    <row r="32" spans="1:11" x14ac:dyDescent="0.25">
      <c r="A32" s="236"/>
      <c r="B32" s="236" t="s">
        <v>425</v>
      </c>
      <c r="C32" s="318"/>
      <c r="D32" s="318"/>
      <c r="E32" s="318"/>
      <c r="G32" s="236" t="s">
        <v>426</v>
      </c>
      <c r="K32" s="139"/>
    </row>
    <row r="33" spans="1:11" x14ac:dyDescent="0.25">
      <c r="A33" s="236"/>
      <c r="B33" s="236" t="s">
        <v>427</v>
      </c>
      <c r="C33" s="318"/>
      <c r="D33" s="318"/>
      <c r="E33" s="318"/>
      <c r="G33" s="236" t="s">
        <v>428</v>
      </c>
      <c r="K33" s="139"/>
    </row>
    <row r="34" spans="1:11" x14ac:dyDescent="0.25">
      <c r="A34" s="236"/>
      <c r="B34" s="236" t="s">
        <v>429</v>
      </c>
      <c r="C34" s="318"/>
      <c r="D34" s="318"/>
      <c r="E34" s="318"/>
      <c r="F34" s="318"/>
    </row>
    <row r="35" spans="1:11" x14ac:dyDescent="0.25">
      <c r="A35" s="236"/>
      <c r="B35" s="236" t="s">
        <v>430</v>
      </c>
      <c r="C35" s="318"/>
      <c r="D35" s="318"/>
      <c r="E35" s="318"/>
      <c r="F35" s="318"/>
    </row>
    <row r="36" spans="1:11" x14ac:dyDescent="0.25">
      <c r="A36" s="236"/>
      <c r="B36" s="236" t="s">
        <v>431</v>
      </c>
      <c r="C36" s="318"/>
      <c r="D36" s="318"/>
      <c r="E36" s="318"/>
      <c r="F36" s="318"/>
    </row>
  </sheetData>
  <mergeCells count="3">
    <mergeCell ref="B6:E6"/>
    <mergeCell ref="G6:J6"/>
    <mergeCell ref="L1:M2"/>
  </mergeCells>
  <hyperlinks>
    <hyperlink ref="L1" r:id="rId1" location="INDICE!A1"/>
    <hyperlink ref="L1:M2" location="INDICE!A3" display="INDICE"/>
  </hyperlinks>
  <printOptions horizontalCentered="1"/>
  <pageMargins left="0.70866141732283472" right="0.70866141732283472" top="0.94488188976377963" bottom="0.74803149606299213" header="0.31496062992125984" footer="0.31496062992125984"/>
  <pageSetup scale="95" orientation="portrait"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0"/>
  <sheetViews>
    <sheetView zoomScaleNormal="100" zoomScaleSheetLayoutView="75" workbookViewId="0">
      <selection sqref="A1:H1"/>
    </sheetView>
  </sheetViews>
  <sheetFormatPr baseColWidth="10" defaultColWidth="11" defaultRowHeight="12.75" x14ac:dyDescent="0.2"/>
  <cols>
    <col min="1" max="1" width="14.5" style="1" customWidth="1"/>
    <col min="2" max="2" width="9.25" style="2" customWidth="1"/>
    <col min="3" max="3" width="8.375" style="2" bestFit="1" customWidth="1"/>
    <col min="4" max="4" width="8.375" style="2" customWidth="1"/>
    <col min="5" max="8" width="7.625" style="2" customWidth="1"/>
    <col min="9" max="16384" width="11" style="129"/>
  </cols>
  <sheetData>
    <row r="1" spans="1:12" ht="15.75" x14ac:dyDescent="0.25">
      <c r="A1" s="788" t="s">
        <v>436</v>
      </c>
      <c r="B1" s="788"/>
      <c r="C1" s="788"/>
      <c r="D1" s="788"/>
      <c r="E1" s="788"/>
      <c r="F1" s="788"/>
      <c r="G1" s="788"/>
      <c r="H1" s="788"/>
      <c r="I1" s="318"/>
      <c r="J1" s="747" t="s">
        <v>650</v>
      </c>
      <c r="K1" s="747"/>
      <c r="L1" s="200"/>
    </row>
    <row r="2" spans="1:12" ht="14.25" x14ac:dyDescent="0.2">
      <c r="A2" s="789" t="s">
        <v>188</v>
      </c>
      <c r="B2" s="789"/>
      <c r="C2" s="789"/>
      <c r="D2" s="789"/>
      <c r="E2" s="789"/>
      <c r="F2" s="789"/>
      <c r="G2" s="789"/>
      <c r="H2" s="789"/>
      <c r="I2" s="318"/>
      <c r="J2" s="747"/>
      <c r="K2" s="747"/>
      <c r="L2"/>
    </row>
    <row r="3" spans="1:12" ht="14.25" x14ac:dyDescent="0.2">
      <c r="A3" s="789" t="s">
        <v>394</v>
      </c>
      <c r="B3" s="789"/>
      <c r="C3" s="789"/>
      <c r="D3" s="789"/>
      <c r="E3" s="789"/>
      <c r="F3" s="789"/>
      <c r="G3" s="789"/>
      <c r="H3" s="789"/>
      <c r="I3" s="318"/>
      <c r="J3" s="174"/>
      <c r="K3" s="174"/>
      <c r="L3" s="174"/>
    </row>
    <row r="4" spans="1:12" ht="14.25" x14ac:dyDescent="0.2">
      <c r="A4" s="789" t="s">
        <v>170</v>
      </c>
      <c r="B4" s="789"/>
      <c r="C4" s="789"/>
      <c r="D4" s="789"/>
      <c r="E4" s="789"/>
      <c r="F4" s="789"/>
      <c r="G4" s="789"/>
      <c r="H4" s="789"/>
      <c r="I4" s="318"/>
    </row>
    <row r="5" spans="1:12" ht="14.25" x14ac:dyDescent="0.2">
      <c r="A5" s="789" t="s">
        <v>184</v>
      </c>
      <c r="B5" s="789"/>
      <c r="C5" s="789"/>
      <c r="D5" s="789"/>
      <c r="E5" s="789"/>
      <c r="F5" s="789"/>
      <c r="G5" s="789"/>
      <c r="H5" s="789"/>
      <c r="I5" s="318"/>
    </row>
    <row r="6" spans="1:12" ht="15" thickBot="1" x14ac:dyDescent="0.25">
      <c r="A6" s="790" t="s">
        <v>1063</v>
      </c>
      <c r="B6" s="790"/>
      <c r="C6" s="790"/>
      <c r="D6" s="790"/>
      <c r="E6" s="790"/>
      <c r="F6" s="790"/>
      <c r="G6" s="790"/>
      <c r="H6" s="790"/>
      <c r="I6" s="318"/>
    </row>
    <row r="7" spans="1:12" s="132" customFormat="1" x14ac:dyDescent="0.2">
      <c r="A7" s="274" t="s">
        <v>117</v>
      </c>
      <c r="B7" s="274"/>
      <c r="C7" s="346"/>
      <c r="D7" s="3" t="s">
        <v>117</v>
      </c>
      <c r="E7" s="208" t="s">
        <v>432</v>
      </c>
      <c r="F7" s="208"/>
      <c r="G7" s="208"/>
      <c r="H7" s="208"/>
      <c r="I7" s="1"/>
    </row>
    <row r="8" spans="1:12" s="132" customFormat="1" ht="13.5" thickBot="1" x14ac:dyDescent="0.25">
      <c r="A8" s="276" t="s">
        <v>123</v>
      </c>
      <c r="B8" s="276" t="s">
        <v>5</v>
      </c>
      <c r="C8" s="347" t="s">
        <v>401</v>
      </c>
      <c r="D8" s="276">
        <v>1</v>
      </c>
      <c r="E8" s="276">
        <v>2</v>
      </c>
      <c r="F8" s="276">
        <v>3</v>
      </c>
      <c r="G8" s="276">
        <v>4</v>
      </c>
      <c r="H8" s="276">
        <v>5</v>
      </c>
      <c r="I8" s="1"/>
    </row>
    <row r="9" spans="1:12" x14ac:dyDescent="0.2">
      <c r="A9" s="661"/>
      <c r="B9" s="348"/>
      <c r="C9" s="348"/>
      <c r="D9" s="348"/>
      <c r="E9" s="348"/>
      <c r="F9" s="348"/>
      <c r="G9" s="348"/>
      <c r="H9" s="348"/>
      <c r="I9" s="2"/>
    </row>
    <row r="10" spans="1:12" ht="15" x14ac:dyDescent="0.25">
      <c r="A10" s="237" t="s">
        <v>126</v>
      </c>
      <c r="B10" s="51">
        <v>419076</v>
      </c>
      <c r="C10" s="51">
        <v>19153</v>
      </c>
      <c r="D10" s="51">
        <v>58752</v>
      </c>
      <c r="E10" s="51">
        <v>75575</v>
      </c>
      <c r="F10" s="51">
        <v>93234</v>
      </c>
      <c r="G10" s="51">
        <v>114541</v>
      </c>
      <c r="H10" s="51">
        <v>57821</v>
      </c>
      <c r="I10" s="71"/>
    </row>
    <row r="11" spans="1:12" x14ac:dyDescent="0.2">
      <c r="A11" s="37"/>
      <c r="B11" s="51"/>
      <c r="C11" s="51"/>
      <c r="D11" s="51"/>
      <c r="E11" s="51"/>
      <c r="F11" s="51"/>
      <c r="G11" s="51"/>
      <c r="H11" s="51"/>
      <c r="I11" s="71"/>
    </row>
    <row r="12" spans="1:12" x14ac:dyDescent="0.2">
      <c r="A12" s="1" t="s">
        <v>127</v>
      </c>
      <c r="B12" s="239">
        <v>23966</v>
      </c>
      <c r="C12" s="38"/>
      <c r="D12" s="38"/>
      <c r="E12" s="38">
        <v>896</v>
      </c>
      <c r="F12" s="38">
        <v>3610</v>
      </c>
      <c r="G12" s="38">
        <v>10771</v>
      </c>
      <c r="H12" s="38">
        <v>8689</v>
      </c>
      <c r="I12" s="239"/>
    </row>
    <row r="13" spans="1:12" x14ac:dyDescent="0.2">
      <c r="A13" s="1" t="s">
        <v>128</v>
      </c>
      <c r="B13" s="239">
        <v>19902</v>
      </c>
      <c r="C13" s="38">
        <v>3</v>
      </c>
      <c r="D13" s="38">
        <v>314</v>
      </c>
      <c r="E13" s="38">
        <v>1017</v>
      </c>
      <c r="F13" s="38">
        <v>3804</v>
      </c>
      <c r="G13" s="38">
        <v>9509</v>
      </c>
      <c r="H13" s="38">
        <v>5255</v>
      </c>
      <c r="I13" s="239"/>
    </row>
    <row r="14" spans="1:12" x14ac:dyDescent="0.2">
      <c r="A14" s="1" t="s">
        <v>129</v>
      </c>
      <c r="B14" s="239">
        <v>20457</v>
      </c>
      <c r="C14" s="38">
        <v>11</v>
      </c>
      <c r="D14" s="38">
        <v>207</v>
      </c>
      <c r="E14" s="38">
        <v>676</v>
      </c>
      <c r="F14" s="38">
        <v>3122</v>
      </c>
      <c r="G14" s="38">
        <v>7077</v>
      </c>
      <c r="H14" s="38">
        <v>9364</v>
      </c>
      <c r="I14" s="239"/>
    </row>
    <row r="15" spans="1:12" x14ac:dyDescent="0.2">
      <c r="A15" s="1" t="s">
        <v>130</v>
      </c>
      <c r="B15" s="239">
        <v>25038</v>
      </c>
      <c r="C15" s="38">
        <v>603</v>
      </c>
      <c r="D15" s="38">
        <v>1580</v>
      </c>
      <c r="E15" s="38">
        <v>2124</v>
      </c>
      <c r="F15" s="38">
        <v>3652</v>
      </c>
      <c r="G15" s="38">
        <v>8421</v>
      </c>
      <c r="H15" s="38">
        <v>8658</v>
      </c>
      <c r="I15" s="239"/>
    </row>
    <row r="16" spans="1:12" x14ac:dyDescent="0.2">
      <c r="A16" s="1" t="s">
        <v>131</v>
      </c>
      <c r="B16" s="239">
        <v>6136</v>
      </c>
      <c r="C16" s="38">
        <v>698</v>
      </c>
      <c r="D16" s="38">
        <v>1336</v>
      </c>
      <c r="E16" s="38">
        <v>1437</v>
      </c>
      <c r="F16" s="38">
        <v>1987</v>
      </c>
      <c r="G16" s="38">
        <v>678</v>
      </c>
      <c r="H16" s="38"/>
      <c r="I16" s="239"/>
    </row>
    <row r="17" spans="1:9" x14ac:dyDescent="0.2">
      <c r="A17" s="1" t="s">
        <v>132</v>
      </c>
      <c r="B17" s="239">
        <v>14364</v>
      </c>
      <c r="C17" s="38">
        <v>1362</v>
      </c>
      <c r="D17" s="38">
        <v>3642</v>
      </c>
      <c r="E17" s="38">
        <v>4644</v>
      </c>
      <c r="F17" s="38">
        <v>2828</v>
      </c>
      <c r="G17" s="38">
        <v>1888</v>
      </c>
      <c r="H17" s="38"/>
      <c r="I17" s="239"/>
    </row>
    <row r="18" spans="1:9" x14ac:dyDescent="0.2">
      <c r="A18" s="1" t="s">
        <v>133</v>
      </c>
      <c r="B18" s="239">
        <v>3647</v>
      </c>
      <c r="C18" s="38">
        <v>502</v>
      </c>
      <c r="D18" s="38">
        <v>1153</v>
      </c>
      <c r="E18" s="38">
        <v>781</v>
      </c>
      <c r="F18" s="38">
        <v>1211</v>
      </c>
      <c r="G18" s="38"/>
      <c r="H18" s="38"/>
      <c r="I18" s="239"/>
    </row>
    <row r="19" spans="1:9" x14ac:dyDescent="0.2">
      <c r="A19" s="1" t="s">
        <v>134</v>
      </c>
      <c r="B19" s="239">
        <v>37579</v>
      </c>
      <c r="C19" s="38">
        <v>188</v>
      </c>
      <c r="D19" s="38">
        <v>2306</v>
      </c>
      <c r="E19" s="38">
        <v>7170</v>
      </c>
      <c r="F19" s="38">
        <v>9415</v>
      </c>
      <c r="G19" s="38">
        <v>10989</v>
      </c>
      <c r="H19" s="38">
        <v>7511</v>
      </c>
      <c r="I19" s="239"/>
    </row>
    <row r="20" spans="1:9" x14ac:dyDescent="0.2">
      <c r="A20" s="1" t="s">
        <v>135</v>
      </c>
      <c r="B20" s="239">
        <v>17918</v>
      </c>
      <c r="C20" s="38">
        <v>466</v>
      </c>
      <c r="D20" s="38">
        <v>2871</v>
      </c>
      <c r="E20" s="38">
        <v>5521</v>
      </c>
      <c r="F20" s="38">
        <v>5232</v>
      </c>
      <c r="G20" s="38">
        <v>3828</v>
      </c>
      <c r="H20" s="38"/>
      <c r="I20" s="239"/>
    </row>
    <row r="21" spans="1:9" x14ac:dyDescent="0.2">
      <c r="A21" s="1" t="s">
        <v>136</v>
      </c>
      <c r="B21" s="239">
        <v>26789</v>
      </c>
      <c r="C21" s="38">
        <v>1315</v>
      </c>
      <c r="D21" s="38">
        <v>6319</v>
      </c>
      <c r="E21" s="38">
        <v>6823</v>
      </c>
      <c r="F21" s="38">
        <v>6777</v>
      </c>
      <c r="G21" s="38">
        <v>5555</v>
      </c>
      <c r="H21" s="38"/>
      <c r="I21" s="239"/>
    </row>
    <row r="22" spans="1:9" x14ac:dyDescent="0.2">
      <c r="A22" s="1" t="s">
        <v>137</v>
      </c>
      <c r="B22" s="239">
        <v>9061</v>
      </c>
      <c r="C22" s="38">
        <v>983</v>
      </c>
      <c r="D22" s="38">
        <v>4082</v>
      </c>
      <c r="E22" s="38">
        <v>2011</v>
      </c>
      <c r="F22" s="38">
        <v>1578</v>
      </c>
      <c r="G22" s="38">
        <v>407</v>
      </c>
      <c r="H22" s="38"/>
      <c r="I22" s="239"/>
    </row>
    <row r="23" spans="1:9" x14ac:dyDescent="0.2">
      <c r="A23" s="254" t="s">
        <v>138</v>
      </c>
      <c r="B23" s="239">
        <v>34590</v>
      </c>
      <c r="C23" s="38">
        <v>405</v>
      </c>
      <c r="D23" s="38">
        <v>1851</v>
      </c>
      <c r="E23" s="38">
        <v>2851</v>
      </c>
      <c r="F23" s="38">
        <v>9681</v>
      </c>
      <c r="G23" s="38">
        <v>11999</v>
      </c>
      <c r="H23" s="38">
        <v>7803</v>
      </c>
      <c r="I23" s="239"/>
    </row>
    <row r="24" spans="1:9" x14ac:dyDescent="0.2">
      <c r="A24" s="1" t="s">
        <v>139</v>
      </c>
      <c r="B24" s="239">
        <v>9302</v>
      </c>
      <c r="C24" s="38">
        <v>1372</v>
      </c>
      <c r="D24" s="38">
        <v>3043</v>
      </c>
      <c r="E24" s="38">
        <v>2522</v>
      </c>
      <c r="F24" s="38">
        <v>1820</v>
      </c>
      <c r="G24" s="38">
        <v>545</v>
      </c>
      <c r="H24" s="38"/>
      <c r="I24" s="239"/>
    </row>
    <row r="25" spans="1:9" x14ac:dyDescent="0.2">
      <c r="A25" s="1" t="s">
        <v>140</v>
      </c>
      <c r="B25" s="239">
        <v>28351</v>
      </c>
      <c r="C25" s="38">
        <v>70</v>
      </c>
      <c r="D25" s="38">
        <v>865</v>
      </c>
      <c r="E25" s="38">
        <v>1939</v>
      </c>
      <c r="F25" s="38">
        <v>8585</v>
      </c>
      <c r="G25" s="38">
        <v>12509</v>
      </c>
      <c r="H25" s="38">
        <v>4383</v>
      </c>
      <c r="I25" s="239"/>
    </row>
    <row r="26" spans="1:9" x14ac:dyDescent="0.2">
      <c r="A26" s="1" t="s">
        <v>141</v>
      </c>
      <c r="B26" s="239">
        <v>8426</v>
      </c>
      <c r="C26" s="38">
        <v>783</v>
      </c>
      <c r="D26" s="38">
        <v>1996</v>
      </c>
      <c r="E26" s="38">
        <v>2693</v>
      </c>
      <c r="F26" s="38">
        <v>2542</v>
      </c>
      <c r="G26" s="38">
        <v>412</v>
      </c>
      <c r="H26" s="38"/>
      <c r="I26" s="239"/>
    </row>
    <row r="27" spans="1:9" x14ac:dyDescent="0.2">
      <c r="A27" s="1" t="s">
        <v>142</v>
      </c>
      <c r="B27" s="239">
        <v>12499</v>
      </c>
      <c r="C27" s="38">
        <v>583</v>
      </c>
      <c r="D27" s="38">
        <v>1282</v>
      </c>
      <c r="E27" s="38">
        <v>2237</v>
      </c>
      <c r="F27" s="38">
        <v>2034</v>
      </c>
      <c r="G27" s="38">
        <v>3658</v>
      </c>
      <c r="H27" s="38">
        <v>2705</v>
      </c>
      <c r="I27" s="239"/>
    </row>
    <row r="28" spans="1:9" x14ac:dyDescent="0.2">
      <c r="A28" s="1" t="s">
        <v>143</v>
      </c>
      <c r="B28" s="239">
        <v>6891</v>
      </c>
      <c r="C28" s="38">
        <v>1352</v>
      </c>
      <c r="D28" s="38">
        <v>1652</v>
      </c>
      <c r="E28" s="38">
        <v>2123</v>
      </c>
      <c r="F28" s="38">
        <v>586</v>
      </c>
      <c r="G28" s="38">
        <v>1178</v>
      </c>
      <c r="H28" s="38"/>
      <c r="I28" s="239"/>
    </row>
    <row r="29" spans="1:9" x14ac:dyDescent="0.2">
      <c r="A29" s="1" t="s">
        <v>144</v>
      </c>
      <c r="B29" s="239">
        <v>10337</v>
      </c>
      <c r="C29" s="38">
        <v>395</v>
      </c>
      <c r="D29" s="38">
        <v>1871</v>
      </c>
      <c r="E29" s="38">
        <v>2879</v>
      </c>
      <c r="F29" s="38">
        <v>1902</v>
      </c>
      <c r="G29" s="38">
        <v>3290</v>
      </c>
      <c r="H29" s="38"/>
      <c r="I29" s="239"/>
    </row>
    <row r="30" spans="1:9" x14ac:dyDescent="0.2">
      <c r="A30" s="1" t="s">
        <v>145</v>
      </c>
      <c r="B30" s="239">
        <v>6661</v>
      </c>
      <c r="C30" s="38">
        <v>828</v>
      </c>
      <c r="D30" s="38">
        <v>1530</v>
      </c>
      <c r="E30" s="38">
        <v>1421</v>
      </c>
      <c r="F30" s="38">
        <v>1235</v>
      </c>
      <c r="G30" s="38">
        <v>1647</v>
      </c>
      <c r="H30" s="38"/>
      <c r="I30" s="239"/>
    </row>
    <row r="31" spans="1:9" x14ac:dyDescent="0.2">
      <c r="A31" s="1" t="s">
        <v>146</v>
      </c>
      <c r="B31" s="239">
        <v>13464</v>
      </c>
      <c r="C31" s="38">
        <v>569</v>
      </c>
      <c r="D31" s="38">
        <v>1759</v>
      </c>
      <c r="E31" s="38">
        <v>1882</v>
      </c>
      <c r="F31" s="38">
        <v>3001</v>
      </c>
      <c r="G31" s="38">
        <v>5274</v>
      </c>
      <c r="H31" s="38">
        <v>979</v>
      </c>
      <c r="I31" s="239"/>
    </row>
    <row r="32" spans="1:9" x14ac:dyDescent="0.2">
      <c r="A32" s="1" t="s">
        <v>147</v>
      </c>
      <c r="B32" s="239">
        <v>14438</v>
      </c>
      <c r="C32" s="38">
        <v>1867</v>
      </c>
      <c r="D32" s="38">
        <v>5105</v>
      </c>
      <c r="E32" s="38">
        <v>2862</v>
      </c>
      <c r="F32" s="38">
        <v>4604</v>
      </c>
      <c r="G32" s="38"/>
      <c r="H32" s="38"/>
      <c r="I32" s="239"/>
    </row>
    <row r="33" spans="1:9" x14ac:dyDescent="0.2">
      <c r="A33" s="1" t="s">
        <v>148</v>
      </c>
      <c r="B33" s="239">
        <v>7812</v>
      </c>
      <c r="C33" s="38">
        <v>507</v>
      </c>
      <c r="D33" s="38">
        <v>1383</v>
      </c>
      <c r="E33" s="38">
        <v>2478</v>
      </c>
      <c r="F33" s="38">
        <v>739</v>
      </c>
      <c r="G33" s="38">
        <v>2705</v>
      </c>
      <c r="H33" s="38"/>
      <c r="I33" s="239"/>
    </row>
    <row r="34" spans="1:9" x14ac:dyDescent="0.2">
      <c r="A34" s="1" t="s">
        <v>149</v>
      </c>
      <c r="B34" s="239">
        <v>8787</v>
      </c>
      <c r="C34" s="38">
        <v>1928</v>
      </c>
      <c r="D34" s="38">
        <v>2813</v>
      </c>
      <c r="E34" s="38">
        <v>2575</v>
      </c>
      <c r="F34" s="38">
        <v>978</v>
      </c>
      <c r="G34" s="38">
        <v>493</v>
      </c>
      <c r="H34" s="38"/>
      <c r="I34" s="239"/>
    </row>
    <row r="35" spans="1:9" x14ac:dyDescent="0.2">
      <c r="A35" s="1" t="s">
        <v>150</v>
      </c>
      <c r="B35" s="239">
        <v>2883</v>
      </c>
      <c r="C35" s="38">
        <v>367</v>
      </c>
      <c r="D35" s="38">
        <v>1063</v>
      </c>
      <c r="E35" s="38">
        <v>763</v>
      </c>
      <c r="F35" s="38">
        <v>690</v>
      </c>
      <c r="G35" s="38"/>
      <c r="H35" s="38"/>
      <c r="I35" s="239"/>
    </row>
    <row r="36" spans="1:9" x14ac:dyDescent="0.2">
      <c r="A36" s="1" t="s">
        <v>151</v>
      </c>
      <c r="B36" s="239">
        <v>25550</v>
      </c>
      <c r="C36" s="38">
        <v>901</v>
      </c>
      <c r="D36" s="38">
        <v>3619</v>
      </c>
      <c r="E36" s="38">
        <v>6655</v>
      </c>
      <c r="F36" s="38">
        <v>6163</v>
      </c>
      <c r="G36" s="38">
        <v>6551</v>
      </c>
      <c r="H36" s="38">
        <v>1661</v>
      </c>
      <c r="I36" s="239"/>
    </row>
    <row r="37" spans="1:9" x14ac:dyDescent="0.2">
      <c r="A37" s="37" t="s">
        <v>152</v>
      </c>
      <c r="B37" s="239">
        <v>20418</v>
      </c>
      <c r="C37" s="38">
        <v>508</v>
      </c>
      <c r="D37" s="38">
        <v>3460</v>
      </c>
      <c r="E37" s="38">
        <v>5268</v>
      </c>
      <c r="F37" s="38">
        <v>5212</v>
      </c>
      <c r="G37" s="38">
        <v>5157</v>
      </c>
      <c r="H37" s="38">
        <v>813</v>
      </c>
      <c r="I37" s="239"/>
    </row>
    <row r="38" spans="1:9" ht="13.5" thickBot="1" x14ac:dyDescent="0.25">
      <c r="A38" s="241" t="s">
        <v>153</v>
      </c>
      <c r="B38" s="242">
        <v>3810</v>
      </c>
      <c r="C38" s="243">
        <v>587</v>
      </c>
      <c r="D38" s="243">
        <v>1650</v>
      </c>
      <c r="E38" s="243">
        <v>1327</v>
      </c>
      <c r="F38" s="243">
        <v>246</v>
      </c>
      <c r="G38" s="243"/>
      <c r="H38" s="243"/>
      <c r="I38" s="239"/>
    </row>
    <row r="39" spans="1:9" x14ac:dyDescent="0.2">
      <c r="A39" s="236"/>
      <c r="B39" s="318"/>
      <c r="C39" s="423"/>
      <c r="D39" s="318"/>
      <c r="E39" s="423"/>
      <c r="F39" s="318"/>
      <c r="G39" s="318"/>
      <c r="H39" s="318"/>
      <c r="I39" s="2"/>
    </row>
    <row r="40" spans="1:9" x14ac:dyDescent="0.2">
      <c r="A40" s="236" t="s">
        <v>433</v>
      </c>
      <c r="B40" s="318"/>
      <c r="C40" s="318"/>
      <c r="D40" s="318"/>
      <c r="E40" s="318"/>
      <c r="F40" s="318"/>
      <c r="G40" s="318"/>
      <c r="H40" s="318"/>
      <c r="I40" s="2"/>
    </row>
    <row r="41" spans="1:9" x14ac:dyDescent="0.2">
      <c r="A41" s="236" t="s">
        <v>412</v>
      </c>
      <c r="B41" s="318"/>
      <c r="C41" s="318"/>
      <c r="D41" s="318"/>
      <c r="E41" s="318"/>
      <c r="F41" s="318"/>
      <c r="G41" s="318"/>
      <c r="H41" s="318"/>
      <c r="I41" s="2"/>
    </row>
    <row r="42" spans="1:9" x14ac:dyDescent="0.2">
      <c r="A42" s="236"/>
      <c r="B42" s="236" t="s">
        <v>423</v>
      </c>
      <c r="C42" s="318"/>
      <c r="D42" s="318"/>
      <c r="E42" s="318"/>
      <c r="F42" s="318"/>
      <c r="G42" s="318"/>
      <c r="H42" s="318"/>
      <c r="I42" s="2"/>
    </row>
    <row r="43" spans="1:9" x14ac:dyDescent="0.2">
      <c r="A43" s="236"/>
      <c r="B43" s="236" t="s">
        <v>425</v>
      </c>
      <c r="C43" s="318"/>
      <c r="D43" s="318"/>
      <c r="E43" s="318"/>
      <c r="F43" s="318"/>
      <c r="G43" s="318"/>
      <c r="H43" s="318"/>
      <c r="I43" s="2"/>
    </row>
    <row r="44" spans="1:9" x14ac:dyDescent="0.2">
      <c r="A44" s="236"/>
      <c r="B44" s="236" t="s">
        <v>427</v>
      </c>
      <c r="C44" s="318"/>
      <c r="D44" s="318"/>
      <c r="E44" s="318"/>
      <c r="F44" s="318"/>
      <c r="G44" s="318"/>
      <c r="H44" s="318"/>
      <c r="I44" s="2"/>
    </row>
    <row r="45" spans="1:9" x14ac:dyDescent="0.2">
      <c r="A45" s="236"/>
      <c r="B45" s="236" t="s">
        <v>429</v>
      </c>
      <c r="C45" s="318"/>
      <c r="D45" s="318"/>
      <c r="E45" s="318"/>
      <c r="F45" s="318"/>
      <c r="G45" s="318"/>
      <c r="H45" s="318"/>
      <c r="I45" s="2"/>
    </row>
    <row r="46" spans="1:9" x14ac:dyDescent="0.2">
      <c r="A46" s="236"/>
      <c r="B46" s="236" t="s">
        <v>430</v>
      </c>
      <c r="C46" s="318"/>
      <c r="D46" s="318"/>
      <c r="E46" s="318"/>
      <c r="F46" s="318"/>
      <c r="G46" s="318"/>
      <c r="H46" s="318"/>
      <c r="I46" s="2"/>
    </row>
    <row r="47" spans="1:9" x14ac:dyDescent="0.2">
      <c r="A47" s="236"/>
      <c r="B47" s="236" t="s">
        <v>431</v>
      </c>
      <c r="C47" s="318"/>
      <c r="D47" s="318"/>
      <c r="E47" s="318"/>
      <c r="F47" s="318"/>
      <c r="G47" s="318"/>
      <c r="H47" s="318"/>
      <c r="I47" s="2"/>
    </row>
    <row r="48" spans="1:9" x14ac:dyDescent="0.2">
      <c r="A48" s="236"/>
      <c r="B48" s="318"/>
      <c r="C48" s="318"/>
      <c r="D48" s="318"/>
      <c r="E48" s="318"/>
      <c r="F48" s="318"/>
      <c r="G48" s="318"/>
      <c r="H48" s="318"/>
      <c r="I48" s="2"/>
    </row>
    <row r="49" spans="1:12" x14ac:dyDescent="0.2">
      <c r="A49" s="236"/>
      <c r="B49" s="318"/>
      <c r="C49" s="318"/>
      <c r="D49" s="318"/>
      <c r="E49" s="318"/>
      <c r="F49" s="318"/>
      <c r="G49" s="318"/>
      <c r="H49" s="318"/>
      <c r="I49" s="2"/>
    </row>
    <row r="50" spans="1:12" x14ac:dyDescent="0.2">
      <c r="A50" s="236"/>
      <c r="B50" s="318"/>
      <c r="C50" s="318"/>
      <c r="D50" s="318"/>
      <c r="E50" s="318"/>
      <c r="F50" s="318"/>
      <c r="G50" s="318"/>
      <c r="H50" s="318"/>
      <c r="I50" s="2"/>
    </row>
    <row r="51" spans="1:12" x14ac:dyDescent="0.2">
      <c r="A51" s="236"/>
      <c r="B51" s="318"/>
      <c r="C51" s="318"/>
      <c r="D51" s="318"/>
      <c r="E51" s="318"/>
      <c r="F51" s="318"/>
      <c r="G51" s="318"/>
      <c r="H51" s="318"/>
      <c r="I51" s="2"/>
    </row>
    <row r="52" spans="1:12" ht="15" customHeight="1" x14ac:dyDescent="0.2">
      <c r="A52" s="753" t="s">
        <v>438</v>
      </c>
      <c r="B52" s="753"/>
      <c r="C52" s="753"/>
      <c r="D52" s="753"/>
      <c r="E52" s="753"/>
      <c r="F52" s="753"/>
      <c r="G52" s="753"/>
      <c r="H52" s="753"/>
      <c r="I52" s="2"/>
      <c r="J52" s="747" t="s">
        <v>650</v>
      </c>
      <c r="K52" s="747"/>
      <c r="L52" s="200"/>
    </row>
    <row r="53" spans="1:12" ht="14.25" x14ac:dyDescent="0.2">
      <c r="A53" s="753" t="s">
        <v>435</v>
      </c>
      <c r="B53" s="753"/>
      <c r="C53" s="753"/>
      <c r="D53" s="753"/>
      <c r="E53" s="753"/>
      <c r="F53" s="753"/>
      <c r="G53" s="753"/>
      <c r="H53" s="753"/>
      <c r="I53" s="2"/>
      <c r="J53" s="747"/>
      <c r="K53" s="747"/>
      <c r="L53"/>
    </row>
    <row r="54" spans="1:12" ht="14.25" x14ac:dyDescent="0.2">
      <c r="A54" s="753" t="s">
        <v>394</v>
      </c>
      <c r="B54" s="753"/>
      <c r="C54" s="753"/>
      <c r="D54" s="753"/>
      <c r="E54" s="753"/>
      <c r="F54" s="753"/>
      <c r="G54" s="753"/>
      <c r="H54" s="753"/>
      <c r="I54" s="2"/>
      <c r="J54" s="174"/>
      <c r="K54" s="174"/>
      <c r="L54" s="174"/>
    </row>
    <row r="55" spans="1:12" ht="14.25" x14ac:dyDescent="0.2">
      <c r="A55" s="753" t="s">
        <v>170</v>
      </c>
      <c r="B55" s="753"/>
      <c r="C55" s="753"/>
      <c r="D55" s="753"/>
      <c r="E55" s="753"/>
      <c r="F55" s="753"/>
      <c r="G55" s="753"/>
      <c r="H55" s="753"/>
      <c r="I55" s="2"/>
    </row>
    <row r="56" spans="1:12" ht="14.25" x14ac:dyDescent="0.2">
      <c r="A56" s="753" t="s">
        <v>184</v>
      </c>
      <c r="B56" s="753"/>
      <c r="C56" s="753"/>
      <c r="D56" s="753"/>
      <c r="E56" s="753"/>
      <c r="F56" s="753"/>
      <c r="G56" s="753"/>
      <c r="H56" s="753"/>
      <c r="I56" s="2"/>
    </row>
    <row r="57" spans="1:12" ht="15" thickBot="1" x14ac:dyDescent="0.25">
      <c r="A57" s="755" t="s">
        <v>1063</v>
      </c>
      <c r="B57" s="755"/>
      <c r="C57" s="755"/>
      <c r="D57" s="755"/>
      <c r="E57" s="755"/>
      <c r="F57" s="755"/>
      <c r="G57" s="755"/>
      <c r="H57" s="755"/>
      <c r="I57" s="2"/>
    </row>
    <row r="58" spans="1:12" s="132" customFormat="1" x14ac:dyDescent="0.2">
      <c r="A58" s="274" t="s">
        <v>117</v>
      </c>
      <c r="B58" s="274"/>
      <c r="C58" s="346"/>
      <c r="D58" s="3" t="s">
        <v>117</v>
      </c>
      <c r="E58" s="208" t="s">
        <v>432</v>
      </c>
      <c r="F58" s="208"/>
      <c r="G58" s="208"/>
      <c r="H58" s="208"/>
      <c r="I58" s="1"/>
    </row>
    <row r="59" spans="1:12" s="132" customFormat="1" ht="13.5" thickBot="1" x14ac:dyDescent="0.25">
      <c r="A59" s="276" t="s">
        <v>123</v>
      </c>
      <c r="B59" s="276" t="s">
        <v>5</v>
      </c>
      <c r="C59" s="347" t="s">
        <v>401</v>
      </c>
      <c r="D59" s="276">
        <v>1</v>
      </c>
      <c r="E59" s="276">
        <v>2</v>
      </c>
      <c r="F59" s="276">
        <v>3</v>
      </c>
      <c r="G59" s="276">
        <v>4</v>
      </c>
      <c r="H59" s="276">
        <v>5</v>
      </c>
      <c r="I59" s="1"/>
    </row>
    <row r="60" spans="1:12" x14ac:dyDescent="0.2">
      <c r="A60" s="305"/>
      <c r="B60" s="349"/>
      <c r="C60" s="349"/>
      <c r="D60" s="349"/>
      <c r="E60" s="349"/>
      <c r="F60" s="349"/>
      <c r="G60" s="349"/>
      <c r="H60" s="349"/>
      <c r="I60" s="2"/>
    </row>
    <row r="61" spans="1:12" ht="15" x14ac:dyDescent="0.25">
      <c r="A61" s="237" t="s">
        <v>126</v>
      </c>
      <c r="B61" s="51">
        <v>3695</v>
      </c>
      <c r="C61" s="51">
        <v>1428</v>
      </c>
      <c r="D61" s="51">
        <v>1097</v>
      </c>
      <c r="E61" s="51">
        <v>569</v>
      </c>
      <c r="F61" s="51">
        <v>331</v>
      </c>
      <c r="G61" s="51">
        <v>212</v>
      </c>
      <c r="H61" s="51">
        <v>58</v>
      </c>
      <c r="I61" s="29"/>
      <c r="K61" s="133"/>
    </row>
    <row r="62" spans="1:12" x14ac:dyDescent="0.2">
      <c r="A62" s="37"/>
      <c r="B62" s="51"/>
      <c r="C62" s="51"/>
      <c r="D62" s="51"/>
      <c r="E62" s="51"/>
      <c r="F62" s="51"/>
      <c r="G62" s="51"/>
      <c r="H62" s="51"/>
      <c r="I62" s="29"/>
      <c r="K62" s="133"/>
    </row>
    <row r="63" spans="1:12" x14ac:dyDescent="0.2">
      <c r="A63" s="1" t="s">
        <v>127</v>
      </c>
      <c r="B63" s="239">
        <v>45</v>
      </c>
      <c r="C63" s="38"/>
      <c r="D63" s="38"/>
      <c r="E63" s="38">
        <v>7</v>
      </c>
      <c r="F63" s="38">
        <v>11</v>
      </c>
      <c r="G63" s="38">
        <v>19</v>
      </c>
      <c r="H63" s="38">
        <v>8</v>
      </c>
      <c r="I63" s="252"/>
      <c r="K63" s="133"/>
    </row>
    <row r="64" spans="1:12" x14ac:dyDescent="0.2">
      <c r="A64" s="1" t="s">
        <v>128</v>
      </c>
      <c r="B64" s="239">
        <v>46</v>
      </c>
      <c r="C64" s="38">
        <v>1</v>
      </c>
      <c r="D64" s="38">
        <v>4</v>
      </c>
      <c r="E64" s="38">
        <v>7</v>
      </c>
      <c r="F64" s="38">
        <v>12</v>
      </c>
      <c r="G64" s="38">
        <v>17</v>
      </c>
      <c r="H64" s="38">
        <v>5</v>
      </c>
      <c r="I64" s="252"/>
      <c r="K64" s="133"/>
    </row>
    <row r="65" spans="1:11" x14ac:dyDescent="0.2">
      <c r="A65" s="1" t="s">
        <v>129</v>
      </c>
      <c r="B65" s="239">
        <v>41</v>
      </c>
      <c r="C65" s="38">
        <v>1</v>
      </c>
      <c r="D65" s="38">
        <v>3</v>
      </c>
      <c r="E65" s="38">
        <v>5</v>
      </c>
      <c r="F65" s="38">
        <v>11</v>
      </c>
      <c r="G65" s="38">
        <v>13</v>
      </c>
      <c r="H65" s="38">
        <v>8</v>
      </c>
      <c r="I65" s="252"/>
      <c r="K65" s="133"/>
    </row>
    <row r="66" spans="1:11" x14ac:dyDescent="0.2">
      <c r="A66" s="1" t="s">
        <v>130</v>
      </c>
      <c r="B66" s="239">
        <v>121</v>
      </c>
      <c r="C66" s="38">
        <v>43</v>
      </c>
      <c r="D66" s="38">
        <v>26</v>
      </c>
      <c r="E66" s="38">
        <v>16</v>
      </c>
      <c r="F66" s="38">
        <v>12</v>
      </c>
      <c r="G66" s="38">
        <v>15</v>
      </c>
      <c r="H66" s="38">
        <v>9</v>
      </c>
      <c r="I66" s="252"/>
      <c r="K66" s="133"/>
    </row>
    <row r="67" spans="1:11" x14ac:dyDescent="0.2">
      <c r="A67" s="1" t="s">
        <v>131</v>
      </c>
      <c r="B67" s="239">
        <v>113</v>
      </c>
      <c r="C67" s="38">
        <v>65</v>
      </c>
      <c r="D67" s="38">
        <v>27</v>
      </c>
      <c r="E67" s="38">
        <v>12</v>
      </c>
      <c r="F67" s="38">
        <v>8</v>
      </c>
      <c r="G67" s="38">
        <v>1</v>
      </c>
      <c r="H67" s="38"/>
      <c r="I67" s="252"/>
      <c r="K67" s="133"/>
    </row>
    <row r="68" spans="1:11" x14ac:dyDescent="0.2">
      <c r="A68" s="1" t="s">
        <v>132</v>
      </c>
      <c r="B68" s="239">
        <v>226</v>
      </c>
      <c r="C68" s="38">
        <v>102</v>
      </c>
      <c r="D68" s="38">
        <v>74</v>
      </c>
      <c r="E68" s="38">
        <v>35</v>
      </c>
      <c r="F68" s="38">
        <v>11</v>
      </c>
      <c r="G68" s="38">
        <v>4</v>
      </c>
      <c r="H68" s="38"/>
      <c r="I68" s="252"/>
      <c r="K68" s="133"/>
    </row>
    <row r="69" spans="1:11" x14ac:dyDescent="0.2">
      <c r="A69" s="1" t="s">
        <v>133</v>
      </c>
      <c r="B69" s="239">
        <v>70</v>
      </c>
      <c r="C69" s="38">
        <v>38</v>
      </c>
      <c r="D69" s="38">
        <v>22</v>
      </c>
      <c r="E69" s="38">
        <v>6</v>
      </c>
      <c r="F69" s="38">
        <v>4</v>
      </c>
      <c r="G69" s="38"/>
      <c r="H69" s="38"/>
      <c r="I69" s="252"/>
      <c r="K69" s="133"/>
    </row>
    <row r="70" spans="1:11" x14ac:dyDescent="0.2">
      <c r="A70" s="1" t="s">
        <v>134</v>
      </c>
      <c r="B70" s="239">
        <v>163</v>
      </c>
      <c r="C70" s="38">
        <v>14</v>
      </c>
      <c r="D70" s="38">
        <v>37</v>
      </c>
      <c r="E70" s="38">
        <v>50</v>
      </c>
      <c r="F70" s="38">
        <v>34</v>
      </c>
      <c r="G70" s="38">
        <v>20</v>
      </c>
      <c r="H70" s="38">
        <v>8</v>
      </c>
      <c r="I70" s="252"/>
      <c r="K70" s="133"/>
    </row>
    <row r="71" spans="1:11" x14ac:dyDescent="0.2">
      <c r="A71" s="1" t="s">
        <v>135</v>
      </c>
      <c r="B71" s="239">
        <v>146</v>
      </c>
      <c r="C71" s="38">
        <v>27</v>
      </c>
      <c r="D71" s="38">
        <v>52</v>
      </c>
      <c r="E71" s="38">
        <v>41</v>
      </c>
      <c r="F71" s="38">
        <v>19</v>
      </c>
      <c r="G71" s="38">
        <v>7</v>
      </c>
      <c r="H71" s="38"/>
      <c r="I71" s="252"/>
      <c r="K71" s="133"/>
    </row>
    <row r="72" spans="1:11" x14ac:dyDescent="0.2">
      <c r="A72" s="1" t="s">
        <v>136</v>
      </c>
      <c r="B72" s="239">
        <v>297</v>
      </c>
      <c r="C72" s="38">
        <v>98</v>
      </c>
      <c r="D72" s="38">
        <v>111</v>
      </c>
      <c r="E72" s="38">
        <v>52</v>
      </c>
      <c r="F72" s="38">
        <v>25</v>
      </c>
      <c r="G72" s="38">
        <v>11</v>
      </c>
      <c r="H72" s="38"/>
      <c r="I72" s="252"/>
      <c r="K72" s="133"/>
    </row>
    <row r="73" spans="1:11" x14ac:dyDescent="0.2">
      <c r="A73" s="1" t="s">
        <v>137</v>
      </c>
      <c r="B73" s="239">
        <v>169</v>
      </c>
      <c r="C73" s="38">
        <v>69</v>
      </c>
      <c r="D73" s="38">
        <v>76</v>
      </c>
      <c r="E73" s="38">
        <v>17</v>
      </c>
      <c r="F73" s="38">
        <v>6</v>
      </c>
      <c r="G73" s="38">
        <v>1</v>
      </c>
      <c r="H73" s="38"/>
      <c r="I73" s="252"/>
      <c r="K73" s="133"/>
    </row>
    <row r="74" spans="1:11" x14ac:dyDescent="0.2">
      <c r="A74" s="254" t="s">
        <v>138</v>
      </c>
      <c r="B74" s="239">
        <v>141</v>
      </c>
      <c r="C74" s="38">
        <v>23</v>
      </c>
      <c r="D74" s="38">
        <v>34</v>
      </c>
      <c r="E74" s="38">
        <v>21</v>
      </c>
      <c r="F74" s="38">
        <v>33</v>
      </c>
      <c r="G74" s="38">
        <v>22</v>
      </c>
      <c r="H74" s="38">
        <v>8</v>
      </c>
      <c r="I74" s="252"/>
      <c r="K74" s="133"/>
    </row>
    <row r="75" spans="1:11" x14ac:dyDescent="0.2">
      <c r="A75" s="1" t="s">
        <v>139</v>
      </c>
      <c r="B75" s="239">
        <v>176</v>
      </c>
      <c r="C75" s="38">
        <v>89</v>
      </c>
      <c r="D75" s="38">
        <v>60</v>
      </c>
      <c r="E75" s="38">
        <v>20</v>
      </c>
      <c r="F75" s="38">
        <v>6</v>
      </c>
      <c r="G75" s="38">
        <v>1</v>
      </c>
      <c r="H75" s="38"/>
      <c r="I75" s="252"/>
      <c r="K75" s="133"/>
    </row>
    <row r="76" spans="1:11" x14ac:dyDescent="0.2">
      <c r="A76" s="1" t="s">
        <v>140</v>
      </c>
      <c r="B76" s="239">
        <v>87</v>
      </c>
      <c r="C76" s="38">
        <v>4</v>
      </c>
      <c r="D76" s="38">
        <v>14</v>
      </c>
      <c r="E76" s="38">
        <v>13</v>
      </c>
      <c r="F76" s="38">
        <v>30</v>
      </c>
      <c r="G76" s="38">
        <v>21</v>
      </c>
      <c r="H76" s="38">
        <v>5</v>
      </c>
      <c r="I76" s="252"/>
      <c r="K76" s="133"/>
    </row>
    <row r="77" spans="1:11" x14ac:dyDescent="0.2">
      <c r="A77" s="1" t="s">
        <v>141</v>
      </c>
      <c r="B77" s="239">
        <v>114</v>
      </c>
      <c r="C77" s="38">
        <v>47</v>
      </c>
      <c r="D77" s="38">
        <v>36</v>
      </c>
      <c r="E77" s="38">
        <v>22</v>
      </c>
      <c r="F77" s="38">
        <v>8</v>
      </c>
      <c r="G77" s="38">
        <v>1</v>
      </c>
      <c r="H77" s="38"/>
      <c r="I77" s="252"/>
      <c r="K77" s="133"/>
    </row>
    <row r="78" spans="1:11" x14ac:dyDescent="0.2">
      <c r="A78" s="1" t="s">
        <v>142</v>
      </c>
      <c r="B78" s="239">
        <v>94</v>
      </c>
      <c r="C78" s="38">
        <v>37</v>
      </c>
      <c r="D78" s="38">
        <v>24</v>
      </c>
      <c r="E78" s="38">
        <v>16</v>
      </c>
      <c r="F78" s="38">
        <v>7</v>
      </c>
      <c r="G78" s="38">
        <v>7</v>
      </c>
      <c r="H78" s="38">
        <v>3</v>
      </c>
      <c r="I78" s="252"/>
      <c r="K78" s="133"/>
    </row>
    <row r="79" spans="1:11" x14ac:dyDescent="0.2">
      <c r="A79" s="1" t="s">
        <v>143</v>
      </c>
      <c r="B79" s="239">
        <v>162</v>
      </c>
      <c r="C79" s="38">
        <v>107</v>
      </c>
      <c r="D79" s="38">
        <v>34</v>
      </c>
      <c r="E79" s="38">
        <v>17</v>
      </c>
      <c r="F79" s="38">
        <v>2</v>
      </c>
      <c r="G79" s="38">
        <v>2</v>
      </c>
      <c r="H79" s="38"/>
      <c r="I79" s="252"/>
      <c r="K79" s="133"/>
    </row>
    <row r="80" spans="1:11" x14ac:dyDescent="0.2">
      <c r="A80" s="1" t="s">
        <v>144</v>
      </c>
      <c r="B80" s="239">
        <v>98</v>
      </c>
      <c r="C80" s="38">
        <v>28</v>
      </c>
      <c r="D80" s="38">
        <v>35</v>
      </c>
      <c r="E80" s="38">
        <v>22</v>
      </c>
      <c r="F80" s="38">
        <v>7</v>
      </c>
      <c r="G80" s="38">
        <v>6</v>
      </c>
      <c r="H80" s="38"/>
      <c r="I80" s="252"/>
      <c r="K80" s="133"/>
    </row>
    <row r="81" spans="1:11" x14ac:dyDescent="0.2">
      <c r="A81" s="1" t="s">
        <v>145</v>
      </c>
      <c r="B81" s="239">
        <v>106</v>
      </c>
      <c r="C81" s="38">
        <v>59</v>
      </c>
      <c r="D81" s="38">
        <v>30</v>
      </c>
      <c r="E81" s="38">
        <v>10</v>
      </c>
      <c r="F81" s="38">
        <v>4</v>
      </c>
      <c r="G81" s="38">
        <v>3</v>
      </c>
      <c r="H81" s="38"/>
      <c r="I81" s="252"/>
      <c r="K81" s="133"/>
    </row>
    <row r="82" spans="1:11" x14ac:dyDescent="0.2">
      <c r="A82" s="1" t="s">
        <v>146</v>
      </c>
      <c r="B82" s="239">
        <v>120</v>
      </c>
      <c r="C82" s="38">
        <v>52</v>
      </c>
      <c r="D82" s="38">
        <v>31</v>
      </c>
      <c r="E82" s="38">
        <v>14</v>
      </c>
      <c r="F82" s="38">
        <v>11</v>
      </c>
      <c r="G82" s="38">
        <v>11</v>
      </c>
      <c r="H82" s="38">
        <v>1</v>
      </c>
      <c r="I82" s="252"/>
      <c r="K82" s="133"/>
    </row>
    <row r="83" spans="1:11" x14ac:dyDescent="0.2">
      <c r="A83" s="1" t="s">
        <v>147</v>
      </c>
      <c r="B83" s="239">
        <v>286</v>
      </c>
      <c r="C83" s="38">
        <v>141</v>
      </c>
      <c r="D83" s="38">
        <v>102</v>
      </c>
      <c r="E83" s="38">
        <v>25</v>
      </c>
      <c r="F83" s="38">
        <v>18</v>
      </c>
      <c r="G83" s="38"/>
      <c r="H83" s="38"/>
      <c r="I83" s="252"/>
      <c r="K83" s="133"/>
    </row>
    <row r="84" spans="1:11" x14ac:dyDescent="0.2">
      <c r="A84" s="1" t="s">
        <v>148</v>
      </c>
      <c r="B84" s="239">
        <v>93</v>
      </c>
      <c r="C84" s="38">
        <v>41</v>
      </c>
      <c r="D84" s="38">
        <v>26</v>
      </c>
      <c r="E84" s="38">
        <v>18</v>
      </c>
      <c r="F84" s="38">
        <v>3</v>
      </c>
      <c r="G84" s="38">
        <v>5</v>
      </c>
      <c r="H84" s="38"/>
      <c r="I84" s="252"/>
      <c r="K84" s="133"/>
    </row>
    <row r="85" spans="1:11" x14ac:dyDescent="0.2">
      <c r="A85" s="1" t="s">
        <v>149</v>
      </c>
      <c r="B85" s="239">
        <v>238</v>
      </c>
      <c r="C85" s="38">
        <v>159</v>
      </c>
      <c r="D85" s="38">
        <v>55</v>
      </c>
      <c r="E85" s="38">
        <v>19</v>
      </c>
      <c r="F85" s="38">
        <v>4</v>
      </c>
      <c r="G85" s="38">
        <v>1</v>
      </c>
      <c r="H85" s="38"/>
      <c r="I85" s="252"/>
      <c r="K85" s="133"/>
    </row>
    <row r="86" spans="1:11" x14ac:dyDescent="0.2">
      <c r="A86" s="1" t="s">
        <v>150</v>
      </c>
      <c r="B86" s="239">
        <v>66</v>
      </c>
      <c r="C86" s="38">
        <v>36</v>
      </c>
      <c r="D86" s="38">
        <v>22</v>
      </c>
      <c r="E86" s="38">
        <v>5</v>
      </c>
      <c r="F86" s="38">
        <v>3</v>
      </c>
      <c r="G86" s="38"/>
      <c r="H86" s="38"/>
      <c r="I86" s="252"/>
      <c r="K86" s="133"/>
    </row>
    <row r="87" spans="1:11" x14ac:dyDescent="0.2">
      <c r="A87" s="1" t="s">
        <v>151</v>
      </c>
      <c r="B87" s="239">
        <v>214</v>
      </c>
      <c r="C87" s="38">
        <v>64</v>
      </c>
      <c r="D87" s="38">
        <v>62</v>
      </c>
      <c r="E87" s="38">
        <v>50</v>
      </c>
      <c r="F87" s="38">
        <v>23</v>
      </c>
      <c r="G87" s="38">
        <v>13</v>
      </c>
      <c r="H87" s="38">
        <v>2</v>
      </c>
      <c r="I87" s="252"/>
      <c r="K87" s="133"/>
    </row>
    <row r="88" spans="1:11" x14ac:dyDescent="0.2">
      <c r="A88" s="37" t="s">
        <v>152</v>
      </c>
      <c r="B88" s="239">
        <v>178</v>
      </c>
      <c r="C88" s="38">
        <v>43</v>
      </c>
      <c r="D88" s="38">
        <v>66</v>
      </c>
      <c r="E88" s="38">
        <v>39</v>
      </c>
      <c r="F88" s="38">
        <v>18</v>
      </c>
      <c r="G88" s="38">
        <v>11</v>
      </c>
      <c r="H88" s="38">
        <v>1</v>
      </c>
      <c r="I88" s="252"/>
      <c r="K88" s="133"/>
    </row>
    <row r="89" spans="1:11" ht="13.5" thickBot="1" x14ac:dyDescent="0.25">
      <c r="A89" s="241" t="s">
        <v>153</v>
      </c>
      <c r="B89" s="242">
        <v>85</v>
      </c>
      <c r="C89" s="243">
        <v>40</v>
      </c>
      <c r="D89" s="243">
        <v>34</v>
      </c>
      <c r="E89" s="243">
        <v>10</v>
      </c>
      <c r="F89" s="243">
        <v>1</v>
      </c>
      <c r="G89" s="243"/>
      <c r="H89" s="243"/>
      <c r="I89" s="252"/>
      <c r="K89" s="133"/>
    </row>
    <row r="90" spans="1:11" x14ac:dyDescent="0.2">
      <c r="I90" s="2"/>
    </row>
    <row r="91" spans="1:11" x14ac:dyDescent="0.2">
      <c r="A91" s="236" t="s">
        <v>433</v>
      </c>
      <c r="I91" s="2"/>
    </row>
    <row r="92" spans="1:11" x14ac:dyDescent="0.2">
      <c r="A92" s="236" t="s">
        <v>412</v>
      </c>
      <c r="B92" s="318"/>
      <c r="I92" s="2"/>
    </row>
    <row r="93" spans="1:11" x14ac:dyDescent="0.2">
      <c r="A93" s="236"/>
      <c r="B93" s="236" t="s">
        <v>423</v>
      </c>
      <c r="I93" s="2"/>
    </row>
    <row r="94" spans="1:11" x14ac:dyDescent="0.2">
      <c r="A94" s="236"/>
      <c r="B94" s="236" t="s">
        <v>425</v>
      </c>
      <c r="I94" s="2"/>
    </row>
    <row r="95" spans="1:11" x14ac:dyDescent="0.2">
      <c r="A95" s="236"/>
      <c r="B95" s="236" t="s">
        <v>427</v>
      </c>
      <c r="I95" s="2"/>
    </row>
    <row r="96" spans="1:11" x14ac:dyDescent="0.2">
      <c r="A96" s="236"/>
      <c r="B96" s="236" t="s">
        <v>429</v>
      </c>
      <c r="I96" s="2"/>
    </row>
    <row r="97" spans="1:12" x14ac:dyDescent="0.2">
      <c r="A97" s="236"/>
      <c r="B97" s="236" t="s">
        <v>430</v>
      </c>
      <c r="I97" s="2"/>
    </row>
    <row r="98" spans="1:12" x14ac:dyDescent="0.2">
      <c r="A98" s="236"/>
      <c r="B98" s="236" t="s">
        <v>431</v>
      </c>
      <c r="I98" s="2"/>
    </row>
    <row r="99" spans="1:12" x14ac:dyDescent="0.2">
      <c r="I99" s="2"/>
    </row>
    <row r="100" spans="1:12" x14ac:dyDescent="0.2">
      <c r="I100" s="2"/>
    </row>
    <row r="101" spans="1:12" x14ac:dyDescent="0.2">
      <c r="I101" s="2"/>
    </row>
    <row r="102" spans="1:12" x14ac:dyDescent="0.2">
      <c r="I102" s="2"/>
    </row>
    <row r="103" spans="1:12" x14ac:dyDescent="0.2">
      <c r="I103" s="2"/>
    </row>
    <row r="104" spans="1:12" ht="15" x14ac:dyDescent="0.2">
      <c r="A104" s="753" t="s">
        <v>434</v>
      </c>
      <c r="B104" s="753"/>
      <c r="C104" s="753"/>
      <c r="D104" s="753"/>
      <c r="E104" s="753"/>
      <c r="F104" s="753"/>
      <c r="G104" s="753"/>
      <c r="H104" s="753"/>
      <c r="I104" s="2"/>
      <c r="J104" s="747" t="s">
        <v>650</v>
      </c>
      <c r="K104" s="747"/>
      <c r="L104" s="200"/>
    </row>
    <row r="105" spans="1:12" ht="14.25" x14ac:dyDescent="0.2">
      <c r="A105" s="769" t="s">
        <v>188</v>
      </c>
      <c r="B105" s="769"/>
      <c r="C105" s="769"/>
      <c r="D105" s="769"/>
      <c r="E105" s="769"/>
      <c r="F105" s="769"/>
      <c r="G105" s="769"/>
      <c r="H105" s="769"/>
      <c r="I105" s="2"/>
      <c r="J105" s="747"/>
      <c r="K105" s="747"/>
      <c r="L105"/>
    </row>
    <row r="106" spans="1:12" ht="14.25" x14ac:dyDescent="0.2">
      <c r="A106" s="769" t="s">
        <v>394</v>
      </c>
      <c r="B106" s="769"/>
      <c r="C106" s="769"/>
      <c r="D106" s="769"/>
      <c r="E106" s="769"/>
      <c r="F106" s="769"/>
      <c r="G106" s="769"/>
      <c r="H106" s="769"/>
      <c r="I106" s="2"/>
      <c r="J106" s="174"/>
      <c r="K106" s="174"/>
      <c r="L106" s="174"/>
    </row>
    <row r="107" spans="1:12" ht="14.25" x14ac:dyDescent="0.2">
      <c r="A107" s="769" t="s">
        <v>170</v>
      </c>
      <c r="B107" s="769"/>
      <c r="C107" s="769"/>
      <c r="D107" s="769"/>
      <c r="E107" s="769"/>
      <c r="F107" s="769"/>
      <c r="G107" s="769"/>
      <c r="H107" s="769"/>
      <c r="I107" s="2"/>
    </row>
    <row r="108" spans="1:12" ht="14.25" x14ac:dyDescent="0.2">
      <c r="A108" s="769" t="s">
        <v>184</v>
      </c>
      <c r="B108" s="769"/>
      <c r="C108" s="769"/>
      <c r="D108" s="769"/>
      <c r="E108" s="769"/>
      <c r="F108" s="769"/>
      <c r="G108" s="769"/>
      <c r="H108" s="769"/>
      <c r="I108" s="2"/>
    </row>
    <row r="109" spans="1:12" ht="14.25" x14ac:dyDescent="0.2">
      <c r="A109" s="769" t="s">
        <v>1063</v>
      </c>
      <c r="B109" s="769"/>
      <c r="C109" s="769"/>
      <c r="D109" s="769"/>
      <c r="E109" s="769"/>
      <c r="F109" s="769"/>
      <c r="G109" s="769"/>
      <c r="H109" s="769"/>
      <c r="I109" s="2"/>
    </row>
    <row r="110" spans="1:12" ht="15" thickBot="1" x14ac:dyDescent="0.25">
      <c r="A110" s="755" t="s">
        <v>437</v>
      </c>
      <c r="B110" s="755"/>
      <c r="C110" s="755"/>
      <c r="D110" s="755"/>
      <c r="E110" s="755"/>
      <c r="F110" s="755"/>
      <c r="G110" s="755"/>
      <c r="H110" s="755"/>
      <c r="I110" s="2"/>
    </row>
    <row r="111" spans="1:12" s="132" customFormat="1" x14ac:dyDescent="0.2">
      <c r="A111" s="274" t="s">
        <v>117</v>
      </c>
      <c r="B111" s="3"/>
      <c r="C111" s="346"/>
      <c r="D111" s="3" t="s">
        <v>117</v>
      </c>
      <c r="E111" s="208" t="s">
        <v>432</v>
      </c>
      <c r="F111" s="208"/>
      <c r="G111" s="208"/>
      <c r="H111" s="208"/>
      <c r="I111" s="1"/>
    </row>
    <row r="112" spans="1:12" s="132" customFormat="1" ht="13.5" thickBot="1" x14ac:dyDescent="0.25">
      <c r="A112" s="276" t="s">
        <v>123</v>
      </c>
      <c r="B112" s="276" t="s">
        <v>5</v>
      </c>
      <c r="C112" s="347" t="s">
        <v>401</v>
      </c>
      <c r="D112" s="276">
        <v>1</v>
      </c>
      <c r="E112" s="276">
        <v>2</v>
      </c>
      <c r="F112" s="276">
        <v>3</v>
      </c>
      <c r="G112" s="276">
        <v>4</v>
      </c>
      <c r="H112" s="276">
        <v>5</v>
      </c>
      <c r="I112" s="1"/>
    </row>
    <row r="113" spans="1:9" s="132" customFormat="1" x14ac:dyDescent="0.2">
      <c r="A113" s="661"/>
      <c r="B113" s="11"/>
      <c r="C113" s="11"/>
      <c r="D113" s="11"/>
      <c r="E113" s="11"/>
      <c r="F113" s="11"/>
      <c r="G113" s="11"/>
      <c r="H113" s="11"/>
      <c r="I113" s="1"/>
    </row>
    <row r="114" spans="1:9" ht="15" x14ac:dyDescent="0.25">
      <c r="A114" s="237" t="s">
        <v>126</v>
      </c>
      <c r="B114" s="341">
        <v>100</v>
      </c>
      <c r="C114" s="341">
        <v>4.5702927392644765</v>
      </c>
      <c r="D114" s="341">
        <v>14.019414139678721</v>
      </c>
      <c r="E114" s="341">
        <v>18.03372180702307</v>
      </c>
      <c r="F114" s="341">
        <v>22.247515963691551</v>
      </c>
      <c r="G114" s="341">
        <v>27.331796619228971</v>
      </c>
      <c r="H114" s="341">
        <v>13.79725873111321</v>
      </c>
      <c r="I114" s="2"/>
    </row>
    <row r="115" spans="1:9" x14ac:dyDescent="0.2">
      <c r="A115" s="37"/>
      <c r="B115" s="341"/>
      <c r="C115" s="341"/>
      <c r="D115" s="341"/>
      <c r="E115" s="341"/>
      <c r="F115" s="341"/>
      <c r="G115" s="341"/>
      <c r="H115" s="341"/>
      <c r="I115" s="2"/>
    </row>
    <row r="116" spans="1:9" x14ac:dyDescent="0.2">
      <c r="A116" s="1" t="s">
        <v>127</v>
      </c>
      <c r="B116" s="341">
        <v>100</v>
      </c>
      <c r="C116" s="341">
        <v>0</v>
      </c>
      <c r="D116" s="341">
        <v>0</v>
      </c>
      <c r="E116" s="341">
        <v>3.7386297254443797</v>
      </c>
      <c r="F116" s="341">
        <v>15.063005925060502</v>
      </c>
      <c r="G116" s="341">
        <v>44.942835683885505</v>
      </c>
      <c r="H116" s="341">
        <v>36.255528665609617</v>
      </c>
      <c r="I116" s="2"/>
    </row>
    <row r="117" spans="1:9" x14ac:dyDescent="0.2">
      <c r="A117" s="1" t="s">
        <v>128</v>
      </c>
      <c r="B117" s="341">
        <v>100</v>
      </c>
      <c r="C117" s="341">
        <v>1.5073861923424782E-2</v>
      </c>
      <c r="D117" s="341">
        <v>1.5777308813184603</v>
      </c>
      <c r="E117" s="341">
        <v>5.1100391920410004</v>
      </c>
      <c r="F117" s="341">
        <v>19.11365691890262</v>
      </c>
      <c r="G117" s="341">
        <v>47.779117676615421</v>
      </c>
      <c r="H117" s="341">
        <v>26.404381469199073</v>
      </c>
      <c r="I117" s="2"/>
    </row>
    <row r="118" spans="1:9" x14ac:dyDescent="0.2">
      <c r="A118" s="1" t="s">
        <v>129</v>
      </c>
      <c r="B118" s="341">
        <v>100</v>
      </c>
      <c r="C118" s="341">
        <v>5.3771325218751533E-2</v>
      </c>
      <c r="D118" s="341">
        <v>1.0118785745710515</v>
      </c>
      <c r="E118" s="341">
        <v>3.3044923498069116</v>
      </c>
      <c r="F118" s="341">
        <v>15.261279757540205</v>
      </c>
      <c r="G118" s="341">
        <v>34.594515324827682</v>
      </c>
      <c r="H118" s="341">
        <v>45.774062668035391</v>
      </c>
      <c r="I118" s="2"/>
    </row>
    <row r="119" spans="1:9" x14ac:dyDescent="0.2">
      <c r="A119" s="1" t="s">
        <v>130</v>
      </c>
      <c r="B119" s="341">
        <v>100</v>
      </c>
      <c r="C119" s="341">
        <v>2.4083393242271747</v>
      </c>
      <c r="D119" s="341">
        <v>6.3104081795670579</v>
      </c>
      <c r="E119" s="341">
        <v>8.4831056793673607</v>
      </c>
      <c r="F119" s="341">
        <v>14.585829539100567</v>
      </c>
      <c r="G119" s="341">
        <v>33.632878025401389</v>
      </c>
      <c r="H119" s="341">
        <v>34.579439252336449</v>
      </c>
      <c r="I119" s="2"/>
    </row>
    <row r="120" spans="1:9" x14ac:dyDescent="0.2">
      <c r="A120" s="1" t="s">
        <v>131</v>
      </c>
      <c r="B120" s="341">
        <v>100</v>
      </c>
      <c r="C120" s="341">
        <v>11.3754889178618</v>
      </c>
      <c r="D120" s="341">
        <v>21.773142112125164</v>
      </c>
      <c r="E120" s="341">
        <v>23.419165580182529</v>
      </c>
      <c r="F120" s="341">
        <v>32.382659713168188</v>
      </c>
      <c r="G120" s="341">
        <v>11.049543676662321</v>
      </c>
      <c r="H120" s="341">
        <v>0</v>
      </c>
      <c r="I120" s="2"/>
    </row>
    <row r="121" spans="1:9" x14ac:dyDescent="0.2">
      <c r="A121" s="1" t="s">
        <v>132</v>
      </c>
      <c r="B121" s="341">
        <v>99.999999999999986</v>
      </c>
      <c r="C121" s="341">
        <v>9.4820384294068507</v>
      </c>
      <c r="D121" s="341">
        <v>25.355054302422726</v>
      </c>
      <c r="E121" s="341">
        <v>32.330827067669169</v>
      </c>
      <c r="F121" s="341">
        <v>19.688109161793371</v>
      </c>
      <c r="G121" s="341">
        <v>13.14397103870788</v>
      </c>
      <c r="H121" s="341">
        <v>0</v>
      </c>
      <c r="I121" s="2"/>
    </row>
    <row r="122" spans="1:9" x14ac:dyDescent="0.2">
      <c r="A122" s="1" t="s">
        <v>133</v>
      </c>
      <c r="B122" s="341">
        <v>100</v>
      </c>
      <c r="C122" s="341">
        <v>1.5073861923424782E-2</v>
      </c>
      <c r="D122" s="341">
        <v>1.5777308813184603</v>
      </c>
      <c r="E122" s="341">
        <v>5.1100391920410004</v>
      </c>
      <c r="F122" s="341">
        <v>19.11365691890262</v>
      </c>
      <c r="G122" s="341">
        <v>47.779117676615421</v>
      </c>
      <c r="H122" s="341">
        <v>26.404381469199073</v>
      </c>
      <c r="I122" s="2"/>
    </row>
    <row r="123" spans="1:9" x14ac:dyDescent="0.2">
      <c r="A123" s="1" t="s">
        <v>134</v>
      </c>
      <c r="B123" s="341">
        <v>100</v>
      </c>
      <c r="C123" s="341">
        <v>5.3771325218751533E-2</v>
      </c>
      <c r="D123" s="341">
        <v>1.0118785745710515</v>
      </c>
      <c r="E123" s="341">
        <v>3.3044923498069116</v>
      </c>
      <c r="F123" s="341">
        <v>15.261279757540205</v>
      </c>
      <c r="G123" s="341">
        <v>34.594515324827682</v>
      </c>
      <c r="H123" s="341">
        <v>45.774062668035391</v>
      </c>
      <c r="I123" s="2"/>
    </row>
    <row r="124" spans="1:9" x14ac:dyDescent="0.2">
      <c r="A124" s="1" t="s">
        <v>135</v>
      </c>
      <c r="B124" s="341">
        <v>100</v>
      </c>
      <c r="C124" s="341">
        <v>2.4083393242271747</v>
      </c>
      <c r="D124" s="341">
        <v>6.3104081795670579</v>
      </c>
      <c r="E124" s="341">
        <v>8.4831056793673607</v>
      </c>
      <c r="F124" s="341">
        <v>14.585829539100567</v>
      </c>
      <c r="G124" s="341">
        <v>33.632878025401389</v>
      </c>
      <c r="H124" s="341">
        <v>34.579439252336449</v>
      </c>
      <c r="I124" s="2"/>
    </row>
    <row r="125" spans="1:9" x14ac:dyDescent="0.2">
      <c r="A125" s="1" t="s">
        <v>136</v>
      </c>
      <c r="B125" s="341">
        <v>100</v>
      </c>
      <c r="C125" s="341">
        <v>11.3754889178618</v>
      </c>
      <c r="D125" s="341">
        <v>21.773142112125164</v>
      </c>
      <c r="E125" s="341">
        <v>23.419165580182529</v>
      </c>
      <c r="F125" s="341">
        <v>32.382659713168188</v>
      </c>
      <c r="G125" s="341">
        <v>11.049543676662321</v>
      </c>
      <c r="H125" s="341">
        <v>0</v>
      </c>
      <c r="I125" s="2"/>
    </row>
    <row r="126" spans="1:9" x14ac:dyDescent="0.2">
      <c r="A126" s="1" t="s">
        <v>137</v>
      </c>
      <c r="B126" s="341">
        <v>99.999999999999986</v>
      </c>
      <c r="C126" s="341">
        <v>9.4820384294068507</v>
      </c>
      <c r="D126" s="341">
        <v>25.355054302422726</v>
      </c>
      <c r="E126" s="341">
        <v>32.330827067669169</v>
      </c>
      <c r="F126" s="341">
        <v>19.688109161793371</v>
      </c>
      <c r="G126" s="341">
        <v>13.14397103870788</v>
      </c>
      <c r="H126" s="341">
        <v>0</v>
      </c>
      <c r="I126" s="2"/>
    </row>
    <row r="127" spans="1:9" x14ac:dyDescent="0.2">
      <c r="A127" s="254" t="s">
        <v>138</v>
      </c>
      <c r="B127" s="341">
        <v>100</v>
      </c>
      <c r="C127" s="341">
        <v>13.764738140937757</v>
      </c>
      <c r="D127" s="341">
        <v>31.615026048807238</v>
      </c>
      <c r="E127" s="341">
        <v>21.41486153002468</v>
      </c>
      <c r="F127" s="341">
        <v>33.205374280230323</v>
      </c>
      <c r="G127" s="341">
        <v>0</v>
      </c>
      <c r="H127" s="341">
        <v>0</v>
      </c>
      <c r="I127" s="2"/>
    </row>
    <row r="128" spans="1:9" x14ac:dyDescent="0.2">
      <c r="A128" s="1" t="s">
        <v>139</v>
      </c>
      <c r="B128" s="341">
        <v>100</v>
      </c>
      <c r="C128" s="341">
        <v>0.50027941137337339</v>
      </c>
      <c r="D128" s="341">
        <v>6.1364059714202082</v>
      </c>
      <c r="E128" s="341">
        <v>19.079805210356849</v>
      </c>
      <c r="F128" s="341">
        <v>25.053886479150588</v>
      </c>
      <c r="G128" s="341">
        <v>29.242396019053196</v>
      </c>
      <c r="H128" s="341">
        <v>19.987226908645788</v>
      </c>
      <c r="I128" s="2"/>
    </row>
    <row r="129" spans="1:9" x14ac:dyDescent="0.2">
      <c r="A129" s="1" t="s">
        <v>140</v>
      </c>
      <c r="B129" s="341">
        <v>100</v>
      </c>
      <c r="C129" s="341">
        <v>14.749516233068158</v>
      </c>
      <c r="D129" s="341">
        <v>32.713394968823913</v>
      </c>
      <c r="E129" s="341">
        <v>27.112448935712752</v>
      </c>
      <c r="F129" s="341">
        <v>19.565684798967965</v>
      </c>
      <c r="G129" s="341">
        <v>5.8589550634272198</v>
      </c>
      <c r="H129" s="341">
        <v>0</v>
      </c>
      <c r="I129" s="2"/>
    </row>
    <row r="130" spans="1:9" x14ac:dyDescent="0.2">
      <c r="A130" s="1" t="s">
        <v>141</v>
      </c>
      <c r="B130" s="341">
        <v>100</v>
      </c>
      <c r="C130" s="341">
        <v>0.24690487108038517</v>
      </c>
      <c r="D130" s="341">
        <v>3.0510387640647596</v>
      </c>
      <c r="E130" s="341">
        <v>6.8392649289266689</v>
      </c>
      <c r="F130" s="341">
        <v>30.281118831787239</v>
      </c>
      <c r="G130" s="341">
        <v>44.121900462064829</v>
      </c>
      <c r="H130" s="341">
        <v>15.459772142076117</v>
      </c>
      <c r="I130" s="2"/>
    </row>
    <row r="131" spans="1:9" x14ac:dyDescent="0.2">
      <c r="A131" s="1" t="s">
        <v>142</v>
      </c>
      <c r="B131" s="341">
        <v>100</v>
      </c>
      <c r="C131" s="341">
        <v>9.2926655589840959</v>
      </c>
      <c r="D131" s="341">
        <v>23.688582957512459</v>
      </c>
      <c r="E131" s="341">
        <v>31.960598148587703</v>
      </c>
      <c r="F131" s="341">
        <v>30.168525990980299</v>
      </c>
      <c r="G131" s="341">
        <v>4.8896273439354374</v>
      </c>
      <c r="H131" s="341">
        <v>0</v>
      </c>
      <c r="I131" s="2"/>
    </row>
    <row r="132" spans="1:9" x14ac:dyDescent="0.2">
      <c r="A132" s="1" t="s">
        <v>143</v>
      </c>
      <c r="B132" s="341">
        <v>100</v>
      </c>
      <c r="C132" s="341">
        <v>4.664373149851988</v>
      </c>
      <c r="D132" s="341">
        <v>10.256820545643651</v>
      </c>
      <c r="E132" s="341">
        <v>17.897431794543564</v>
      </c>
      <c r="F132" s="341">
        <v>16.273301864149133</v>
      </c>
      <c r="G132" s="341">
        <v>29.266341307304582</v>
      </c>
      <c r="H132" s="341">
        <v>21.641731338507082</v>
      </c>
      <c r="I132" s="2"/>
    </row>
    <row r="133" spans="1:9" x14ac:dyDescent="0.2">
      <c r="A133" s="1" t="s">
        <v>144</v>
      </c>
      <c r="B133" s="341">
        <v>100</v>
      </c>
      <c r="C133" s="341">
        <v>19.619793934116963</v>
      </c>
      <c r="D133" s="341">
        <v>23.973298505296764</v>
      </c>
      <c r="E133" s="341">
        <v>30.808300682049051</v>
      </c>
      <c r="F133" s="341">
        <v>8.5038455957045436</v>
      </c>
      <c r="G133" s="341">
        <v>17.094761282832678</v>
      </c>
      <c r="H133" s="341">
        <v>0</v>
      </c>
      <c r="I133" s="2"/>
    </row>
    <row r="134" spans="1:9" x14ac:dyDescent="0.2">
      <c r="A134" s="1" t="s">
        <v>145</v>
      </c>
      <c r="B134" s="341">
        <v>100</v>
      </c>
      <c r="C134" s="341">
        <v>3.8212247267098771</v>
      </c>
      <c r="D134" s="341">
        <v>18.100029021959948</v>
      </c>
      <c r="E134" s="341">
        <v>27.851407565057563</v>
      </c>
      <c r="F134" s="341">
        <v>18.399922608106799</v>
      </c>
      <c r="G134" s="341">
        <v>31.827416078165811</v>
      </c>
      <c r="H134" s="341">
        <v>0</v>
      </c>
      <c r="I134" s="2"/>
    </row>
    <row r="135" spans="1:9" x14ac:dyDescent="0.2">
      <c r="A135" s="1" t="s">
        <v>146</v>
      </c>
      <c r="B135" s="341">
        <v>100</v>
      </c>
      <c r="C135" s="341">
        <v>12.430565981083921</v>
      </c>
      <c r="D135" s="341">
        <v>22.969524095481159</v>
      </c>
      <c r="E135" s="341">
        <v>21.333133163188712</v>
      </c>
      <c r="F135" s="341">
        <v>18.540759645698841</v>
      </c>
      <c r="G135" s="341">
        <v>24.726017114547368</v>
      </c>
      <c r="H135" s="341">
        <v>0</v>
      </c>
      <c r="I135" s="2"/>
    </row>
    <row r="136" spans="1:9" x14ac:dyDescent="0.2">
      <c r="A136" s="1" t="s">
        <v>147</v>
      </c>
      <c r="B136" s="341">
        <v>100</v>
      </c>
      <c r="C136" s="341">
        <v>4.2260843731431974</v>
      </c>
      <c r="D136" s="341">
        <v>13.064468211527036</v>
      </c>
      <c r="E136" s="341">
        <v>13.978015448603683</v>
      </c>
      <c r="F136" s="341">
        <v>22.289067142008317</v>
      </c>
      <c r="G136" s="341">
        <v>39.171122994652407</v>
      </c>
      <c r="H136" s="341">
        <v>7.2712418300653603</v>
      </c>
      <c r="I136" s="2"/>
    </row>
    <row r="137" spans="1:9" x14ac:dyDescent="0.2">
      <c r="A137" s="1" t="s">
        <v>148</v>
      </c>
      <c r="B137" s="341">
        <v>100</v>
      </c>
      <c r="C137" s="341">
        <v>12.931153899432054</v>
      </c>
      <c r="D137" s="341">
        <v>35.358082836958026</v>
      </c>
      <c r="E137" s="341">
        <v>19.822690123285774</v>
      </c>
      <c r="F137" s="341">
        <v>31.888073140324146</v>
      </c>
      <c r="G137" s="341">
        <v>0</v>
      </c>
      <c r="H137" s="341">
        <v>0</v>
      </c>
      <c r="I137" s="2"/>
    </row>
    <row r="138" spans="1:9" x14ac:dyDescent="0.2">
      <c r="A138" s="1" t="s">
        <v>149</v>
      </c>
      <c r="B138" s="341">
        <v>100</v>
      </c>
      <c r="C138" s="341">
        <v>6.4900153609831035</v>
      </c>
      <c r="D138" s="341">
        <v>17.703533026113671</v>
      </c>
      <c r="E138" s="341">
        <v>31.72043010752688</v>
      </c>
      <c r="F138" s="341">
        <v>9.4598054275473622</v>
      </c>
      <c r="G138" s="341">
        <v>34.626216077828978</v>
      </c>
      <c r="H138" s="341">
        <v>0</v>
      </c>
      <c r="I138" s="2"/>
    </row>
    <row r="139" spans="1:9" x14ac:dyDescent="0.2">
      <c r="A139" s="1" t="s">
        <v>150</v>
      </c>
      <c r="B139" s="341">
        <v>100</v>
      </c>
      <c r="C139" s="341">
        <v>21.941504495277115</v>
      </c>
      <c r="D139" s="341">
        <v>32.013201320132012</v>
      </c>
      <c r="E139" s="341">
        <v>29.304654603391374</v>
      </c>
      <c r="F139" s="341">
        <v>11.130078525093888</v>
      </c>
      <c r="G139" s="341">
        <v>5.6105610561056105</v>
      </c>
      <c r="H139" s="341">
        <v>0</v>
      </c>
      <c r="I139" s="2"/>
    </row>
    <row r="140" spans="1:9" x14ac:dyDescent="0.2">
      <c r="A140" s="1" t="s">
        <v>151</v>
      </c>
      <c r="B140" s="341">
        <v>100.00000000000001</v>
      </c>
      <c r="C140" s="341">
        <v>12.729795352063821</v>
      </c>
      <c r="D140" s="341">
        <v>36.871314602844258</v>
      </c>
      <c r="E140" s="341">
        <v>26.465487339576832</v>
      </c>
      <c r="F140" s="341">
        <v>23.933402705515089</v>
      </c>
      <c r="G140" s="341">
        <v>0</v>
      </c>
      <c r="H140" s="341">
        <v>0</v>
      </c>
      <c r="I140" s="2"/>
    </row>
    <row r="141" spans="1:9" x14ac:dyDescent="0.2">
      <c r="A141" s="37" t="s">
        <v>152</v>
      </c>
      <c r="B141" s="341">
        <v>100</v>
      </c>
      <c r="C141" s="341">
        <v>3.5264187866927594</v>
      </c>
      <c r="D141" s="341">
        <v>14.164383561643836</v>
      </c>
      <c r="E141" s="341">
        <v>26.046966731898241</v>
      </c>
      <c r="F141" s="341">
        <v>24.12133072407045</v>
      </c>
      <c r="G141" s="341">
        <v>25.639921722113503</v>
      </c>
      <c r="H141" s="341">
        <v>6.5009784735812133</v>
      </c>
      <c r="I141" s="2"/>
    </row>
    <row r="142" spans="1:9" ht="13.5" thickBot="1" x14ac:dyDescent="0.25">
      <c r="A142" s="241" t="s">
        <v>153</v>
      </c>
      <c r="B142" s="344">
        <v>99.999999999999986</v>
      </c>
      <c r="C142" s="344">
        <v>2.4880007836222942</v>
      </c>
      <c r="D142" s="344">
        <v>16.945832108923497</v>
      </c>
      <c r="E142" s="344">
        <v>25.800764031736701</v>
      </c>
      <c r="F142" s="344">
        <v>25.526496228817706</v>
      </c>
      <c r="G142" s="344">
        <v>25.257126065236555</v>
      </c>
      <c r="H142" s="344">
        <v>3.9817807816632382</v>
      </c>
      <c r="I142" s="2"/>
    </row>
    <row r="143" spans="1:9" x14ac:dyDescent="0.2">
      <c r="A143" s="236"/>
      <c r="B143" s="350"/>
      <c r="C143" s="350"/>
      <c r="D143" s="350"/>
      <c r="E143" s="350"/>
      <c r="F143" s="350"/>
      <c r="G143" s="350"/>
      <c r="H143" s="350"/>
      <c r="I143" s="2"/>
    </row>
    <row r="144" spans="1:9" x14ac:dyDescent="0.2">
      <c r="A144" s="236" t="s">
        <v>433</v>
      </c>
      <c r="B144" s="350"/>
      <c r="C144" s="350"/>
      <c r="D144" s="350"/>
      <c r="E144" s="350"/>
      <c r="F144" s="350"/>
      <c r="G144" s="350"/>
      <c r="H144" s="350"/>
      <c r="I144" s="2"/>
    </row>
    <row r="145" spans="1:12" x14ac:dyDescent="0.2">
      <c r="A145" s="236" t="s">
        <v>412</v>
      </c>
      <c r="B145" s="318"/>
      <c r="C145" s="350"/>
      <c r="D145" s="350"/>
      <c r="E145" s="350"/>
      <c r="F145" s="350"/>
      <c r="G145" s="350"/>
      <c r="H145" s="350"/>
      <c r="I145" s="2"/>
    </row>
    <row r="146" spans="1:12" x14ac:dyDescent="0.2">
      <c r="A146" s="236"/>
      <c r="B146" s="236" t="s">
        <v>423</v>
      </c>
      <c r="C146" s="350"/>
      <c r="D146" s="350"/>
      <c r="E146" s="350"/>
      <c r="F146" s="350"/>
      <c r="G146" s="350"/>
      <c r="H146" s="350"/>
      <c r="I146" s="2"/>
    </row>
    <row r="147" spans="1:12" x14ac:dyDescent="0.2">
      <c r="A147" s="236"/>
      <c r="B147" s="236" t="s">
        <v>425</v>
      </c>
      <c r="C147" s="350"/>
      <c r="D147" s="350"/>
      <c r="E147" s="350"/>
      <c r="F147" s="350"/>
      <c r="G147" s="350"/>
      <c r="H147" s="350"/>
      <c r="I147" s="2"/>
    </row>
    <row r="148" spans="1:12" x14ac:dyDescent="0.2">
      <c r="A148" s="236"/>
      <c r="B148" s="236" t="s">
        <v>427</v>
      </c>
      <c r="C148" s="350"/>
      <c r="D148" s="350"/>
      <c r="E148" s="350"/>
      <c r="F148" s="350"/>
      <c r="G148" s="350"/>
      <c r="H148" s="350"/>
      <c r="I148" s="2"/>
    </row>
    <row r="149" spans="1:12" x14ac:dyDescent="0.2">
      <c r="A149" s="236"/>
      <c r="B149" s="236" t="s">
        <v>429</v>
      </c>
      <c r="C149" s="350"/>
      <c r="D149" s="350"/>
      <c r="E149" s="350"/>
      <c r="F149" s="350"/>
      <c r="G149" s="350"/>
      <c r="H149" s="350"/>
      <c r="I149" s="2"/>
    </row>
    <row r="150" spans="1:12" x14ac:dyDescent="0.2">
      <c r="A150" s="236"/>
      <c r="B150" s="236" t="s">
        <v>430</v>
      </c>
      <c r="C150" s="350"/>
      <c r="D150" s="350"/>
      <c r="E150" s="350"/>
      <c r="F150" s="350"/>
      <c r="G150" s="350"/>
      <c r="H150" s="350"/>
      <c r="I150" s="2"/>
    </row>
    <row r="151" spans="1:12" x14ac:dyDescent="0.2">
      <c r="A151" s="236"/>
      <c r="B151" s="236" t="s">
        <v>431</v>
      </c>
      <c r="C151" s="350"/>
      <c r="D151" s="350"/>
      <c r="E151" s="350"/>
      <c r="F151" s="350"/>
      <c r="G151" s="350"/>
      <c r="H151" s="350"/>
      <c r="I151" s="2"/>
    </row>
    <row r="152" spans="1:12" x14ac:dyDescent="0.2">
      <c r="A152" s="236"/>
      <c r="B152" s="350"/>
      <c r="C152" s="350"/>
      <c r="D152" s="350"/>
      <c r="E152" s="350"/>
      <c r="F152" s="350"/>
      <c r="G152" s="350"/>
      <c r="H152" s="350"/>
      <c r="I152" s="2"/>
    </row>
    <row r="153" spans="1:12" x14ac:dyDescent="0.2">
      <c r="A153" s="236"/>
      <c r="B153" s="350"/>
      <c r="C153" s="350"/>
      <c r="D153" s="350"/>
      <c r="E153" s="350"/>
      <c r="F153" s="350"/>
      <c r="G153" s="350"/>
      <c r="H153" s="350"/>
      <c r="I153" s="2"/>
    </row>
    <row r="154" spans="1:12" ht="15" x14ac:dyDescent="0.2">
      <c r="A154" s="753" t="s">
        <v>439</v>
      </c>
      <c r="B154" s="753"/>
      <c r="C154" s="753"/>
      <c r="D154" s="753"/>
      <c r="E154" s="753"/>
      <c r="F154" s="753"/>
      <c r="G154" s="753"/>
      <c r="H154" s="753"/>
      <c r="I154" s="2"/>
      <c r="J154" s="747" t="s">
        <v>650</v>
      </c>
      <c r="K154" s="747"/>
      <c r="L154" s="200"/>
    </row>
    <row r="155" spans="1:12" ht="14.25" x14ac:dyDescent="0.2">
      <c r="A155" s="769" t="s">
        <v>435</v>
      </c>
      <c r="B155" s="769"/>
      <c r="C155" s="769"/>
      <c r="D155" s="769"/>
      <c r="E155" s="769"/>
      <c r="F155" s="769"/>
      <c r="G155" s="769"/>
      <c r="H155" s="769"/>
      <c r="I155" s="2"/>
      <c r="J155" s="747"/>
      <c r="K155" s="747"/>
      <c r="L155"/>
    </row>
    <row r="156" spans="1:12" ht="14.25" x14ac:dyDescent="0.2">
      <c r="A156" s="769" t="s">
        <v>394</v>
      </c>
      <c r="B156" s="769"/>
      <c r="C156" s="769"/>
      <c r="D156" s="769"/>
      <c r="E156" s="769"/>
      <c r="F156" s="769"/>
      <c r="G156" s="769"/>
      <c r="H156" s="769"/>
      <c r="I156" s="2"/>
      <c r="J156" s="174"/>
      <c r="K156" s="174"/>
      <c r="L156" s="174"/>
    </row>
    <row r="157" spans="1:12" ht="14.25" x14ac:dyDescent="0.2">
      <c r="A157" s="769" t="s">
        <v>170</v>
      </c>
      <c r="B157" s="769"/>
      <c r="C157" s="769"/>
      <c r="D157" s="769"/>
      <c r="E157" s="769"/>
      <c r="F157" s="769"/>
      <c r="G157" s="769"/>
      <c r="H157" s="769"/>
      <c r="I157" s="2"/>
    </row>
    <row r="158" spans="1:12" ht="14.25" x14ac:dyDescent="0.2">
      <c r="A158" s="769" t="s">
        <v>184</v>
      </c>
      <c r="B158" s="769"/>
      <c r="C158" s="769"/>
      <c r="D158" s="769"/>
      <c r="E158" s="769"/>
      <c r="F158" s="769"/>
      <c r="G158" s="769"/>
      <c r="H158" s="769"/>
      <c r="I158" s="2"/>
    </row>
    <row r="159" spans="1:12" ht="14.25" x14ac:dyDescent="0.2">
      <c r="A159" s="769" t="s">
        <v>1063</v>
      </c>
      <c r="B159" s="769"/>
      <c r="C159" s="769"/>
      <c r="D159" s="769"/>
      <c r="E159" s="769"/>
      <c r="F159" s="769"/>
      <c r="G159" s="769"/>
      <c r="H159" s="769"/>
      <c r="I159" s="2"/>
    </row>
    <row r="160" spans="1:12" ht="15" thickBot="1" x14ac:dyDescent="0.25">
      <c r="A160" s="755" t="s">
        <v>437</v>
      </c>
      <c r="B160" s="755"/>
      <c r="C160" s="755"/>
      <c r="D160" s="755"/>
      <c r="E160" s="755"/>
      <c r="F160" s="755"/>
      <c r="G160" s="755"/>
      <c r="H160" s="755"/>
      <c r="I160" s="2"/>
    </row>
    <row r="161" spans="1:9" s="132" customFormat="1" x14ac:dyDescent="0.2">
      <c r="A161" s="274" t="s">
        <v>117</v>
      </c>
      <c r="B161" s="3"/>
      <c r="C161" s="346"/>
      <c r="D161" s="3" t="s">
        <v>117</v>
      </c>
      <c r="E161" s="208" t="s">
        <v>432</v>
      </c>
      <c r="F161" s="208"/>
      <c r="G161" s="208"/>
      <c r="H161" s="208"/>
      <c r="I161" s="1"/>
    </row>
    <row r="162" spans="1:9" s="132" customFormat="1" ht="13.5" thickBot="1" x14ac:dyDescent="0.25">
      <c r="A162" s="276" t="s">
        <v>123</v>
      </c>
      <c r="B162" s="276" t="s">
        <v>5</v>
      </c>
      <c r="C162" s="347" t="s">
        <v>401</v>
      </c>
      <c r="D162" s="276">
        <v>1</v>
      </c>
      <c r="E162" s="276">
        <v>2</v>
      </c>
      <c r="F162" s="276">
        <v>3</v>
      </c>
      <c r="G162" s="276">
        <v>4</v>
      </c>
      <c r="H162" s="276">
        <v>5</v>
      </c>
      <c r="I162" s="1"/>
    </row>
    <row r="163" spans="1:9" s="132" customFormat="1" x14ac:dyDescent="0.2">
      <c r="A163" s="661"/>
      <c r="B163" s="11"/>
      <c r="C163" s="11"/>
      <c r="D163" s="11"/>
      <c r="E163" s="11"/>
      <c r="F163" s="11"/>
      <c r="G163" s="11"/>
      <c r="H163" s="11"/>
      <c r="I163" s="1"/>
    </row>
    <row r="164" spans="1:9" ht="15" x14ac:dyDescent="0.25">
      <c r="A164" s="237" t="s">
        <v>126</v>
      </c>
      <c r="B164" s="341">
        <v>100</v>
      </c>
      <c r="C164" s="341">
        <v>38.646820027063598</v>
      </c>
      <c r="D164" s="341">
        <v>29.688768606224631</v>
      </c>
      <c r="E164" s="341">
        <v>15.399188092016239</v>
      </c>
      <c r="F164" s="341">
        <v>8.9580514208389719</v>
      </c>
      <c r="G164" s="341">
        <v>5.7374830852503385</v>
      </c>
      <c r="H164" s="341">
        <v>1.5696887686062244</v>
      </c>
      <c r="I164" s="2"/>
    </row>
    <row r="165" spans="1:9" x14ac:dyDescent="0.2">
      <c r="A165" s="37"/>
      <c r="B165" s="71"/>
      <c r="C165" s="71"/>
      <c r="D165" s="71"/>
      <c r="E165" s="71"/>
      <c r="F165" s="71"/>
      <c r="G165" s="71"/>
      <c r="H165" s="71"/>
      <c r="I165" s="2"/>
    </row>
    <row r="166" spans="1:9" x14ac:dyDescent="0.2">
      <c r="A166" s="1" t="s">
        <v>127</v>
      </c>
      <c r="B166" s="341">
        <v>100</v>
      </c>
      <c r="C166" s="341">
        <v>0</v>
      </c>
      <c r="D166" s="341">
        <v>0</v>
      </c>
      <c r="E166" s="341">
        <v>15.555555555555555</v>
      </c>
      <c r="F166" s="341">
        <v>24.444444444444443</v>
      </c>
      <c r="G166" s="341">
        <v>42.222222222222221</v>
      </c>
      <c r="H166" s="341">
        <v>17.777777777777779</v>
      </c>
      <c r="I166" s="2"/>
    </row>
    <row r="167" spans="1:9" x14ac:dyDescent="0.2">
      <c r="A167" s="1" t="s">
        <v>128</v>
      </c>
      <c r="B167" s="341">
        <v>100</v>
      </c>
      <c r="C167" s="341">
        <v>2.1739130434782608</v>
      </c>
      <c r="D167" s="341">
        <v>8.695652173913043</v>
      </c>
      <c r="E167" s="341">
        <v>15.217391304347828</v>
      </c>
      <c r="F167" s="341">
        <v>26.086956521739129</v>
      </c>
      <c r="G167" s="341">
        <v>36.95652173913043</v>
      </c>
      <c r="H167" s="341">
        <v>10.869565217391305</v>
      </c>
      <c r="I167" s="2"/>
    </row>
    <row r="168" spans="1:9" x14ac:dyDescent="0.2">
      <c r="A168" s="1" t="s">
        <v>129</v>
      </c>
      <c r="B168" s="341">
        <v>100</v>
      </c>
      <c r="C168" s="341">
        <v>2.4390243902439024</v>
      </c>
      <c r="D168" s="341">
        <v>7.3170731707317067</v>
      </c>
      <c r="E168" s="341">
        <v>12.195121951219512</v>
      </c>
      <c r="F168" s="341">
        <v>26.829268292682929</v>
      </c>
      <c r="G168" s="341">
        <v>31.707317073170731</v>
      </c>
      <c r="H168" s="341">
        <v>19.512195121951219</v>
      </c>
      <c r="I168" s="2"/>
    </row>
    <row r="169" spans="1:9" x14ac:dyDescent="0.2">
      <c r="A169" s="1" t="s">
        <v>130</v>
      </c>
      <c r="B169" s="341">
        <v>100</v>
      </c>
      <c r="C169" s="341">
        <v>35.537190082644628</v>
      </c>
      <c r="D169" s="341">
        <v>21.487603305785125</v>
      </c>
      <c r="E169" s="341">
        <v>13.223140495867769</v>
      </c>
      <c r="F169" s="341">
        <v>9.9173553719008272</v>
      </c>
      <c r="G169" s="341">
        <v>12.396694214876034</v>
      </c>
      <c r="H169" s="341">
        <v>7.4380165289256199</v>
      </c>
      <c r="I169" s="2"/>
    </row>
    <row r="170" spans="1:9" x14ac:dyDescent="0.2">
      <c r="A170" s="1" t="s">
        <v>131</v>
      </c>
      <c r="B170" s="341">
        <v>100</v>
      </c>
      <c r="C170" s="341">
        <v>57.522123893805308</v>
      </c>
      <c r="D170" s="341">
        <v>23.893805309734514</v>
      </c>
      <c r="E170" s="341">
        <v>10.619469026548673</v>
      </c>
      <c r="F170" s="341">
        <v>7.0796460176991154</v>
      </c>
      <c r="G170" s="341">
        <v>0.88495575221238942</v>
      </c>
      <c r="H170" s="341">
        <v>0</v>
      </c>
      <c r="I170" s="2"/>
    </row>
    <row r="171" spans="1:9" x14ac:dyDescent="0.2">
      <c r="A171" s="1" t="s">
        <v>132</v>
      </c>
      <c r="B171" s="341">
        <v>100</v>
      </c>
      <c r="C171" s="341">
        <v>45.132743362831853</v>
      </c>
      <c r="D171" s="341">
        <v>32.743362831858406</v>
      </c>
      <c r="E171" s="341">
        <v>15.486725663716813</v>
      </c>
      <c r="F171" s="341">
        <v>4.8672566371681416</v>
      </c>
      <c r="G171" s="341">
        <v>1.7699115044247788</v>
      </c>
      <c r="H171" s="341">
        <v>0</v>
      </c>
      <c r="I171" s="2"/>
    </row>
    <row r="172" spans="1:9" x14ac:dyDescent="0.2">
      <c r="A172" s="1" t="s">
        <v>133</v>
      </c>
      <c r="B172" s="341">
        <v>99.999999999999986</v>
      </c>
      <c r="C172" s="341">
        <v>54.285714285714285</v>
      </c>
      <c r="D172" s="341">
        <v>31.428571428571427</v>
      </c>
      <c r="E172" s="341">
        <v>8.5714285714285712</v>
      </c>
      <c r="F172" s="341">
        <v>5.7142857142857144</v>
      </c>
      <c r="G172" s="341">
        <v>0</v>
      </c>
      <c r="H172" s="341">
        <v>0</v>
      </c>
      <c r="I172" s="2"/>
    </row>
    <row r="173" spans="1:9" x14ac:dyDescent="0.2">
      <c r="A173" s="1" t="s">
        <v>134</v>
      </c>
      <c r="B173" s="341">
        <v>100.00000000000001</v>
      </c>
      <c r="C173" s="341">
        <v>8.5889570552147241</v>
      </c>
      <c r="D173" s="341">
        <v>22.699386503067483</v>
      </c>
      <c r="E173" s="341">
        <v>30.674846625766872</v>
      </c>
      <c r="F173" s="341">
        <v>20.858895705521473</v>
      </c>
      <c r="G173" s="341">
        <v>12.269938650306749</v>
      </c>
      <c r="H173" s="341">
        <v>4.9079754601226995</v>
      </c>
      <c r="I173" s="2"/>
    </row>
    <row r="174" spans="1:9" x14ac:dyDescent="0.2">
      <c r="A174" s="1" t="s">
        <v>135</v>
      </c>
      <c r="B174" s="341">
        <v>100</v>
      </c>
      <c r="C174" s="341">
        <v>18.493150684931507</v>
      </c>
      <c r="D174" s="341">
        <v>35.61643835616438</v>
      </c>
      <c r="E174" s="341">
        <v>28.082191780821919</v>
      </c>
      <c r="F174" s="341">
        <v>13.013698630136986</v>
      </c>
      <c r="G174" s="341">
        <v>4.7945205479452051</v>
      </c>
      <c r="H174" s="341">
        <v>0</v>
      </c>
      <c r="I174" s="2"/>
    </row>
    <row r="175" spans="1:9" x14ac:dyDescent="0.2">
      <c r="A175" s="1" t="s">
        <v>136</v>
      </c>
      <c r="B175" s="341">
        <v>100.00000000000001</v>
      </c>
      <c r="C175" s="341">
        <v>32.996632996632997</v>
      </c>
      <c r="D175" s="341">
        <v>37.373737373737377</v>
      </c>
      <c r="E175" s="341">
        <v>17.508417508417509</v>
      </c>
      <c r="F175" s="341">
        <v>8.4175084175084187</v>
      </c>
      <c r="G175" s="341">
        <v>3.7037037037037033</v>
      </c>
      <c r="H175" s="341">
        <v>0</v>
      </c>
      <c r="I175" s="2"/>
    </row>
    <row r="176" spans="1:9" x14ac:dyDescent="0.2">
      <c r="A176" s="1" t="s">
        <v>137</v>
      </c>
      <c r="B176" s="341">
        <v>99.999999999999986</v>
      </c>
      <c r="C176" s="341">
        <v>40.828402366863905</v>
      </c>
      <c r="D176" s="341">
        <v>44.970414201183431</v>
      </c>
      <c r="E176" s="341">
        <v>10.059171597633137</v>
      </c>
      <c r="F176" s="341">
        <v>3.5502958579881656</v>
      </c>
      <c r="G176" s="341">
        <v>0.59171597633136097</v>
      </c>
      <c r="H176" s="341">
        <v>0</v>
      </c>
      <c r="I176" s="2"/>
    </row>
    <row r="177" spans="1:9" x14ac:dyDescent="0.2">
      <c r="A177" s="254" t="s">
        <v>138</v>
      </c>
      <c r="B177" s="341">
        <v>100.00000000000001</v>
      </c>
      <c r="C177" s="341">
        <v>16.312056737588655</v>
      </c>
      <c r="D177" s="341">
        <v>24.113475177304963</v>
      </c>
      <c r="E177" s="341">
        <v>14.893617021276595</v>
      </c>
      <c r="F177" s="341">
        <v>23.404255319148938</v>
      </c>
      <c r="G177" s="341">
        <v>15.602836879432624</v>
      </c>
      <c r="H177" s="341">
        <v>5.6737588652482271</v>
      </c>
      <c r="I177" s="2"/>
    </row>
    <row r="178" spans="1:9" x14ac:dyDescent="0.2">
      <c r="A178" s="1" t="s">
        <v>139</v>
      </c>
      <c r="B178" s="341">
        <v>99.999999999999986</v>
      </c>
      <c r="C178" s="341">
        <v>50.56818181818182</v>
      </c>
      <c r="D178" s="341">
        <v>34.090909090909086</v>
      </c>
      <c r="E178" s="341">
        <v>11.363636363636363</v>
      </c>
      <c r="F178" s="341">
        <v>3.4090909090909087</v>
      </c>
      <c r="G178" s="341">
        <v>0.56818181818181823</v>
      </c>
      <c r="H178" s="341">
        <v>0</v>
      </c>
      <c r="I178" s="2"/>
    </row>
    <row r="179" spans="1:9" x14ac:dyDescent="0.2">
      <c r="A179" s="1" t="s">
        <v>140</v>
      </c>
      <c r="B179" s="341">
        <v>100.00000000000001</v>
      </c>
      <c r="C179" s="341">
        <v>4.5977011494252871</v>
      </c>
      <c r="D179" s="341">
        <v>16.091954022988507</v>
      </c>
      <c r="E179" s="341">
        <v>14.942528735632186</v>
      </c>
      <c r="F179" s="341">
        <v>34.482758620689658</v>
      </c>
      <c r="G179" s="341">
        <v>24.137931034482758</v>
      </c>
      <c r="H179" s="341">
        <v>5.7471264367816088</v>
      </c>
      <c r="I179" s="2"/>
    </row>
    <row r="180" spans="1:9" x14ac:dyDescent="0.2">
      <c r="A180" s="1" t="s">
        <v>141</v>
      </c>
      <c r="B180" s="341">
        <v>99.999999999999986</v>
      </c>
      <c r="C180" s="341">
        <v>41.228070175438596</v>
      </c>
      <c r="D180" s="341">
        <v>31.578947368421051</v>
      </c>
      <c r="E180" s="341">
        <v>19.298245614035086</v>
      </c>
      <c r="F180" s="341">
        <v>7.0175438596491224</v>
      </c>
      <c r="G180" s="341">
        <v>0.8771929824561403</v>
      </c>
      <c r="H180" s="341">
        <v>0</v>
      </c>
      <c r="I180" s="2"/>
    </row>
    <row r="181" spans="1:9" x14ac:dyDescent="0.2">
      <c r="A181" s="1" t="s">
        <v>142</v>
      </c>
      <c r="B181" s="341">
        <v>99.999999999999986</v>
      </c>
      <c r="C181" s="341">
        <v>39.361702127659576</v>
      </c>
      <c r="D181" s="341">
        <v>25.531914893617021</v>
      </c>
      <c r="E181" s="341">
        <v>17.021276595744681</v>
      </c>
      <c r="F181" s="341">
        <v>7.4468085106382977</v>
      </c>
      <c r="G181" s="341">
        <v>7.4468085106382977</v>
      </c>
      <c r="H181" s="341">
        <v>3.1914893617021276</v>
      </c>
      <c r="I181" s="2"/>
    </row>
    <row r="182" spans="1:9" x14ac:dyDescent="0.2">
      <c r="A182" s="1" t="s">
        <v>143</v>
      </c>
      <c r="B182" s="341">
        <v>100</v>
      </c>
      <c r="C182" s="341">
        <v>66.049382716049394</v>
      </c>
      <c r="D182" s="341">
        <v>20.987654320987652</v>
      </c>
      <c r="E182" s="341">
        <v>10.493827160493826</v>
      </c>
      <c r="F182" s="341">
        <v>1.2345679012345678</v>
      </c>
      <c r="G182" s="341">
        <v>1.2345679012345678</v>
      </c>
      <c r="H182" s="341">
        <v>0</v>
      </c>
      <c r="I182" s="2"/>
    </row>
    <row r="183" spans="1:9" x14ac:dyDescent="0.2">
      <c r="A183" s="1" t="s">
        <v>144</v>
      </c>
      <c r="B183" s="341">
        <v>99.999999999999986</v>
      </c>
      <c r="C183" s="341">
        <v>28.571428571428569</v>
      </c>
      <c r="D183" s="341">
        <v>35.714285714285715</v>
      </c>
      <c r="E183" s="341">
        <v>22.448979591836736</v>
      </c>
      <c r="F183" s="341">
        <v>7.1428571428571423</v>
      </c>
      <c r="G183" s="341">
        <v>6.1224489795918364</v>
      </c>
      <c r="H183" s="341">
        <v>0</v>
      </c>
      <c r="I183" s="2"/>
    </row>
    <row r="184" spans="1:9" x14ac:dyDescent="0.2">
      <c r="A184" s="1" t="s">
        <v>145</v>
      </c>
      <c r="B184" s="341">
        <v>100</v>
      </c>
      <c r="C184" s="341">
        <v>55.660377358490564</v>
      </c>
      <c r="D184" s="341">
        <v>28.30188679245283</v>
      </c>
      <c r="E184" s="341">
        <v>9.433962264150944</v>
      </c>
      <c r="F184" s="341">
        <v>3.7735849056603774</v>
      </c>
      <c r="G184" s="341">
        <v>2.8301886792452833</v>
      </c>
      <c r="H184" s="341">
        <v>0</v>
      </c>
      <c r="I184" s="2"/>
    </row>
    <row r="185" spans="1:9" x14ac:dyDescent="0.2">
      <c r="A185" s="1" t="s">
        <v>146</v>
      </c>
      <c r="B185" s="341">
        <v>100.00000000000001</v>
      </c>
      <c r="C185" s="341">
        <v>43.333333333333336</v>
      </c>
      <c r="D185" s="341">
        <v>25.833333333333336</v>
      </c>
      <c r="E185" s="341">
        <v>11.666666666666666</v>
      </c>
      <c r="F185" s="341">
        <v>9.1666666666666661</v>
      </c>
      <c r="G185" s="341">
        <v>9.1666666666666661</v>
      </c>
      <c r="H185" s="341">
        <v>0.83333333333333337</v>
      </c>
      <c r="I185" s="2"/>
    </row>
    <row r="186" spans="1:9" x14ac:dyDescent="0.2">
      <c r="A186" s="1" t="s">
        <v>147</v>
      </c>
      <c r="B186" s="341">
        <v>100</v>
      </c>
      <c r="C186" s="341">
        <v>49.3006993006993</v>
      </c>
      <c r="D186" s="341">
        <v>35.664335664335667</v>
      </c>
      <c r="E186" s="341">
        <v>8.7412587412587417</v>
      </c>
      <c r="F186" s="341">
        <v>6.2937062937062942</v>
      </c>
      <c r="G186" s="341">
        <v>0</v>
      </c>
      <c r="H186" s="341">
        <v>0</v>
      </c>
      <c r="I186" s="2"/>
    </row>
    <row r="187" spans="1:9" x14ac:dyDescent="0.2">
      <c r="A187" s="1" t="s">
        <v>148</v>
      </c>
      <c r="B187" s="341">
        <v>99.999999999999986</v>
      </c>
      <c r="C187" s="341">
        <v>44.086021505376344</v>
      </c>
      <c r="D187" s="341">
        <v>27.956989247311824</v>
      </c>
      <c r="E187" s="341">
        <v>19.35483870967742</v>
      </c>
      <c r="F187" s="341">
        <v>3.225806451612903</v>
      </c>
      <c r="G187" s="341">
        <v>5.376344086021505</v>
      </c>
      <c r="H187" s="341">
        <v>0</v>
      </c>
      <c r="I187" s="2"/>
    </row>
    <row r="188" spans="1:9" x14ac:dyDescent="0.2">
      <c r="A188" s="1" t="s">
        <v>149</v>
      </c>
      <c r="B188" s="341">
        <v>99.999999999999986</v>
      </c>
      <c r="C188" s="341">
        <v>66.806722689075627</v>
      </c>
      <c r="D188" s="341">
        <v>23.109243697478991</v>
      </c>
      <c r="E188" s="341">
        <v>7.9831932773109235</v>
      </c>
      <c r="F188" s="341">
        <v>1.680672268907563</v>
      </c>
      <c r="G188" s="341">
        <v>0.42016806722689076</v>
      </c>
      <c r="H188" s="341">
        <v>0</v>
      </c>
      <c r="I188" s="2"/>
    </row>
    <row r="189" spans="1:9" x14ac:dyDescent="0.2">
      <c r="A189" s="1" t="s">
        <v>150</v>
      </c>
      <c r="B189" s="341">
        <v>100</v>
      </c>
      <c r="C189" s="341">
        <v>54.54545454545454</v>
      </c>
      <c r="D189" s="341">
        <v>33.333333333333329</v>
      </c>
      <c r="E189" s="341">
        <v>7.5757575757575761</v>
      </c>
      <c r="F189" s="341">
        <v>4.5454545454545459</v>
      </c>
      <c r="G189" s="341">
        <v>0</v>
      </c>
      <c r="H189" s="341">
        <v>0</v>
      </c>
      <c r="I189" s="2"/>
    </row>
    <row r="190" spans="1:9" x14ac:dyDescent="0.2">
      <c r="A190" s="1" t="s">
        <v>151</v>
      </c>
      <c r="B190" s="341">
        <v>100</v>
      </c>
      <c r="C190" s="341">
        <v>29.906542056074763</v>
      </c>
      <c r="D190" s="341">
        <v>28.971962616822427</v>
      </c>
      <c r="E190" s="341">
        <v>23.364485981308412</v>
      </c>
      <c r="F190" s="341">
        <v>10.747663551401869</v>
      </c>
      <c r="G190" s="341">
        <v>6.0747663551401869</v>
      </c>
      <c r="H190" s="341">
        <v>0.93457943925233633</v>
      </c>
      <c r="I190" s="2"/>
    </row>
    <row r="191" spans="1:9" x14ac:dyDescent="0.2">
      <c r="A191" s="351" t="s">
        <v>152</v>
      </c>
      <c r="B191" s="352">
        <v>100</v>
      </c>
      <c r="C191" s="352">
        <v>24.157303370786519</v>
      </c>
      <c r="D191" s="352">
        <v>37.078651685393261</v>
      </c>
      <c r="E191" s="352">
        <v>21.910112359550563</v>
      </c>
      <c r="F191" s="352">
        <v>10.112359550561797</v>
      </c>
      <c r="G191" s="352">
        <v>6.179775280898876</v>
      </c>
      <c r="H191" s="352">
        <v>0.5617977528089888</v>
      </c>
      <c r="I191" s="2"/>
    </row>
    <row r="192" spans="1:9" ht="13.5" thickBot="1" x14ac:dyDescent="0.25">
      <c r="A192" s="241" t="s">
        <v>153</v>
      </c>
      <c r="B192" s="344">
        <v>100</v>
      </c>
      <c r="C192" s="344">
        <v>47.058823529411761</v>
      </c>
      <c r="D192" s="344">
        <v>40</v>
      </c>
      <c r="E192" s="344">
        <v>11.76470588235294</v>
      </c>
      <c r="F192" s="344">
        <v>1.1764705882352942</v>
      </c>
      <c r="G192" s="344">
        <v>0</v>
      </c>
      <c r="H192" s="344">
        <v>0</v>
      </c>
      <c r="I192" s="2"/>
    </row>
    <row r="193" spans="1:12" x14ac:dyDescent="0.2">
      <c r="A193" s="236"/>
      <c r="I193" s="2"/>
    </row>
    <row r="194" spans="1:12" x14ac:dyDescent="0.2">
      <c r="A194" s="236" t="s">
        <v>433</v>
      </c>
      <c r="I194" s="2"/>
    </row>
    <row r="195" spans="1:12" x14ac:dyDescent="0.2">
      <c r="A195" s="236" t="s">
        <v>412</v>
      </c>
      <c r="B195" s="318"/>
      <c r="I195" s="2"/>
    </row>
    <row r="196" spans="1:12" x14ac:dyDescent="0.2">
      <c r="A196" s="236"/>
      <c r="B196" s="236" t="s">
        <v>423</v>
      </c>
      <c r="I196" s="2"/>
    </row>
    <row r="197" spans="1:12" x14ac:dyDescent="0.2">
      <c r="A197" s="236"/>
      <c r="B197" s="236" t="s">
        <v>425</v>
      </c>
      <c r="I197" s="2"/>
    </row>
    <row r="198" spans="1:12" x14ac:dyDescent="0.2">
      <c r="A198" s="236"/>
      <c r="B198" s="236" t="s">
        <v>427</v>
      </c>
      <c r="I198" s="2"/>
    </row>
    <row r="199" spans="1:12" x14ac:dyDescent="0.2">
      <c r="A199" s="236"/>
      <c r="B199" s="236" t="s">
        <v>429</v>
      </c>
      <c r="I199" s="2"/>
    </row>
    <row r="200" spans="1:12" x14ac:dyDescent="0.2">
      <c r="A200" s="236"/>
      <c r="B200" s="236" t="s">
        <v>430</v>
      </c>
      <c r="I200" s="2"/>
    </row>
    <row r="201" spans="1:12" x14ac:dyDescent="0.2">
      <c r="A201" s="236"/>
      <c r="B201" s="236" t="s">
        <v>431</v>
      </c>
      <c r="I201" s="2"/>
    </row>
    <row r="202" spans="1:12" x14ac:dyDescent="0.2">
      <c r="I202" s="2"/>
    </row>
    <row r="203" spans="1:12" x14ac:dyDescent="0.2">
      <c r="I203" s="2"/>
    </row>
    <row r="204" spans="1:12" x14ac:dyDescent="0.2">
      <c r="I204" s="2"/>
    </row>
    <row r="205" spans="1:12" x14ac:dyDescent="0.2">
      <c r="I205" s="2"/>
    </row>
    <row r="206" spans="1:12" x14ac:dyDescent="0.2">
      <c r="I206" s="2"/>
    </row>
    <row r="207" spans="1:12" ht="15" x14ac:dyDescent="0.2">
      <c r="I207" s="2"/>
      <c r="J207" s="747" t="s">
        <v>650</v>
      </c>
      <c r="K207" s="747"/>
      <c r="L207" s="200"/>
    </row>
    <row r="208" spans="1:12" ht="13.5" customHeight="1" x14ac:dyDescent="0.2">
      <c r="A208" s="753" t="s">
        <v>339</v>
      </c>
      <c r="B208" s="753"/>
      <c r="C208" s="753"/>
      <c r="D208" s="753"/>
      <c r="E208" s="753"/>
      <c r="F208" s="753"/>
      <c r="G208" s="753"/>
      <c r="H208" s="753"/>
      <c r="I208" s="2"/>
      <c r="J208" s="747"/>
      <c r="K208" s="747"/>
      <c r="L208"/>
    </row>
    <row r="209" spans="1:12" ht="14.25" x14ac:dyDescent="0.2">
      <c r="A209" s="769" t="s">
        <v>440</v>
      </c>
      <c r="B209" s="769"/>
      <c r="C209" s="769"/>
      <c r="D209" s="769"/>
      <c r="E209" s="769"/>
      <c r="F209" s="769"/>
      <c r="G209" s="769"/>
      <c r="H209" s="769"/>
      <c r="I209" s="2"/>
      <c r="J209" s="174"/>
      <c r="K209" s="174"/>
      <c r="L209" s="174"/>
    </row>
    <row r="210" spans="1:12" ht="14.25" x14ac:dyDescent="0.2">
      <c r="A210" s="769" t="s">
        <v>394</v>
      </c>
      <c r="B210" s="769"/>
      <c r="C210" s="769"/>
      <c r="D210" s="769"/>
      <c r="E210" s="769"/>
      <c r="F210" s="769"/>
      <c r="G210" s="769"/>
      <c r="H210" s="769"/>
      <c r="I210" s="2"/>
    </row>
    <row r="211" spans="1:12" ht="14.25" x14ac:dyDescent="0.2">
      <c r="A211" s="769" t="s">
        <v>170</v>
      </c>
      <c r="B211" s="769"/>
      <c r="C211" s="769"/>
      <c r="D211" s="769"/>
      <c r="E211" s="769"/>
      <c r="F211" s="769"/>
      <c r="G211" s="769"/>
      <c r="H211" s="769"/>
      <c r="I211" s="2"/>
    </row>
    <row r="212" spans="1:12" ht="14.25" x14ac:dyDescent="0.2">
      <c r="A212" s="769" t="s">
        <v>184</v>
      </c>
      <c r="B212" s="769"/>
      <c r="C212" s="769"/>
      <c r="D212" s="769"/>
      <c r="E212" s="769"/>
      <c r="F212" s="769"/>
      <c r="G212" s="769"/>
      <c r="H212" s="769"/>
      <c r="I212" s="2"/>
    </row>
    <row r="213" spans="1:12" ht="14.25" x14ac:dyDescent="0.2">
      <c r="A213" s="769" t="s">
        <v>1063</v>
      </c>
      <c r="B213" s="769"/>
      <c r="C213" s="769"/>
      <c r="D213" s="769"/>
      <c r="E213" s="769"/>
      <c r="F213" s="769"/>
      <c r="G213" s="769"/>
      <c r="H213" s="769"/>
      <c r="I213" s="2"/>
    </row>
    <row r="214" spans="1:12" ht="15" thickBot="1" x14ac:dyDescent="0.25">
      <c r="A214" s="755"/>
      <c r="B214" s="755"/>
      <c r="C214" s="755"/>
      <c r="D214" s="755"/>
      <c r="E214" s="755"/>
      <c r="F214" s="755"/>
      <c r="G214" s="755"/>
      <c r="H214" s="755"/>
      <c r="I214" s="2"/>
    </row>
    <row r="215" spans="1:12" x14ac:dyDescent="0.2">
      <c r="A215" s="274" t="s">
        <v>117</v>
      </c>
      <c r="B215" s="3"/>
      <c r="C215" s="346"/>
      <c r="D215" s="3" t="s">
        <v>117</v>
      </c>
      <c r="E215" s="208" t="s">
        <v>432</v>
      </c>
      <c r="F215" s="208"/>
      <c r="G215" s="208"/>
      <c r="H215" s="208"/>
      <c r="I215" s="2"/>
    </row>
    <row r="216" spans="1:12" ht="13.5" thickBot="1" x14ac:dyDescent="0.25">
      <c r="A216" s="276" t="s">
        <v>123</v>
      </c>
      <c r="B216" s="276" t="s">
        <v>5</v>
      </c>
      <c r="C216" s="347" t="s">
        <v>401</v>
      </c>
      <c r="D216" s="276">
        <v>1</v>
      </c>
      <c r="E216" s="276">
        <v>2</v>
      </c>
      <c r="F216" s="276">
        <v>3</v>
      </c>
      <c r="G216" s="276">
        <v>4</v>
      </c>
      <c r="H216" s="276">
        <v>5</v>
      </c>
      <c r="I216" s="2"/>
    </row>
    <row r="217" spans="1:12" x14ac:dyDescent="0.2">
      <c r="A217" s="661"/>
      <c r="B217" s="11"/>
      <c r="C217" s="11"/>
      <c r="D217" s="11"/>
      <c r="E217" s="11"/>
      <c r="F217" s="11"/>
      <c r="G217" s="11"/>
      <c r="H217" s="11"/>
      <c r="I217" s="2"/>
    </row>
    <row r="218" spans="1:12" ht="15" x14ac:dyDescent="0.25">
      <c r="A218" s="237" t="s">
        <v>126</v>
      </c>
      <c r="B218" s="51">
        <v>113.41705006765901</v>
      </c>
      <c r="C218" s="51">
        <v>13.412464985994397</v>
      </c>
      <c r="D218" s="51">
        <v>53.55697356426618</v>
      </c>
      <c r="E218" s="51">
        <v>132.8207381370826</v>
      </c>
      <c r="F218" s="51">
        <v>281.67371601208458</v>
      </c>
      <c r="G218" s="51">
        <v>540.28773584905662</v>
      </c>
      <c r="H218" s="51">
        <v>996.91379310344826</v>
      </c>
      <c r="I218" s="2"/>
    </row>
    <row r="219" spans="1:12" x14ac:dyDescent="0.2">
      <c r="A219" s="37"/>
      <c r="B219" s="51"/>
      <c r="C219" s="51"/>
      <c r="D219" s="51"/>
      <c r="E219" s="51"/>
      <c r="F219" s="51"/>
      <c r="G219" s="51"/>
      <c r="H219" s="51"/>
      <c r="I219" s="2"/>
    </row>
    <row r="220" spans="1:12" x14ac:dyDescent="0.2">
      <c r="A220" s="1" t="s">
        <v>127</v>
      </c>
      <c r="B220" s="51">
        <v>532.57777777777778</v>
      </c>
      <c r="C220" s="51">
        <v>0</v>
      </c>
      <c r="D220" s="51">
        <v>0</v>
      </c>
      <c r="E220" s="51">
        <v>128</v>
      </c>
      <c r="F220" s="51">
        <v>328.18181818181819</v>
      </c>
      <c r="G220" s="51">
        <v>566.89473684210532</v>
      </c>
      <c r="H220" s="51">
        <v>1086.125</v>
      </c>
      <c r="I220" s="2"/>
    </row>
    <row r="221" spans="1:12" x14ac:dyDescent="0.2">
      <c r="A221" s="1" t="s">
        <v>128</v>
      </c>
      <c r="B221" s="51">
        <v>432.6521739130435</v>
      </c>
      <c r="C221" s="51">
        <v>3</v>
      </c>
      <c r="D221" s="51">
        <v>78.5</v>
      </c>
      <c r="E221" s="51">
        <v>145.28571428571428</v>
      </c>
      <c r="F221" s="51">
        <v>317</v>
      </c>
      <c r="G221" s="51">
        <v>559.35294117647061</v>
      </c>
      <c r="H221" s="51">
        <v>1051</v>
      </c>
      <c r="I221" s="2"/>
    </row>
    <row r="222" spans="1:12" x14ac:dyDescent="0.2">
      <c r="A222" s="1" t="s">
        <v>129</v>
      </c>
      <c r="B222" s="51">
        <v>498.95121951219511</v>
      </c>
      <c r="C222" s="51">
        <v>11</v>
      </c>
      <c r="D222" s="51">
        <v>69</v>
      </c>
      <c r="E222" s="51">
        <v>135.19999999999999</v>
      </c>
      <c r="F222" s="51">
        <v>283.81818181818181</v>
      </c>
      <c r="G222" s="51">
        <v>544.38461538461536</v>
      </c>
      <c r="H222" s="51">
        <v>1170.5</v>
      </c>
      <c r="I222" s="2"/>
    </row>
    <row r="223" spans="1:12" x14ac:dyDescent="0.2">
      <c r="A223" s="1" t="s">
        <v>130</v>
      </c>
      <c r="B223" s="51">
        <v>206.92561983471074</v>
      </c>
      <c r="C223" s="51">
        <v>14.023255813953488</v>
      </c>
      <c r="D223" s="51">
        <v>60.769230769230766</v>
      </c>
      <c r="E223" s="51">
        <v>132.75</v>
      </c>
      <c r="F223" s="51">
        <v>304.33333333333331</v>
      </c>
      <c r="G223" s="51">
        <v>561.4</v>
      </c>
      <c r="H223" s="51">
        <v>962</v>
      </c>
      <c r="I223" s="2"/>
    </row>
    <row r="224" spans="1:12" x14ac:dyDescent="0.2">
      <c r="A224" s="1" t="s">
        <v>131</v>
      </c>
      <c r="B224" s="51">
        <v>54.30088495575221</v>
      </c>
      <c r="C224" s="51">
        <v>10.738461538461538</v>
      </c>
      <c r="D224" s="51">
        <v>49.481481481481481</v>
      </c>
      <c r="E224" s="51">
        <v>119.75</v>
      </c>
      <c r="F224" s="51">
        <v>248.375</v>
      </c>
      <c r="G224" s="51">
        <v>678</v>
      </c>
      <c r="H224" s="51" t="s">
        <v>182</v>
      </c>
      <c r="I224" s="2"/>
    </row>
    <row r="225" spans="1:9" x14ac:dyDescent="0.2">
      <c r="A225" s="1" t="s">
        <v>132</v>
      </c>
      <c r="B225" s="51">
        <v>63.557522123893804</v>
      </c>
      <c r="C225" s="51">
        <v>13.352941176470589</v>
      </c>
      <c r="D225" s="51">
        <v>49.216216216216218</v>
      </c>
      <c r="E225" s="51">
        <v>132.68571428571428</v>
      </c>
      <c r="F225" s="51">
        <v>257.09090909090907</v>
      </c>
      <c r="G225" s="51">
        <v>472</v>
      </c>
      <c r="H225" s="51" t="s">
        <v>182</v>
      </c>
      <c r="I225" s="2"/>
    </row>
    <row r="226" spans="1:9" x14ac:dyDescent="0.2">
      <c r="A226" s="1" t="s">
        <v>133</v>
      </c>
      <c r="B226" s="51">
        <v>52.1</v>
      </c>
      <c r="C226" s="51">
        <v>13.210526315789474</v>
      </c>
      <c r="D226" s="51">
        <v>52.409090909090907</v>
      </c>
      <c r="E226" s="51">
        <v>130.16666666666666</v>
      </c>
      <c r="F226" s="51">
        <v>302.75</v>
      </c>
      <c r="G226" s="51" t="s">
        <v>182</v>
      </c>
      <c r="H226" s="51" t="s">
        <v>182</v>
      </c>
      <c r="I226" s="2"/>
    </row>
    <row r="227" spans="1:9" x14ac:dyDescent="0.2">
      <c r="A227" s="1" t="s">
        <v>134</v>
      </c>
      <c r="B227" s="51">
        <v>230.54601226993864</v>
      </c>
      <c r="C227" s="51">
        <v>13.428571428571429</v>
      </c>
      <c r="D227" s="51">
        <v>62.324324324324323</v>
      </c>
      <c r="E227" s="51">
        <v>143.4</v>
      </c>
      <c r="F227" s="51">
        <v>276.91176470588238</v>
      </c>
      <c r="G227" s="51">
        <v>549.45000000000005</v>
      </c>
      <c r="H227" s="51">
        <v>938.875</v>
      </c>
      <c r="I227" s="2"/>
    </row>
    <row r="228" spans="1:9" x14ac:dyDescent="0.2">
      <c r="A228" s="1" t="s">
        <v>135</v>
      </c>
      <c r="B228" s="51">
        <v>122.72602739726027</v>
      </c>
      <c r="C228" s="51">
        <v>17.25925925925926</v>
      </c>
      <c r="D228" s="51">
        <v>55.21153846153846</v>
      </c>
      <c r="E228" s="51">
        <v>134.65853658536585</v>
      </c>
      <c r="F228" s="51">
        <v>275.36842105263156</v>
      </c>
      <c r="G228" s="51">
        <v>546.85714285714289</v>
      </c>
      <c r="H228" s="51" t="s">
        <v>182</v>
      </c>
      <c r="I228" s="2"/>
    </row>
    <row r="229" spans="1:9" x14ac:dyDescent="0.2">
      <c r="A229" s="1" t="s">
        <v>136</v>
      </c>
      <c r="B229" s="51">
        <v>90.198653198653204</v>
      </c>
      <c r="C229" s="51">
        <v>13.418367346938776</v>
      </c>
      <c r="D229" s="51">
        <v>56.927927927927925</v>
      </c>
      <c r="E229" s="51">
        <v>131.21153846153845</v>
      </c>
      <c r="F229" s="51">
        <v>271.08</v>
      </c>
      <c r="G229" s="51">
        <v>505</v>
      </c>
      <c r="H229" s="51" t="s">
        <v>182</v>
      </c>
      <c r="I229" s="2"/>
    </row>
    <row r="230" spans="1:9" x14ac:dyDescent="0.2">
      <c r="A230" s="1" t="s">
        <v>137</v>
      </c>
      <c r="B230" s="51">
        <v>53.615384615384613</v>
      </c>
      <c r="C230" s="51">
        <v>14.246376811594203</v>
      </c>
      <c r="D230" s="51">
        <v>53.710526315789473</v>
      </c>
      <c r="E230" s="51">
        <v>118.29411764705883</v>
      </c>
      <c r="F230" s="51">
        <v>263</v>
      </c>
      <c r="G230" s="51">
        <v>407</v>
      </c>
      <c r="H230" s="51" t="s">
        <v>182</v>
      </c>
      <c r="I230" s="2"/>
    </row>
    <row r="231" spans="1:9" x14ac:dyDescent="0.2">
      <c r="A231" s="254" t="s">
        <v>138</v>
      </c>
      <c r="B231" s="51">
        <v>245.31914893617022</v>
      </c>
      <c r="C231" s="51">
        <v>17.608695652173914</v>
      </c>
      <c r="D231" s="51">
        <v>54.441176470588232</v>
      </c>
      <c r="E231" s="51">
        <v>135.76190476190476</v>
      </c>
      <c r="F231" s="51">
        <v>293.36363636363637</v>
      </c>
      <c r="G231" s="51">
        <v>545.40909090909088</v>
      </c>
      <c r="H231" s="51">
        <v>975.375</v>
      </c>
      <c r="I231" s="2"/>
    </row>
    <row r="232" spans="1:9" x14ac:dyDescent="0.2">
      <c r="A232" s="1" t="s">
        <v>139</v>
      </c>
      <c r="B232" s="51">
        <v>52.852272727272727</v>
      </c>
      <c r="C232" s="51">
        <v>15.415730337078651</v>
      </c>
      <c r="D232" s="51">
        <v>50.716666666666669</v>
      </c>
      <c r="E232" s="51">
        <v>126.1</v>
      </c>
      <c r="F232" s="51">
        <v>303.33333333333331</v>
      </c>
      <c r="G232" s="51">
        <v>545</v>
      </c>
      <c r="H232" s="51" t="s">
        <v>182</v>
      </c>
      <c r="I232" s="2"/>
    </row>
    <row r="233" spans="1:9" x14ac:dyDescent="0.2">
      <c r="A233" s="1" t="s">
        <v>140</v>
      </c>
      <c r="B233" s="51">
        <v>325.87356321839081</v>
      </c>
      <c r="C233" s="51">
        <v>17.5</v>
      </c>
      <c r="D233" s="51">
        <v>61.785714285714285</v>
      </c>
      <c r="E233" s="51">
        <v>149.15384615384616</v>
      </c>
      <c r="F233" s="51">
        <v>286.16666666666669</v>
      </c>
      <c r="G233" s="51">
        <v>595.66666666666663</v>
      </c>
      <c r="H233" s="51">
        <v>876.6</v>
      </c>
      <c r="I233" s="2"/>
    </row>
    <row r="234" spans="1:9" x14ac:dyDescent="0.2">
      <c r="A234" s="1" t="s">
        <v>141</v>
      </c>
      <c r="B234" s="51">
        <v>73.912280701754383</v>
      </c>
      <c r="C234" s="51">
        <v>16.659574468085108</v>
      </c>
      <c r="D234" s="51">
        <v>55.444444444444443</v>
      </c>
      <c r="E234" s="51">
        <v>122.40909090909091</v>
      </c>
      <c r="F234" s="51">
        <v>317.75</v>
      </c>
      <c r="G234" s="51">
        <v>412</v>
      </c>
      <c r="H234" s="51" t="s">
        <v>182</v>
      </c>
      <c r="I234" s="2"/>
    </row>
    <row r="235" spans="1:9" x14ac:dyDescent="0.2">
      <c r="A235" s="1" t="s">
        <v>142</v>
      </c>
      <c r="B235" s="51">
        <v>132.96808510638297</v>
      </c>
      <c r="C235" s="51">
        <v>15.756756756756756</v>
      </c>
      <c r="D235" s="51">
        <v>53.416666666666664</v>
      </c>
      <c r="E235" s="51">
        <v>139.8125</v>
      </c>
      <c r="F235" s="51">
        <v>290.57142857142856</v>
      </c>
      <c r="G235" s="51">
        <v>522.57142857142856</v>
      </c>
      <c r="H235" s="51">
        <v>901.66666666666663</v>
      </c>
      <c r="I235" s="2"/>
    </row>
    <row r="236" spans="1:9" x14ac:dyDescent="0.2">
      <c r="A236" s="1" t="s">
        <v>143</v>
      </c>
      <c r="B236" s="51">
        <v>42.537037037037038</v>
      </c>
      <c r="C236" s="51">
        <v>12.635514018691589</v>
      </c>
      <c r="D236" s="51">
        <v>48.588235294117645</v>
      </c>
      <c r="E236" s="51">
        <v>124.88235294117646</v>
      </c>
      <c r="F236" s="51">
        <v>293</v>
      </c>
      <c r="G236" s="51">
        <v>589</v>
      </c>
      <c r="H236" s="51" t="s">
        <v>182</v>
      </c>
      <c r="I236" s="2"/>
    </row>
    <row r="237" spans="1:9" x14ac:dyDescent="0.2">
      <c r="A237" s="1" t="s">
        <v>144</v>
      </c>
      <c r="B237" s="51">
        <v>105.4795918367347</v>
      </c>
      <c r="C237" s="51">
        <v>14.107142857142858</v>
      </c>
      <c r="D237" s="51">
        <v>53.457142857142856</v>
      </c>
      <c r="E237" s="51">
        <v>130.86363636363637</v>
      </c>
      <c r="F237" s="51">
        <v>271.71428571428572</v>
      </c>
      <c r="G237" s="51">
        <v>548.33333333333337</v>
      </c>
      <c r="H237" s="51" t="s">
        <v>182</v>
      </c>
      <c r="I237" s="2"/>
    </row>
    <row r="238" spans="1:9" x14ac:dyDescent="0.2">
      <c r="A238" s="1" t="s">
        <v>145</v>
      </c>
      <c r="B238" s="51">
        <v>62.839622641509436</v>
      </c>
      <c r="C238" s="51">
        <v>14.033898305084746</v>
      </c>
      <c r="D238" s="51">
        <v>51</v>
      </c>
      <c r="E238" s="51">
        <v>142.1</v>
      </c>
      <c r="F238" s="51">
        <v>308.75</v>
      </c>
      <c r="G238" s="51">
        <v>549</v>
      </c>
      <c r="H238" s="51" t="s">
        <v>182</v>
      </c>
      <c r="I238" s="2"/>
    </row>
    <row r="239" spans="1:9" x14ac:dyDescent="0.2">
      <c r="A239" s="1" t="s">
        <v>146</v>
      </c>
      <c r="B239" s="51">
        <v>112.2</v>
      </c>
      <c r="C239" s="51">
        <v>10.942307692307692</v>
      </c>
      <c r="D239" s="51">
        <v>56.741935483870968</v>
      </c>
      <c r="E239" s="51">
        <v>134.42857142857142</v>
      </c>
      <c r="F239" s="51">
        <v>272.81818181818181</v>
      </c>
      <c r="G239" s="51">
        <v>479.45454545454544</v>
      </c>
      <c r="H239" s="51">
        <v>979</v>
      </c>
      <c r="I239" s="2"/>
    </row>
    <row r="240" spans="1:9" x14ac:dyDescent="0.2">
      <c r="A240" s="1" t="s">
        <v>147</v>
      </c>
      <c r="B240" s="51">
        <v>50.48251748251748</v>
      </c>
      <c r="C240" s="51">
        <v>13.24113475177305</v>
      </c>
      <c r="D240" s="51">
        <v>50.049019607843135</v>
      </c>
      <c r="E240" s="51">
        <v>114.48</v>
      </c>
      <c r="F240" s="51">
        <v>255.77777777777777</v>
      </c>
      <c r="G240" s="51" t="s">
        <v>182</v>
      </c>
      <c r="H240" s="51" t="s">
        <v>182</v>
      </c>
      <c r="I240" s="2"/>
    </row>
    <row r="241" spans="1:9" x14ac:dyDescent="0.2">
      <c r="A241" s="1" t="s">
        <v>148</v>
      </c>
      <c r="B241" s="51">
        <v>84</v>
      </c>
      <c r="C241" s="51">
        <v>12.365853658536585</v>
      </c>
      <c r="D241" s="51">
        <v>53.192307692307693</v>
      </c>
      <c r="E241" s="51">
        <v>137.66666666666666</v>
      </c>
      <c r="F241" s="51">
        <v>246.33333333333334</v>
      </c>
      <c r="G241" s="51">
        <v>541</v>
      </c>
      <c r="H241" s="51" t="s">
        <v>182</v>
      </c>
      <c r="I241" s="2"/>
    </row>
    <row r="242" spans="1:9" x14ac:dyDescent="0.2">
      <c r="A242" s="1" t="s">
        <v>149</v>
      </c>
      <c r="B242" s="51">
        <v>36.920168067226889</v>
      </c>
      <c r="C242" s="51">
        <v>12.125786163522013</v>
      </c>
      <c r="D242" s="51">
        <v>51.145454545454548</v>
      </c>
      <c r="E242" s="51">
        <v>135.52631578947367</v>
      </c>
      <c r="F242" s="51">
        <v>244.5</v>
      </c>
      <c r="G242" s="51">
        <v>493</v>
      </c>
      <c r="H242" s="51" t="s">
        <v>182</v>
      </c>
      <c r="I242" s="2"/>
    </row>
    <row r="243" spans="1:9" x14ac:dyDescent="0.2">
      <c r="A243" s="1" t="s">
        <v>150</v>
      </c>
      <c r="B243" s="51">
        <v>43.68181818181818</v>
      </c>
      <c r="C243" s="51">
        <v>10.194444444444445</v>
      </c>
      <c r="D243" s="51">
        <v>48.31818181818182</v>
      </c>
      <c r="E243" s="51">
        <v>152.6</v>
      </c>
      <c r="F243" s="51">
        <v>230</v>
      </c>
      <c r="G243" s="51" t="s">
        <v>182</v>
      </c>
      <c r="H243" s="51" t="s">
        <v>182</v>
      </c>
      <c r="I243" s="2"/>
    </row>
    <row r="244" spans="1:9" x14ac:dyDescent="0.2">
      <c r="A244" s="1" t="s">
        <v>151</v>
      </c>
      <c r="B244" s="51">
        <v>119.39252336448598</v>
      </c>
      <c r="C244" s="51">
        <v>14.078125</v>
      </c>
      <c r="D244" s="51">
        <v>58.37096774193548</v>
      </c>
      <c r="E244" s="51">
        <v>133.1</v>
      </c>
      <c r="F244" s="51">
        <v>267.95652173913044</v>
      </c>
      <c r="G244" s="51">
        <v>503.92307692307691</v>
      </c>
      <c r="H244" s="51">
        <v>830.5</v>
      </c>
      <c r="I244" s="2"/>
    </row>
    <row r="245" spans="1:9" x14ac:dyDescent="0.2">
      <c r="A245" s="37" t="s">
        <v>152</v>
      </c>
      <c r="B245" s="51">
        <v>114.70786516853933</v>
      </c>
      <c r="C245" s="51">
        <v>11.813953488372093</v>
      </c>
      <c r="D245" s="51">
        <v>52.424242424242422</v>
      </c>
      <c r="E245" s="51">
        <v>135.07692307692307</v>
      </c>
      <c r="F245" s="51">
        <v>289.55555555555554</v>
      </c>
      <c r="G245" s="51">
        <v>468.81818181818181</v>
      </c>
      <c r="H245" s="51">
        <v>813</v>
      </c>
      <c r="I245" s="2"/>
    </row>
    <row r="246" spans="1:9" ht="13.5" thickBot="1" x14ac:dyDescent="0.25">
      <c r="A246" s="241" t="s">
        <v>153</v>
      </c>
      <c r="B246" s="287">
        <v>44.823529411764703</v>
      </c>
      <c r="C246" s="287">
        <v>14.675000000000001</v>
      </c>
      <c r="D246" s="287">
        <v>48.529411764705884</v>
      </c>
      <c r="E246" s="287">
        <v>132.69999999999999</v>
      </c>
      <c r="F246" s="287">
        <v>246</v>
      </c>
      <c r="G246" s="287" t="s">
        <v>182</v>
      </c>
      <c r="H246" s="287" t="s">
        <v>182</v>
      </c>
      <c r="I246" s="2"/>
    </row>
    <row r="247" spans="1:9" x14ac:dyDescent="0.2">
      <c r="I247" s="2"/>
    </row>
    <row r="248" spans="1:9" x14ac:dyDescent="0.2">
      <c r="A248" s="236" t="s">
        <v>433</v>
      </c>
      <c r="I248" s="2"/>
    </row>
    <row r="249" spans="1:9" x14ac:dyDescent="0.2">
      <c r="A249" s="236" t="s">
        <v>412</v>
      </c>
      <c r="B249" s="318"/>
      <c r="I249" s="2"/>
    </row>
    <row r="250" spans="1:9" x14ac:dyDescent="0.2">
      <c r="A250" s="236"/>
      <c r="B250" s="236" t="s">
        <v>423</v>
      </c>
      <c r="I250" s="2"/>
    </row>
    <row r="251" spans="1:9" x14ac:dyDescent="0.2">
      <c r="A251" s="236"/>
      <c r="B251" s="236" t="s">
        <v>425</v>
      </c>
      <c r="I251" s="2"/>
    </row>
    <row r="252" spans="1:9" x14ac:dyDescent="0.2">
      <c r="A252" s="236"/>
      <c r="B252" s="236" t="s">
        <v>427</v>
      </c>
      <c r="I252" s="2"/>
    </row>
    <row r="253" spans="1:9" x14ac:dyDescent="0.2">
      <c r="A253" s="236"/>
      <c r="B253" s="236" t="s">
        <v>429</v>
      </c>
      <c r="I253" s="2"/>
    </row>
    <row r="254" spans="1:9" x14ac:dyDescent="0.2">
      <c r="A254" s="236"/>
      <c r="B254" s="236" t="s">
        <v>430</v>
      </c>
      <c r="I254" s="2"/>
    </row>
    <row r="255" spans="1:9" x14ac:dyDescent="0.2">
      <c r="A255" s="236"/>
      <c r="B255" s="236" t="s">
        <v>431</v>
      </c>
      <c r="I255" s="2"/>
    </row>
    <row r="256" spans="1:9" x14ac:dyDescent="0.2">
      <c r="I256" s="2"/>
    </row>
    <row r="257" spans="9:9" x14ac:dyDescent="0.2">
      <c r="I257" s="2"/>
    </row>
    <row r="258" spans="9:9" x14ac:dyDescent="0.2">
      <c r="I258" s="2"/>
    </row>
    <row r="259" spans="9:9" x14ac:dyDescent="0.2">
      <c r="I259" s="2"/>
    </row>
    <row r="260" spans="9:9" x14ac:dyDescent="0.2">
      <c r="I260" s="2"/>
    </row>
    <row r="261" spans="9:9" x14ac:dyDescent="0.2">
      <c r="I261" s="2"/>
    </row>
    <row r="262" spans="9:9" x14ac:dyDescent="0.2">
      <c r="I262" s="2"/>
    </row>
    <row r="263" spans="9:9" x14ac:dyDescent="0.2">
      <c r="I263" s="2"/>
    </row>
    <row r="264" spans="9:9" x14ac:dyDescent="0.2">
      <c r="I264" s="2"/>
    </row>
    <row r="265" spans="9:9" x14ac:dyDescent="0.2">
      <c r="I265" s="2"/>
    </row>
    <row r="266" spans="9:9" x14ac:dyDescent="0.2">
      <c r="I266" s="2"/>
    </row>
    <row r="267" spans="9:9" x14ac:dyDescent="0.2">
      <c r="I267" s="2"/>
    </row>
    <row r="268" spans="9:9" x14ac:dyDescent="0.2">
      <c r="I268" s="2"/>
    </row>
    <row r="269" spans="9:9" x14ac:dyDescent="0.2">
      <c r="I269" s="2"/>
    </row>
    <row r="270" spans="9:9" x14ac:dyDescent="0.2">
      <c r="I270" s="2"/>
    </row>
    <row r="271" spans="9:9" x14ac:dyDescent="0.2">
      <c r="I271" s="2"/>
    </row>
    <row r="272" spans="9:9" x14ac:dyDescent="0.2">
      <c r="I272" s="2"/>
    </row>
    <row r="273" spans="9:9" x14ac:dyDescent="0.2">
      <c r="I273" s="2"/>
    </row>
    <row r="274" spans="9:9" x14ac:dyDescent="0.2">
      <c r="I274" s="2"/>
    </row>
    <row r="275" spans="9:9" x14ac:dyDescent="0.2">
      <c r="I275" s="2"/>
    </row>
    <row r="276" spans="9:9" x14ac:dyDescent="0.2">
      <c r="I276" s="2"/>
    </row>
    <row r="277" spans="9:9" x14ac:dyDescent="0.2">
      <c r="I277" s="2"/>
    </row>
    <row r="278" spans="9:9" x14ac:dyDescent="0.2">
      <c r="I278" s="2"/>
    </row>
    <row r="279" spans="9:9" x14ac:dyDescent="0.2">
      <c r="I279" s="2"/>
    </row>
    <row r="280" spans="9:9" x14ac:dyDescent="0.2">
      <c r="I280" s="2"/>
    </row>
    <row r="281" spans="9:9" x14ac:dyDescent="0.2">
      <c r="I281" s="2"/>
    </row>
    <row r="282" spans="9:9" x14ac:dyDescent="0.2">
      <c r="I282" s="2"/>
    </row>
    <row r="283" spans="9:9" x14ac:dyDescent="0.2">
      <c r="I283" s="2"/>
    </row>
    <row r="284" spans="9:9" x14ac:dyDescent="0.2">
      <c r="I284" s="2"/>
    </row>
    <row r="285" spans="9:9" x14ac:dyDescent="0.2">
      <c r="I285" s="2"/>
    </row>
    <row r="286" spans="9:9" x14ac:dyDescent="0.2">
      <c r="I286" s="2"/>
    </row>
    <row r="287" spans="9:9" x14ac:dyDescent="0.2">
      <c r="I287" s="2"/>
    </row>
    <row r="288" spans="9:9" x14ac:dyDescent="0.2">
      <c r="I288" s="2"/>
    </row>
    <row r="289" spans="9:9" x14ac:dyDescent="0.2">
      <c r="I289" s="2"/>
    </row>
    <row r="290" spans="9:9" x14ac:dyDescent="0.2">
      <c r="I290" s="2"/>
    </row>
    <row r="291" spans="9:9" x14ac:dyDescent="0.2">
      <c r="I291" s="2"/>
    </row>
    <row r="292" spans="9:9" x14ac:dyDescent="0.2">
      <c r="I292" s="2"/>
    </row>
    <row r="293" spans="9:9" x14ac:dyDescent="0.2">
      <c r="I293" s="2"/>
    </row>
    <row r="294" spans="9:9" x14ac:dyDescent="0.2">
      <c r="I294" s="2"/>
    </row>
    <row r="295" spans="9:9" x14ac:dyDescent="0.2">
      <c r="I295" s="2"/>
    </row>
    <row r="296" spans="9:9" x14ac:dyDescent="0.2">
      <c r="I296" s="2"/>
    </row>
    <row r="297" spans="9:9" x14ac:dyDescent="0.2">
      <c r="I297" s="2"/>
    </row>
    <row r="298" spans="9:9" x14ac:dyDescent="0.2">
      <c r="I298" s="2"/>
    </row>
    <row r="299" spans="9:9" x14ac:dyDescent="0.2">
      <c r="I299" s="2"/>
    </row>
    <row r="300" spans="9:9" x14ac:dyDescent="0.2">
      <c r="I300" s="2"/>
    </row>
    <row r="301" spans="9:9" x14ac:dyDescent="0.2">
      <c r="I301" s="2"/>
    </row>
    <row r="302" spans="9:9" x14ac:dyDescent="0.2">
      <c r="I302" s="2"/>
    </row>
    <row r="303" spans="9:9" x14ac:dyDescent="0.2">
      <c r="I303" s="2"/>
    </row>
    <row r="304" spans="9:9" x14ac:dyDescent="0.2">
      <c r="I304" s="2"/>
    </row>
    <row r="305" spans="9:9" x14ac:dyDescent="0.2">
      <c r="I305" s="2"/>
    </row>
    <row r="306" spans="9:9" x14ac:dyDescent="0.2">
      <c r="I306" s="2"/>
    </row>
    <row r="307" spans="9:9" x14ac:dyDescent="0.2">
      <c r="I307" s="2"/>
    </row>
    <row r="308" spans="9:9" x14ac:dyDescent="0.2">
      <c r="I308" s="2"/>
    </row>
    <row r="309" spans="9:9" x14ac:dyDescent="0.2">
      <c r="I309" s="2"/>
    </row>
    <row r="310" spans="9:9" x14ac:dyDescent="0.2">
      <c r="I310" s="2"/>
    </row>
    <row r="311" spans="9:9" x14ac:dyDescent="0.2">
      <c r="I311" s="2"/>
    </row>
    <row r="312" spans="9:9" x14ac:dyDescent="0.2">
      <c r="I312" s="2"/>
    </row>
    <row r="313" spans="9:9" x14ac:dyDescent="0.2">
      <c r="I313" s="2"/>
    </row>
    <row r="314" spans="9:9" x14ac:dyDescent="0.2">
      <c r="I314" s="2"/>
    </row>
    <row r="315" spans="9:9" x14ac:dyDescent="0.2">
      <c r="I315" s="2"/>
    </row>
    <row r="316" spans="9:9" x14ac:dyDescent="0.2">
      <c r="I316" s="2"/>
    </row>
    <row r="317" spans="9:9" x14ac:dyDescent="0.2">
      <c r="I317" s="2"/>
    </row>
    <row r="318" spans="9:9" x14ac:dyDescent="0.2">
      <c r="I318" s="2"/>
    </row>
    <row r="319" spans="9:9" x14ac:dyDescent="0.2">
      <c r="I319" s="2"/>
    </row>
    <row r="320" spans="9:9" x14ac:dyDescent="0.2">
      <c r="I320" s="2"/>
    </row>
    <row r="321" spans="9:9" x14ac:dyDescent="0.2">
      <c r="I321" s="2"/>
    </row>
    <row r="322" spans="9:9" x14ac:dyDescent="0.2">
      <c r="I322" s="2"/>
    </row>
    <row r="323" spans="9:9" x14ac:dyDescent="0.2">
      <c r="I323" s="2"/>
    </row>
    <row r="324" spans="9:9" x14ac:dyDescent="0.2">
      <c r="I324" s="2"/>
    </row>
    <row r="325" spans="9:9" x14ac:dyDescent="0.2">
      <c r="I325" s="2"/>
    </row>
    <row r="326" spans="9:9" x14ac:dyDescent="0.2">
      <c r="I326" s="2"/>
    </row>
    <row r="327" spans="9:9" x14ac:dyDescent="0.2">
      <c r="I327" s="2"/>
    </row>
    <row r="328" spans="9:9" x14ac:dyDescent="0.2">
      <c r="I328" s="2"/>
    </row>
    <row r="329" spans="9:9" x14ac:dyDescent="0.2">
      <c r="I329" s="2"/>
    </row>
    <row r="330" spans="9:9" x14ac:dyDescent="0.2">
      <c r="I330" s="2"/>
    </row>
    <row r="331" spans="9:9" x14ac:dyDescent="0.2">
      <c r="I331" s="2"/>
    </row>
    <row r="332" spans="9:9" x14ac:dyDescent="0.2">
      <c r="I332" s="2"/>
    </row>
    <row r="333" spans="9:9" x14ac:dyDescent="0.2">
      <c r="I333" s="2"/>
    </row>
    <row r="334" spans="9:9" x14ac:dyDescent="0.2">
      <c r="I334" s="2"/>
    </row>
    <row r="335" spans="9:9" x14ac:dyDescent="0.2">
      <c r="I335" s="2"/>
    </row>
    <row r="336" spans="9:9" x14ac:dyDescent="0.2">
      <c r="I336" s="2"/>
    </row>
    <row r="337" spans="9:9" x14ac:dyDescent="0.2">
      <c r="I337" s="2"/>
    </row>
    <row r="338" spans="9:9" x14ac:dyDescent="0.2">
      <c r="I338" s="2"/>
    </row>
    <row r="339" spans="9:9" x14ac:dyDescent="0.2">
      <c r="I339" s="2"/>
    </row>
    <row r="340" spans="9:9" x14ac:dyDescent="0.2">
      <c r="I340" s="2"/>
    </row>
    <row r="341" spans="9:9" x14ac:dyDescent="0.2">
      <c r="I341" s="2"/>
    </row>
    <row r="342" spans="9:9" x14ac:dyDescent="0.2">
      <c r="I342" s="2"/>
    </row>
    <row r="343" spans="9:9" x14ac:dyDescent="0.2">
      <c r="I343" s="2"/>
    </row>
    <row r="344" spans="9:9" x14ac:dyDescent="0.2">
      <c r="I344" s="2"/>
    </row>
    <row r="345" spans="9:9" x14ac:dyDescent="0.2">
      <c r="I345" s="2"/>
    </row>
    <row r="346" spans="9:9" x14ac:dyDescent="0.2">
      <c r="I346" s="2"/>
    </row>
    <row r="347" spans="9:9" x14ac:dyDescent="0.2">
      <c r="I347" s="2"/>
    </row>
    <row r="348" spans="9:9" x14ac:dyDescent="0.2">
      <c r="I348" s="2"/>
    </row>
    <row r="349" spans="9:9" x14ac:dyDescent="0.2">
      <c r="I349" s="2"/>
    </row>
    <row r="350" spans="9:9" x14ac:dyDescent="0.2">
      <c r="I350" s="2"/>
    </row>
    <row r="351" spans="9:9" x14ac:dyDescent="0.2">
      <c r="I351" s="2"/>
    </row>
    <row r="352" spans="9:9" x14ac:dyDescent="0.2">
      <c r="I352" s="2"/>
    </row>
    <row r="353" spans="9:9" x14ac:dyDescent="0.2">
      <c r="I353" s="2"/>
    </row>
    <row r="354" spans="9:9" x14ac:dyDescent="0.2">
      <c r="I354" s="2"/>
    </row>
    <row r="355" spans="9:9" x14ac:dyDescent="0.2">
      <c r="I355" s="2"/>
    </row>
    <row r="356" spans="9:9" x14ac:dyDescent="0.2">
      <c r="I356" s="2"/>
    </row>
    <row r="357" spans="9:9" x14ac:dyDescent="0.2">
      <c r="I357" s="2"/>
    </row>
    <row r="358" spans="9:9" x14ac:dyDescent="0.2">
      <c r="I358" s="2"/>
    </row>
    <row r="359" spans="9:9" x14ac:dyDescent="0.2">
      <c r="I359" s="2"/>
    </row>
    <row r="360" spans="9:9" x14ac:dyDescent="0.2">
      <c r="I360" s="2"/>
    </row>
    <row r="361" spans="9:9" x14ac:dyDescent="0.2">
      <c r="I361" s="2"/>
    </row>
    <row r="362" spans="9:9" x14ac:dyDescent="0.2">
      <c r="I362" s="2"/>
    </row>
    <row r="363" spans="9:9" x14ac:dyDescent="0.2">
      <c r="I363" s="2"/>
    </row>
    <row r="364" spans="9:9" x14ac:dyDescent="0.2">
      <c r="I364" s="2"/>
    </row>
    <row r="365" spans="9:9" x14ac:dyDescent="0.2">
      <c r="I365" s="2"/>
    </row>
    <row r="366" spans="9:9" x14ac:dyDescent="0.2">
      <c r="I366" s="2"/>
    </row>
    <row r="367" spans="9:9" x14ac:dyDescent="0.2">
      <c r="I367" s="2"/>
    </row>
    <row r="368" spans="9:9" x14ac:dyDescent="0.2">
      <c r="I368" s="2"/>
    </row>
    <row r="369" spans="9:9" x14ac:dyDescent="0.2">
      <c r="I369" s="2"/>
    </row>
    <row r="370" spans="9:9" x14ac:dyDescent="0.2">
      <c r="I370" s="2"/>
    </row>
    <row r="371" spans="9:9" x14ac:dyDescent="0.2">
      <c r="I371" s="2"/>
    </row>
    <row r="372" spans="9:9" x14ac:dyDescent="0.2">
      <c r="I372" s="2"/>
    </row>
    <row r="373" spans="9:9" x14ac:dyDescent="0.2">
      <c r="I373" s="2"/>
    </row>
    <row r="374" spans="9:9" x14ac:dyDescent="0.2">
      <c r="I374" s="2"/>
    </row>
    <row r="375" spans="9:9" x14ac:dyDescent="0.2">
      <c r="I375" s="2"/>
    </row>
    <row r="376" spans="9:9" x14ac:dyDescent="0.2">
      <c r="I376" s="2"/>
    </row>
    <row r="377" spans="9:9" x14ac:dyDescent="0.2">
      <c r="I377" s="2"/>
    </row>
    <row r="378" spans="9:9" x14ac:dyDescent="0.2">
      <c r="I378" s="2"/>
    </row>
    <row r="379" spans="9:9" x14ac:dyDescent="0.2">
      <c r="I379" s="2"/>
    </row>
    <row r="380" spans="9:9" x14ac:dyDescent="0.2">
      <c r="I380" s="2"/>
    </row>
    <row r="381" spans="9:9" x14ac:dyDescent="0.2">
      <c r="I381" s="2"/>
    </row>
    <row r="382" spans="9:9" x14ac:dyDescent="0.2">
      <c r="I382" s="2"/>
    </row>
    <row r="383" spans="9:9" x14ac:dyDescent="0.2">
      <c r="I383" s="2"/>
    </row>
    <row r="384" spans="9:9" x14ac:dyDescent="0.2">
      <c r="I384" s="2"/>
    </row>
    <row r="385" spans="9:9" x14ac:dyDescent="0.2">
      <c r="I385" s="2"/>
    </row>
    <row r="386" spans="9:9" x14ac:dyDescent="0.2">
      <c r="I386" s="2"/>
    </row>
    <row r="387" spans="9:9" x14ac:dyDescent="0.2">
      <c r="I387" s="2"/>
    </row>
    <row r="388" spans="9:9" x14ac:dyDescent="0.2">
      <c r="I388" s="2"/>
    </row>
    <row r="389" spans="9:9" x14ac:dyDescent="0.2">
      <c r="I389" s="2"/>
    </row>
    <row r="390" spans="9:9" x14ac:dyDescent="0.2">
      <c r="I390" s="2"/>
    </row>
    <row r="391" spans="9:9" x14ac:dyDescent="0.2">
      <c r="I391" s="2"/>
    </row>
    <row r="392" spans="9:9" x14ac:dyDescent="0.2">
      <c r="I392" s="2"/>
    </row>
    <row r="393" spans="9:9" x14ac:dyDescent="0.2">
      <c r="I393" s="2"/>
    </row>
    <row r="394" spans="9:9" x14ac:dyDescent="0.2">
      <c r="I394" s="2"/>
    </row>
    <row r="395" spans="9:9" x14ac:dyDescent="0.2">
      <c r="I395" s="2"/>
    </row>
    <row r="396" spans="9:9" x14ac:dyDescent="0.2">
      <c r="I396" s="2"/>
    </row>
    <row r="397" spans="9:9" x14ac:dyDescent="0.2">
      <c r="I397" s="2"/>
    </row>
    <row r="398" spans="9:9" x14ac:dyDescent="0.2">
      <c r="I398" s="2"/>
    </row>
    <row r="399" spans="9:9" x14ac:dyDescent="0.2">
      <c r="I399" s="2"/>
    </row>
    <row r="400" spans="9:9" x14ac:dyDescent="0.2">
      <c r="I400" s="2"/>
    </row>
    <row r="401" spans="9:9" x14ac:dyDescent="0.2">
      <c r="I401" s="2"/>
    </row>
    <row r="402" spans="9:9" x14ac:dyDescent="0.2">
      <c r="I402" s="2"/>
    </row>
    <row r="403" spans="9:9" x14ac:dyDescent="0.2">
      <c r="I403" s="2"/>
    </row>
    <row r="404" spans="9:9" x14ac:dyDescent="0.2">
      <c r="I404" s="2"/>
    </row>
    <row r="405" spans="9:9" x14ac:dyDescent="0.2">
      <c r="I405" s="2"/>
    </row>
    <row r="406" spans="9:9" x14ac:dyDescent="0.2">
      <c r="I406" s="2"/>
    </row>
    <row r="407" spans="9:9" x14ac:dyDescent="0.2">
      <c r="I407" s="2"/>
    </row>
    <row r="408" spans="9:9" x14ac:dyDescent="0.2">
      <c r="I408" s="2"/>
    </row>
    <row r="409" spans="9:9" x14ac:dyDescent="0.2">
      <c r="I409" s="2"/>
    </row>
    <row r="410" spans="9:9" x14ac:dyDescent="0.2">
      <c r="I410" s="2"/>
    </row>
    <row r="411" spans="9:9" x14ac:dyDescent="0.2">
      <c r="I411" s="2"/>
    </row>
    <row r="412" spans="9:9" x14ac:dyDescent="0.2">
      <c r="I412" s="2"/>
    </row>
    <row r="413" spans="9:9" x14ac:dyDescent="0.2">
      <c r="I413" s="2"/>
    </row>
    <row r="414" spans="9:9" x14ac:dyDescent="0.2">
      <c r="I414" s="2"/>
    </row>
    <row r="415" spans="9:9" x14ac:dyDescent="0.2">
      <c r="I415" s="2"/>
    </row>
    <row r="416" spans="9:9" x14ac:dyDescent="0.2">
      <c r="I416" s="2"/>
    </row>
    <row r="417" spans="9:9" x14ac:dyDescent="0.2">
      <c r="I417" s="2"/>
    </row>
    <row r="418" spans="9:9" x14ac:dyDescent="0.2">
      <c r="I418" s="2"/>
    </row>
    <row r="419" spans="9:9" x14ac:dyDescent="0.2">
      <c r="I419" s="2"/>
    </row>
    <row r="420" spans="9:9" x14ac:dyDescent="0.2">
      <c r="I420" s="2"/>
    </row>
  </sheetData>
  <mergeCells count="38">
    <mergeCell ref="A212:H212"/>
    <mergeCell ref="A213:H213"/>
    <mergeCell ref="A159:H159"/>
    <mergeCell ref="A160:H160"/>
    <mergeCell ref="A208:H208"/>
    <mergeCell ref="A209:H209"/>
    <mergeCell ref="A210:H210"/>
    <mergeCell ref="A155:H155"/>
    <mergeCell ref="A156:H156"/>
    <mergeCell ref="A157:H157"/>
    <mergeCell ref="A158:H158"/>
    <mergeCell ref="A211:H211"/>
    <mergeCell ref="A107:H107"/>
    <mergeCell ref="A108:H108"/>
    <mergeCell ref="A109:H109"/>
    <mergeCell ref="A110:H110"/>
    <mergeCell ref="A154:H154"/>
    <mergeCell ref="A56:H56"/>
    <mergeCell ref="A57:H57"/>
    <mergeCell ref="A104:H104"/>
    <mergeCell ref="A105:H105"/>
    <mergeCell ref="A106:H106"/>
    <mergeCell ref="A214:H214"/>
    <mergeCell ref="J1:K2"/>
    <mergeCell ref="J52:K53"/>
    <mergeCell ref="J104:K105"/>
    <mergeCell ref="J154:K155"/>
    <mergeCell ref="J207:K208"/>
    <mergeCell ref="A1:H1"/>
    <mergeCell ref="A2:H2"/>
    <mergeCell ref="A3:H3"/>
    <mergeCell ref="A4:H4"/>
    <mergeCell ref="A5:H5"/>
    <mergeCell ref="A6:H6"/>
    <mergeCell ref="A52:H52"/>
    <mergeCell ref="A53:H53"/>
    <mergeCell ref="A54:H54"/>
    <mergeCell ref="A55:H55"/>
  </mergeCells>
  <hyperlinks>
    <hyperlink ref="J1" r:id="rId1" location="INDICE!A1"/>
    <hyperlink ref="J1:K2" location="INDICE!A3" display="INDICE"/>
    <hyperlink ref="J52" r:id="rId2" location="INDICE!A1"/>
    <hyperlink ref="J52:K53" location="INDICE!A3" display="INDICE"/>
    <hyperlink ref="J104" r:id="rId3" location="INDICE!A1"/>
    <hyperlink ref="J104:K105" location="INDICE!A3" display="INDICE"/>
    <hyperlink ref="J154" r:id="rId4" location="INDICE!A1"/>
    <hyperlink ref="J154:K155" location="INDICE!A3" display="INDICE"/>
    <hyperlink ref="J207" r:id="rId5" location="INDICE!A1"/>
    <hyperlink ref="J207:K208" location="INDICE!A3" display="INDICE"/>
  </hyperlinks>
  <printOptions horizontalCentered="1"/>
  <pageMargins left="0.59055118110236227" right="0.59055118110236227" top="0.98425196850393704" bottom="0.98425196850393704" header="0" footer="0"/>
  <pageSetup scale="95" orientation="portrait" r:id="rId6"/>
  <headerFooter alignWithMargins="0"/>
  <rowBreaks count="4" manualBreakCount="4">
    <brk id="51" max="9" man="1"/>
    <brk id="102" max="9" man="1"/>
    <brk id="153" max="9" man="1"/>
    <brk id="206" max="9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workbookViewId="0">
      <selection activeCell="S1" sqref="S1:T2"/>
    </sheetView>
  </sheetViews>
  <sheetFormatPr baseColWidth="10" defaultColWidth="9" defaultRowHeight="12.75" x14ac:dyDescent="0.2"/>
  <cols>
    <col min="1" max="1" width="26" style="29" customWidth="1"/>
    <col min="2" max="18" width="4.875" style="2" bestFit="1" customWidth="1"/>
    <col min="19" max="256" width="11" customWidth="1"/>
  </cols>
  <sheetData>
    <row r="1" spans="1:21" ht="15" x14ac:dyDescent="0.2">
      <c r="A1" s="83" t="s">
        <v>922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747" t="s">
        <v>650</v>
      </c>
      <c r="T1" s="747"/>
      <c r="U1" s="200"/>
    </row>
    <row r="2" spans="1:21" ht="14.25" x14ac:dyDescent="0.2">
      <c r="A2" s="83" t="s">
        <v>340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747"/>
      <c r="T2" s="747"/>
    </row>
    <row r="3" spans="1:21" ht="14.25" x14ac:dyDescent="0.2">
      <c r="A3" s="85" t="s">
        <v>48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174"/>
      <c r="T3" s="174"/>
      <c r="U3" s="174"/>
    </row>
    <row r="4" spans="1:21" ht="15" thickBot="1" x14ac:dyDescent="0.25">
      <c r="A4" s="353" t="s">
        <v>1082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</row>
    <row r="5" spans="1:21" ht="13.5" thickBot="1" x14ac:dyDescent="0.25">
      <c r="A5" s="354" t="s">
        <v>49</v>
      </c>
      <c r="B5" s="355">
        <v>2004</v>
      </c>
      <c r="C5" s="355">
        <v>2005</v>
      </c>
      <c r="D5" s="355">
        <v>2006</v>
      </c>
      <c r="E5" s="355">
        <v>2007</v>
      </c>
      <c r="F5" s="355">
        <v>2008</v>
      </c>
      <c r="G5" s="355">
        <v>2009</v>
      </c>
      <c r="H5" s="355">
        <v>2010</v>
      </c>
      <c r="I5" s="355">
        <v>2011</v>
      </c>
      <c r="J5" s="355">
        <v>2012</v>
      </c>
      <c r="K5" s="355">
        <v>2013</v>
      </c>
      <c r="L5" s="355">
        <v>2014</v>
      </c>
      <c r="M5" s="355">
        <v>2015</v>
      </c>
      <c r="N5" s="355">
        <v>2016</v>
      </c>
      <c r="O5" s="355">
        <v>2017</v>
      </c>
      <c r="P5" s="355">
        <v>2018</v>
      </c>
      <c r="Q5" s="355">
        <v>2019</v>
      </c>
      <c r="R5" s="355">
        <v>2020</v>
      </c>
    </row>
    <row r="6" spans="1:21" ht="15.75" thickTop="1" x14ac:dyDescent="0.25">
      <c r="A6" s="356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</row>
    <row r="7" spans="1:21" ht="13.5" x14ac:dyDescent="0.25">
      <c r="A7" s="358" t="s">
        <v>341</v>
      </c>
      <c r="B7" s="359">
        <v>37.255419415645619</v>
      </c>
      <c r="C7" s="359">
        <v>43.542736294956235</v>
      </c>
      <c r="D7" s="359">
        <v>46.589978604823159</v>
      </c>
      <c r="E7" s="359">
        <v>47.952249770431585</v>
      </c>
      <c r="F7" s="359">
        <v>54.154704290050034</v>
      </c>
      <c r="G7" s="359">
        <v>56.456815527501249</v>
      </c>
      <c r="H7" s="359">
        <v>57.474953255379127</v>
      </c>
      <c r="I7" s="359">
        <v>59.613081144321569</v>
      </c>
      <c r="J7" s="359">
        <v>58.726606561988469</v>
      </c>
      <c r="K7" s="359">
        <v>60.485398722913772</v>
      </c>
      <c r="L7" s="360">
        <v>62.976702774892409</v>
      </c>
      <c r="M7" s="360">
        <v>64.106309653812872</v>
      </c>
      <c r="N7" s="361">
        <v>64.217395433393477</v>
      </c>
      <c r="O7" s="360">
        <v>66.221618164374803</v>
      </c>
      <c r="P7" s="360">
        <v>84.548147752749017</v>
      </c>
      <c r="Q7" s="360">
        <v>90.547107628131158</v>
      </c>
      <c r="R7" s="647">
        <v>91.9</v>
      </c>
    </row>
    <row r="8" spans="1:21" ht="13.5" x14ac:dyDescent="0.25">
      <c r="A8" s="362" t="s">
        <v>52</v>
      </c>
      <c r="B8" s="359">
        <v>36.897266729500473</v>
      </c>
      <c r="C8" s="359">
        <v>43.002560737900197</v>
      </c>
      <c r="D8" s="359">
        <v>46.205657835653348</v>
      </c>
      <c r="E8" s="359">
        <v>46.908243271879634</v>
      </c>
      <c r="F8" s="359">
        <v>53.296147431165068</v>
      </c>
      <c r="G8" s="359">
        <v>55.283354652132807</v>
      </c>
      <c r="H8" s="359">
        <v>56.595875310468003</v>
      </c>
      <c r="I8" s="359">
        <v>58.884648597453968</v>
      </c>
      <c r="J8" s="359">
        <v>58.418411656344162</v>
      </c>
      <c r="K8" s="359">
        <v>60.153395681463209</v>
      </c>
      <c r="L8" s="360">
        <v>62.495109876026923</v>
      </c>
      <c r="M8" s="360">
        <v>63.402873310547292</v>
      </c>
      <c r="N8" s="361">
        <v>63.598746421739541</v>
      </c>
      <c r="O8" s="360">
        <v>65.599999999999994</v>
      </c>
      <c r="P8" s="360">
        <v>83.9</v>
      </c>
      <c r="Q8" s="360">
        <v>90.014587770637931</v>
      </c>
      <c r="R8" s="647">
        <v>91.5</v>
      </c>
    </row>
    <row r="9" spans="1:21" ht="13.5" x14ac:dyDescent="0.25">
      <c r="A9" s="362" t="s">
        <v>75</v>
      </c>
      <c r="B9" s="359">
        <v>0.35815268614514606</v>
      </c>
      <c r="C9" s="359">
        <v>0.54017555705604325</v>
      </c>
      <c r="D9" s="359">
        <v>0.38432076916981434</v>
      </c>
      <c r="E9" s="359">
        <v>1.044006498551953</v>
      </c>
      <c r="F9" s="359">
        <v>0.8585568588849698</v>
      </c>
      <c r="G9" s="359">
        <v>1.1734608753684446</v>
      </c>
      <c r="H9" s="359">
        <v>0.87907794491111546</v>
      </c>
      <c r="I9" s="359">
        <v>0.72843254686760084</v>
      </c>
      <c r="J9" s="359">
        <v>0.30819490564431573</v>
      </c>
      <c r="K9" s="359">
        <v>0.33200304145056325</v>
      </c>
      <c r="L9" s="360">
        <v>0.48159289886549117</v>
      </c>
      <c r="M9" s="360">
        <v>0.70343634326558968</v>
      </c>
      <c r="N9" s="361">
        <v>0.61864901165393649</v>
      </c>
      <c r="O9" s="360">
        <v>0.6116085705148705</v>
      </c>
      <c r="P9" s="360">
        <v>0.62319846268816059</v>
      </c>
      <c r="Q9" s="360">
        <v>0.53251985749322051</v>
      </c>
      <c r="R9" s="647">
        <v>0.44178183095258083</v>
      </c>
    </row>
    <row r="10" spans="1:21" ht="13.5" x14ac:dyDescent="0.25">
      <c r="A10" s="666"/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60"/>
      <c r="M10" s="360"/>
      <c r="N10" s="361"/>
      <c r="O10" s="360"/>
      <c r="P10" s="360"/>
      <c r="Q10" s="360"/>
      <c r="R10" s="647"/>
    </row>
    <row r="11" spans="1:21" ht="13.5" x14ac:dyDescent="0.25">
      <c r="A11" s="358" t="s">
        <v>342</v>
      </c>
      <c r="B11" s="359">
        <v>93.708288690668283</v>
      </c>
      <c r="C11" s="359">
        <v>93.747649727995181</v>
      </c>
      <c r="D11" s="359">
        <v>95.651454605614802</v>
      </c>
      <c r="E11" s="359">
        <v>96.1</v>
      </c>
      <c r="F11" s="359">
        <v>96.45675404791146</v>
      </c>
      <c r="G11" s="359">
        <v>93.319053725886107</v>
      </c>
      <c r="H11" s="359">
        <v>93.098421425298852</v>
      </c>
      <c r="I11" s="359">
        <v>92.21459311151655</v>
      </c>
      <c r="J11" s="359">
        <v>90.734347523480537</v>
      </c>
      <c r="K11" s="359">
        <v>89.543280884341996</v>
      </c>
      <c r="L11" s="360">
        <v>89.851994512452521</v>
      </c>
      <c r="M11" s="360">
        <v>91.007170049907842</v>
      </c>
      <c r="N11" s="361">
        <v>90.637593857379201</v>
      </c>
      <c r="O11" s="360">
        <v>88.744723454919367</v>
      </c>
      <c r="P11" s="360">
        <v>102.30444143210271</v>
      </c>
      <c r="Q11" s="360">
        <v>92.1539990058439</v>
      </c>
      <c r="R11" s="647">
        <v>93.5</v>
      </c>
    </row>
    <row r="12" spans="1:21" ht="13.5" x14ac:dyDescent="0.25">
      <c r="A12" s="362" t="s">
        <v>52</v>
      </c>
      <c r="B12" s="359">
        <v>93.221629855293216</v>
      </c>
      <c r="C12" s="359">
        <v>92.868961367795634</v>
      </c>
      <c r="D12" s="359">
        <v>94.763165262541676</v>
      </c>
      <c r="E12" s="359">
        <v>95.1</v>
      </c>
      <c r="F12" s="359">
        <v>95.515182314826575</v>
      </c>
      <c r="G12" s="359">
        <v>92.470463041283523</v>
      </c>
      <c r="H12" s="359">
        <v>92.247351687561604</v>
      </c>
      <c r="I12" s="359">
        <v>91.37198646258409</v>
      </c>
      <c r="J12" s="359">
        <v>90.159947782288725</v>
      </c>
      <c r="K12" s="359">
        <v>88.967495952700673</v>
      </c>
      <c r="L12" s="360">
        <v>89.320388349514573</v>
      </c>
      <c r="M12" s="360">
        <v>90.639923591212991</v>
      </c>
      <c r="N12" s="361">
        <v>90.190754959770359</v>
      </c>
      <c r="O12" s="360">
        <v>88.5</v>
      </c>
      <c r="P12" s="360">
        <v>102.1</v>
      </c>
      <c r="Q12" s="360">
        <v>91.934372385071086</v>
      </c>
      <c r="R12" s="647">
        <v>93.34125039102382</v>
      </c>
    </row>
    <row r="13" spans="1:21" ht="13.5" x14ac:dyDescent="0.25">
      <c r="A13" s="362" t="s">
        <v>75</v>
      </c>
      <c r="B13" s="359">
        <v>0.48665883537506294</v>
      </c>
      <c r="C13" s="359">
        <v>0.87868836019955376</v>
      </c>
      <c r="D13" s="359">
        <v>0.8882893430731249</v>
      </c>
      <c r="E13" s="359">
        <v>0.85895894176258381</v>
      </c>
      <c r="F13" s="359">
        <v>0.94157173308488262</v>
      </c>
      <c r="G13" s="359">
        <v>0.84859068460258136</v>
      </c>
      <c r="H13" s="359">
        <v>0.85106973773723738</v>
      </c>
      <c r="I13" s="359">
        <v>0.84260664893246617</v>
      </c>
      <c r="J13" s="359">
        <v>0.57439974119181214</v>
      </c>
      <c r="K13" s="359">
        <v>0.57578493164132616</v>
      </c>
      <c r="L13" s="360">
        <v>0.53160616293794849</v>
      </c>
      <c r="M13" s="360">
        <v>0.36724645869486261</v>
      </c>
      <c r="N13" s="361">
        <v>0.44683889760884626</v>
      </c>
      <c r="O13" s="360">
        <v>0.29359238012771943</v>
      </c>
      <c r="P13" s="360">
        <v>0.23124152778885254</v>
      </c>
      <c r="Q13" s="360">
        <v>0.21962662077281417</v>
      </c>
      <c r="R13" s="647">
        <v>0.22822800584627478</v>
      </c>
    </row>
    <row r="14" spans="1:21" ht="13.5" x14ac:dyDescent="0.25">
      <c r="A14" s="666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60"/>
      <c r="M14" s="360"/>
      <c r="N14" s="361"/>
      <c r="O14" s="360"/>
      <c r="P14" s="360"/>
      <c r="Q14" s="360"/>
      <c r="R14" s="647"/>
    </row>
    <row r="15" spans="1:21" ht="13.5" x14ac:dyDescent="0.25">
      <c r="A15" s="363" t="s">
        <v>343</v>
      </c>
      <c r="B15" s="359">
        <v>113.56539122362732</v>
      </c>
      <c r="C15" s="359">
        <v>113.30173216153663</v>
      </c>
      <c r="D15" s="359">
        <v>113.05714894470864</v>
      </c>
      <c r="E15" s="359">
        <v>111.82529408453877</v>
      </c>
      <c r="F15" s="359">
        <v>112.99582088543141</v>
      </c>
      <c r="G15" s="359">
        <v>114.59112393769384</v>
      </c>
      <c r="H15" s="359">
        <v>113.41947487211664</v>
      </c>
      <c r="I15" s="359">
        <v>111.91241462434714</v>
      </c>
      <c r="J15" s="359">
        <v>111.13859528985941</v>
      </c>
      <c r="K15" s="359">
        <v>109.40381390288061</v>
      </c>
      <c r="L15" s="360">
        <v>108.52007953969527</v>
      </c>
      <c r="M15" s="360">
        <v>106.7</v>
      </c>
      <c r="N15" s="361">
        <v>107.02762773977148</v>
      </c>
      <c r="O15" s="360">
        <v>106.60350215636412</v>
      </c>
      <c r="P15" s="360">
        <v>108.67719209963518</v>
      </c>
      <c r="Q15" s="360">
        <v>110.89069976024852</v>
      </c>
      <c r="R15" s="647">
        <v>109.83781724945436</v>
      </c>
    </row>
    <row r="16" spans="1:21" ht="13.5" x14ac:dyDescent="0.25">
      <c r="A16" s="362" t="s">
        <v>344</v>
      </c>
      <c r="B16" s="364">
        <v>106.73414381916339</v>
      </c>
      <c r="C16" s="364">
        <v>107.36868765906975</v>
      </c>
      <c r="D16" s="364">
        <v>107.87801936614257</v>
      </c>
      <c r="E16" s="364">
        <v>107.10764234150287</v>
      </c>
      <c r="F16" s="364">
        <v>107.63396196118367</v>
      </c>
      <c r="G16" s="364">
        <v>108.9762849513004</v>
      </c>
      <c r="H16" s="364">
        <v>107.63030160431535</v>
      </c>
      <c r="I16" s="364">
        <v>106.70930114481743</v>
      </c>
      <c r="J16" s="364">
        <v>105.07979856652601</v>
      </c>
      <c r="K16" s="364">
        <v>103.2962021880755</v>
      </c>
      <c r="L16" s="360">
        <v>101.98856514476336</v>
      </c>
      <c r="M16" s="360">
        <v>100.5</v>
      </c>
      <c r="N16" s="361">
        <v>100.06523934967618</v>
      </c>
      <c r="O16" s="360">
        <v>99.969511796293446</v>
      </c>
      <c r="P16" s="360">
        <v>101.52265334363713</v>
      </c>
      <c r="Q16" s="360">
        <v>104.28207674515424</v>
      </c>
      <c r="R16" s="648">
        <v>102.2</v>
      </c>
    </row>
    <row r="17" spans="1:18" ht="13.5" x14ac:dyDescent="0.25">
      <c r="A17" s="362" t="s">
        <v>6</v>
      </c>
      <c r="B17" s="364">
        <v>0.20397860056837153</v>
      </c>
      <c r="C17" s="364">
        <v>0.15855496709469644</v>
      </c>
      <c r="D17" s="364">
        <v>9.7637462998090688E-2</v>
      </c>
      <c r="E17" s="364">
        <v>8.8803837326379115E-2</v>
      </c>
      <c r="F17" s="364">
        <v>8.8526238839144233E-2</v>
      </c>
      <c r="G17" s="364">
        <v>9.3972200609095044E-2</v>
      </c>
      <c r="H17" s="364">
        <v>8.6925832004392037E-2</v>
      </c>
      <c r="I17" s="364">
        <v>8.918361670470952E-2</v>
      </c>
      <c r="J17" s="364">
        <v>7.7279424279818154E-2</v>
      </c>
      <c r="K17" s="364">
        <v>6.9725756779971892E-2</v>
      </c>
      <c r="L17" s="360">
        <v>7.0709602319849532E-2</v>
      </c>
      <c r="M17" s="360">
        <v>6.0193302583067897E-2</v>
      </c>
      <c r="N17" s="361">
        <v>5.6465781961094856E-2</v>
      </c>
      <c r="O17" s="360">
        <v>6.3859970471784794E-2</v>
      </c>
      <c r="P17" s="360">
        <v>6.0654529770141796E-2</v>
      </c>
      <c r="Q17" s="360">
        <v>5.9342190933230281E-2</v>
      </c>
      <c r="R17" s="648">
        <v>5.7043095456714932E-2</v>
      </c>
    </row>
    <row r="18" spans="1:18" ht="13.5" x14ac:dyDescent="0.25">
      <c r="A18" s="365" t="s">
        <v>345</v>
      </c>
      <c r="B18" s="364">
        <v>3.7626112518016073</v>
      </c>
      <c r="C18" s="364">
        <v>2.8193955967020567</v>
      </c>
      <c r="D18" s="364">
        <v>2.2357324154308564</v>
      </c>
      <c r="E18" s="364">
        <v>1.7860828127052024</v>
      </c>
      <c r="F18" s="364">
        <v>2.3794331785356619</v>
      </c>
      <c r="G18" s="364">
        <v>2.6510506135134611</v>
      </c>
      <c r="H18" s="364">
        <v>2.8899026604968934</v>
      </c>
      <c r="I18" s="364">
        <v>2.6207621225700772</v>
      </c>
      <c r="J18" s="364">
        <v>3.6262920544326303</v>
      </c>
      <c r="K18" s="364">
        <v>3.6214099755035729</v>
      </c>
      <c r="L18" s="360">
        <v>4.1408455500469312</v>
      </c>
      <c r="M18" s="360">
        <v>4.0322672582634684</v>
      </c>
      <c r="N18" s="361">
        <v>4.6650634283953138</v>
      </c>
      <c r="O18" s="360">
        <v>4.3729412288788607</v>
      </c>
      <c r="P18" s="360">
        <v>4.7771058354150568</v>
      </c>
      <c r="Q18" s="360">
        <v>4.432817044523631</v>
      </c>
      <c r="R18" s="648">
        <v>4.4729808523363106</v>
      </c>
    </row>
    <row r="19" spans="1:18" ht="13.5" x14ac:dyDescent="0.25">
      <c r="A19" s="365" t="s">
        <v>57</v>
      </c>
      <c r="B19" s="364">
        <v>1.2120644588663512</v>
      </c>
      <c r="C19" s="364">
        <v>1.3755158184319118</v>
      </c>
      <c r="D19" s="364">
        <v>1.2891454860256382</v>
      </c>
      <c r="E19" s="364">
        <v>1.2482567556581177</v>
      </c>
      <c r="F19" s="364">
        <v>1.2932436943541812</v>
      </c>
      <c r="G19" s="364">
        <v>1.3192748622208044</v>
      </c>
      <c r="H19" s="364">
        <v>1.1690326178836283</v>
      </c>
      <c r="I19" s="364">
        <v>1.0554130481812281</v>
      </c>
      <c r="J19" s="364">
        <v>1.0174375365212107</v>
      </c>
      <c r="K19" s="364">
        <v>1.0032761670007067</v>
      </c>
      <c r="L19" s="360">
        <v>0.84828713234684006</v>
      </c>
      <c r="M19" s="360">
        <v>0.7909491161388732</v>
      </c>
      <c r="N19" s="361">
        <v>0.6393456268264206</v>
      </c>
      <c r="O19" s="360">
        <v>0.60046424531950304</v>
      </c>
      <c r="P19" s="360">
        <v>0.50635300037740594</v>
      </c>
      <c r="Q19" s="360">
        <v>0.38907060521636694</v>
      </c>
      <c r="R19" s="648">
        <v>0.29390563635705858</v>
      </c>
    </row>
    <row r="20" spans="1:18" ht="13.5" x14ac:dyDescent="0.25">
      <c r="A20" s="362" t="s">
        <v>346</v>
      </c>
      <c r="B20" s="364">
        <v>0.34464647780663965</v>
      </c>
      <c r="C20" s="364">
        <v>0.33914289714930523</v>
      </c>
      <c r="D20" s="364">
        <v>0.38103433653068447</v>
      </c>
      <c r="E20" s="364">
        <v>0.38356587014210697</v>
      </c>
      <c r="F20" s="364">
        <v>0.45340646431695347</v>
      </c>
      <c r="G20" s="364">
        <v>0.40692549254580607</v>
      </c>
      <c r="H20" s="364">
        <v>0.56273038613369586</v>
      </c>
      <c r="I20" s="364">
        <v>0.39735274769425027</v>
      </c>
      <c r="J20" s="364">
        <v>0.42368893660388673</v>
      </c>
      <c r="K20" s="364">
        <v>0.47828223359856542</v>
      </c>
      <c r="L20" s="360">
        <v>0.5485696567072198</v>
      </c>
      <c r="M20" s="360">
        <v>0.54128371337955761</v>
      </c>
      <c r="N20" s="361">
        <v>0.69581140878751546</v>
      </c>
      <c r="O20" s="360">
        <v>0.74420559228249561</v>
      </c>
      <c r="P20" s="360">
        <v>1.059657099725033</v>
      </c>
      <c r="Q20" s="360">
        <v>1.0962688956612541</v>
      </c>
      <c r="R20" s="648">
        <v>1.1967908816328745</v>
      </c>
    </row>
    <row r="21" spans="1:18" ht="13.5" x14ac:dyDescent="0.25">
      <c r="A21" s="362" t="s">
        <v>53</v>
      </c>
      <c r="B21" s="364">
        <v>1.3079466154209451</v>
      </c>
      <c r="C21" s="364">
        <v>1.2404352230888978</v>
      </c>
      <c r="D21" s="364">
        <v>1.1755798775808251</v>
      </c>
      <c r="E21" s="364">
        <v>1.2109424672040758</v>
      </c>
      <c r="F21" s="364">
        <v>1.1472493482017976</v>
      </c>
      <c r="G21" s="364">
        <v>1.1436158175042621</v>
      </c>
      <c r="H21" s="364">
        <v>1.080581771282668</v>
      </c>
      <c r="I21" s="364">
        <v>1.0404019443794452</v>
      </c>
      <c r="J21" s="364">
        <v>0.91409877149587238</v>
      </c>
      <c r="K21" s="364">
        <v>0.9349175819223029</v>
      </c>
      <c r="L21" s="360">
        <v>0.92310245351106801</v>
      </c>
      <c r="M21" s="360">
        <v>0.90654761769044678</v>
      </c>
      <c r="N21" s="361">
        <v>0.90570214412497152</v>
      </c>
      <c r="O21" s="360">
        <v>0.85251932311803169</v>
      </c>
      <c r="P21" s="360">
        <v>0.75076829071042184</v>
      </c>
      <c r="Q21" s="360">
        <v>0.63112427875980626</v>
      </c>
      <c r="R21" s="648">
        <v>0.55171368887041472</v>
      </c>
    </row>
    <row r="22" spans="1:18" ht="13.5" x14ac:dyDescent="0.25">
      <c r="A22" s="666"/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0"/>
      <c r="M22" s="360"/>
      <c r="N22" s="361"/>
      <c r="P22" s="360"/>
      <c r="Q22" s="360"/>
      <c r="R22" s="549"/>
    </row>
    <row r="23" spans="1:18" ht="13.5" x14ac:dyDescent="0.25">
      <c r="A23" s="367" t="s">
        <v>347</v>
      </c>
      <c r="B23" s="368">
        <v>86.654787097563897</v>
      </c>
      <c r="C23" s="368">
        <v>87.988236396869297</v>
      </c>
      <c r="D23" s="368">
        <v>90.784683786783162</v>
      </c>
      <c r="E23" s="368">
        <v>91.931255530802872</v>
      </c>
      <c r="F23" s="368">
        <v>92.974357390455239</v>
      </c>
      <c r="G23" s="368">
        <v>99.784532126904139</v>
      </c>
      <c r="H23" s="368">
        <v>103.1067201124972</v>
      </c>
      <c r="I23" s="368">
        <v>105.75905874078741</v>
      </c>
      <c r="J23" s="368">
        <v>108.52797428786197</v>
      </c>
      <c r="K23" s="368">
        <v>111.43032835100735</v>
      </c>
      <c r="L23" s="360">
        <v>116.06246124799678</v>
      </c>
      <c r="M23" s="360">
        <v>117.90321299648238</v>
      </c>
      <c r="N23" s="361">
        <v>119.99439316137146</v>
      </c>
      <c r="O23" s="360">
        <v>123.83488881163763</v>
      </c>
      <c r="P23" s="360">
        <v>128.47442542728734</v>
      </c>
      <c r="Q23" s="360">
        <v>137.01670067297164</v>
      </c>
      <c r="R23" s="566">
        <v>135.90050780396831</v>
      </c>
    </row>
    <row r="24" spans="1:18" ht="13.5" x14ac:dyDescent="0.25">
      <c r="A24" s="362" t="s">
        <v>348</v>
      </c>
      <c r="B24" s="368">
        <v>74.74689220585708</v>
      </c>
      <c r="C24" s="368">
        <v>77.462154942119327</v>
      </c>
      <c r="D24" s="368">
        <v>79.759102572258627</v>
      </c>
      <c r="E24" s="368">
        <v>80.366687781581618</v>
      </c>
      <c r="F24" s="368">
        <v>80.172059462914078</v>
      </c>
      <c r="G24" s="368">
        <v>83.418041079677778</v>
      </c>
      <c r="H24" s="368">
        <v>84.757307122647546</v>
      </c>
      <c r="I24" s="368">
        <v>86.549009265093019</v>
      </c>
      <c r="J24" s="368">
        <v>88.322848223854663</v>
      </c>
      <c r="K24" s="368">
        <v>90.490752289928906</v>
      </c>
      <c r="L24" s="360">
        <v>92.867709635024625</v>
      </c>
      <c r="M24" s="360">
        <v>95.311807461038484</v>
      </c>
      <c r="N24" s="361">
        <v>95.876260289963454</v>
      </c>
      <c r="O24" s="360">
        <v>97.138683350463893</v>
      </c>
      <c r="P24" s="360">
        <v>98.773197878477234</v>
      </c>
      <c r="Q24" s="360">
        <v>105.0370990221942</v>
      </c>
      <c r="R24" s="566">
        <v>104.74516686191421</v>
      </c>
    </row>
    <row r="25" spans="1:18" ht="13.5" x14ac:dyDescent="0.25">
      <c r="A25" s="365" t="s">
        <v>349</v>
      </c>
      <c r="B25" s="368">
        <v>2.9789157264623287</v>
      </c>
      <c r="C25" s="368">
        <v>2.1057318273421757</v>
      </c>
      <c r="D25" s="368">
        <v>2.0956002761461123</v>
      </c>
      <c r="E25" s="368">
        <v>2.0327257457242296</v>
      </c>
      <c r="F25" s="368">
        <v>2.0712709164387824</v>
      </c>
      <c r="G25" s="368">
        <v>2.9132306341388921</v>
      </c>
      <c r="H25" s="368">
        <v>3.3444719083205876</v>
      </c>
      <c r="I25" s="368">
        <v>3.6603710921283339</v>
      </c>
      <c r="J25" s="368">
        <v>4.967050452965692</v>
      </c>
      <c r="K25" s="368">
        <v>5.7169973488714847</v>
      </c>
      <c r="L25" s="360">
        <v>6.6776158318955776</v>
      </c>
      <c r="M25" s="360">
        <v>5.8610733217018813</v>
      </c>
      <c r="N25" s="361">
        <v>6.6976810174331725</v>
      </c>
      <c r="O25" s="360">
        <v>6.9742929552983943</v>
      </c>
      <c r="P25" s="360">
        <v>7.4348750606537912</v>
      </c>
      <c r="Q25" s="360">
        <v>7.8517886591916195</v>
      </c>
      <c r="R25" s="566">
        <v>8.1355599958400191</v>
      </c>
    </row>
    <row r="26" spans="1:18" ht="13.5" x14ac:dyDescent="0.25">
      <c r="A26" s="365" t="s">
        <v>350</v>
      </c>
      <c r="B26" s="368"/>
      <c r="C26" s="368"/>
      <c r="D26" s="368">
        <v>0.58033095121968459</v>
      </c>
      <c r="E26" s="368">
        <v>0.65479960996718878</v>
      </c>
      <c r="F26" s="368">
        <v>0.82584740829791325</v>
      </c>
      <c r="G26" s="368">
        <v>1.1439124957049593</v>
      </c>
      <c r="H26" s="368">
        <v>1.2339414850305768</v>
      </c>
      <c r="I26" s="368">
        <v>1.3274919779044383</v>
      </c>
      <c r="J26" s="368">
        <v>1.2387499693810067</v>
      </c>
      <c r="K26" s="368">
        <v>0.68366731904422862</v>
      </c>
      <c r="L26" s="360">
        <v>0.43974665860680595</v>
      </c>
      <c r="M26" s="360">
        <v>0.23006704737895217</v>
      </c>
      <c r="N26" s="361">
        <v>0.17499263351141442</v>
      </c>
      <c r="O26" s="360">
        <v>0.54353395914440961</v>
      </c>
      <c r="P26" s="360">
        <v>0.6929513786819248</v>
      </c>
      <c r="Q26" s="360">
        <v>0.90064634620139161</v>
      </c>
      <c r="R26" s="566">
        <v>0.93347422384584666</v>
      </c>
    </row>
    <row r="27" spans="1:18" ht="13.5" x14ac:dyDescent="0.25">
      <c r="A27" s="365" t="s">
        <v>351</v>
      </c>
      <c r="B27" s="368">
        <v>3.8020898311986988</v>
      </c>
      <c r="C27" s="368">
        <v>2.5287060036556217</v>
      </c>
      <c r="D27" s="368">
        <v>2.495917891299277</v>
      </c>
      <c r="E27" s="368">
        <v>2.9864556124155701</v>
      </c>
      <c r="F27" s="368">
        <v>3.4801532902036345</v>
      </c>
      <c r="G27" s="368">
        <v>4.7751307601267516</v>
      </c>
      <c r="H27" s="368">
        <v>5.6226850006161255</v>
      </c>
      <c r="I27" s="368">
        <v>4.8174088020825696</v>
      </c>
      <c r="J27" s="368">
        <v>4.0288270792931611</v>
      </c>
      <c r="K27" s="368">
        <v>3.8647676322304236</v>
      </c>
      <c r="L27" s="360">
        <v>4.1059773723629771</v>
      </c>
      <c r="M27" s="360">
        <v>4.1842483494354648</v>
      </c>
      <c r="N27" s="361">
        <v>4.1583434689230927</v>
      </c>
      <c r="O27" s="360">
        <v>4.3458877522818362</v>
      </c>
      <c r="P27" s="360">
        <v>4.3509584232058778</v>
      </c>
      <c r="Q27" s="360">
        <v>4.4097709940255765</v>
      </c>
      <c r="R27" s="566">
        <v>4.0386005241985243</v>
      </c>
    </row>
    <row r="28" spans="1:18" ht="13.5" x14ac:dyDescent="0.25">
      <c r="A28" s="362" t="s">
        <v>70</v>
      </c>
      <c r="B28" s="368">
        <v>0.16336369136032053</v>
      </c>
      <c r="C28" s="368">
        <v>0.10662229929230913</v>
      </c>
      <c r="D28" s="368">
        <v>5.7962409257020869E-2</v>
      </c>
      <c r="E28" s="368">
        <v>0.1551590380139643</v>
      </c>
      <c r="F28" s="368">
        <v>0.12235656365748716</v>
      </c>
      <c r="G28" s="368">
        <v>4.9870194326728519E-2</v>
      </c>
      <c r="H28" s="368">
        <v>0</v>
      </c>
      <c r="I28" s="368">
        <v>0</v>
      </c>
      <c r="J28" s="368">
        <v>0</v>
      </c>
      <c r="K28" s="368">
        <v>0</v>
      </c>
      <c r="L28" s="360">
        <v>0</v>
      </c>
      <c r="M28" s="360">
        <v>0</v>
      </c>
      <c r="N28" s="361">
        <v>0</v>
      </c>
      <c r="O28" s="360">
        <v>0</v>
      </c>
      <c r="P28" s="360">
        <v>0</v>
      </c>
      <c r="Q28" s="360">
        <v>0</v>
      </c>
      <c r="R28" s="566">
        <v>0</v>
      </c>
    </row>
    <row r="29" spans="1:18" ht="13.5" x14ac:dyDescent="0.25">
      <c r="A29" s="365" t="s">
        <v>352</v>
      </c>
      <c r="B29" s="368">
        <v>3.7434766335780649</v>
      </c>
      <c r="C29" s="368">
        <v>4.5111777663214134</v>
      </c>
      <c r="D29" s="368">
        <v>4.2969937301637788</v>
      </c>
      <c r="E29" s="368">
        <v>4.1994956145033369</v>
      </c>
      <c r="F29" s="368">
        <v>4.8455575063969913</v>
      </c>
      <c r="G29" s="368">
        <v>5.8763314626045133</v>
      </c>
      <c r="H29" s="368">
        <v>6.3874049536456479</v>
      </c>
      <c r="I29" s="368">
        <v>7.4772768343370117</v>
      </c>
      <c r="J29" s="368">
        <v>8.0239617333718698</v>
      </c>
      <c r="K29" s="368">
        <v>8.6621021555563864</v>
      </c>
      <c r="L29" s="360">
        <v>9.5208920845447267</v>
      </c>
      <c r="M29" s="360">
        <v>10.121412888366242</v>
      </c>
      <c r="N29" s="361">
        <v>10.811433770854098</v>
      </c>
      <c r="O29" s="360">
        <v>12.477176971489969</v>
      </c>
      <c r="P29" s="360">
        <v>14.796708571862697</v>
      </c>
      <c r="Q29" s="360">
        <v>16.368126628431082</v>
      </c>
      <c r="R29" s="566">
        <v>15.6977500564339</v>
      </c>
    </row>
    <row r="30" spans="1:18" ht="13.5" x14ac:dyDescent="0.25">
      <c r="A30" s="362" t="s">
        <v>53</v>
      </c>
      <c r="B30" s="368">
        <v>1.2200490091074081</v>
      </c>
      <c r="C30" s="368">
        <v>1.2738435581384451</v>
      </c>
      <c r="D30" s="368">
        <v>1.4987759564386576</v>
      </c>
      <c r="E30" s="368">
        <v>1.5359321285969496</v>
      </c>
      <c r="F30" s="368">
        <v>1.457112242546347</v>
      </c>
      <c r="G30" s="368">
        <v>1.6080155003245142</v>
      </c>
      <c r="H30" s="368">
        <v>1.7609096422367032</v>
      </c>
      <c r="I30" s="368">
        <v>1.9275007692420403</v>
      </c>
      <c r="J30" s="368">
        <v>1.9465368289955665</v>
      </c>
      <c r="K30" s="368">
        <v>2.0120416053759005</v>
      </c>
      <c r="L30" s="360">
        <v>2.4505196655620414</v>
      </c>
      <c r="M30" s="360">
        <v>2.1946039285613637</v>
      </c>
      <c r="N30" s="361">
        <v>2.2756819806862163</v>
      </c>
      <c r="O30" s="360">
        <v>2.3553138229591082</v>
      </c>
      <c r="P30" s="360">
        <v>2.4257341144058047</v>
      </c>
      <c r="Q30" s="360">
        <v>2.4492690229277665</v>
      </c>
      <c r="R30" s="566">
        <v>2.3499561417358135</v>
      </c>
    </row>
    <row r="31" spans="1:18" ht="13.5" x14ac:dyDescent="0.25">
      <c r="A31" s="665"/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0"/>
      <c r="M31" s="360"/>
      <c r="N31" s="361"/>
      <c r="O31" s="360"/>
      <c r="P31" s="360"/>
      <c r="Q31" s="360"/>
      <c r="R31" s="648"/>
    </row>
    <row r="32" spans="1:18" ht="13.5" x14ac:dyDescent="0.25">
      <c r="A32" s="363" t="s">
        <v>353</v>
      </c>
      <c r="B32" s="368">
        <v>103.58785179725815</v>
      </c>
      <c r="C32" s="368">
        <v>105.54614331066479</v>
      </c>
      <c r="D32" s="368">
        <v>106.80057525604457</v>
      </c>
      <c r="E32" s="368">
        <v>106.61030921297727</v>
      </c>
      <c r="F32" s="368">
        <v>107.38597902348511</v>
      </c>
      <c r="G32" s="368">
        <v>114.67958809921603</v>
      </c>
      <c r="H32" s="368">
        <v>118.49966680158137</v>
      </c>
      <c r="I32" s="368">
        <v>123.12511439838927</v>
      </c>
      <c r="J32" s="368">
        <v>124.24148100560247</v>
      </c>
      <c r="K32" s="368">
        <v>124.05771161581376</v>
      </c>
      <c r="L32" s="360">
        <v>125.75477918492611</v>
      </c>
      <c r="M32" s="360">
        <v>127.68415562558346</v>
      </c>
      <c r="N32" s="361">
        <v>128.93241329072856</v>
      </c>
      <c r="O32" s="360">
        <v>131.45406515080288</v>
      </c>
      <c r="P32" s="360">
        <v>132.40677346452941</v>
      </c>
      <c r="Q32" s="360">
        <v>135.51956251192283</v>
      </c>
      <c r="R32" s="566">
        <v>131.26592774344039</v>
      </c>
    </row>
    <row r="33" spans="1:18" ht="13.5" x14ac:dyDescent="0.25">
      <c r="A33" s="362" t="s">
        <v>354</v>
      </c>
      <c r="B33" s="368">
        <v>88.279109152707164</v>
      </c>
      <c r="C33" s="368">
        <v>91.944217934812727</v>
      </c>
      <c r="D33" s="368">
        <v>92.751297107034176</v>
      </c>
      <c r="E33" s="368">
        <v>92.176935454466189</v>
      </c>
      <c r="F33" s="368">
        <v>91.579529979533163</v>
      </c>
      <c r="G33" s="368">
        <v>95.221131602621767</v>
      </c>
      <c r="H33" s="368">
        <v>97.31274453288853</v>
      </c>
      <c r="I33" s="368">
        <v>100.368570810523</v>
      </c>
      <c r="J33" s="368">
        <v>100.98504059990884</v>
      </c>
      <c r="K33" s="368">
        <v>100.76695418187198</v>
      </c>
      <c r="L33" s="360">
        <v>101.10600283471274</v>
      </c>
      <c r="M33" s="360">
        <v>102.86155073346686</v>
      </c>
      <c r="N33" s="361">
        <v>102.6120514154309</v>
      </c>
      <c r="O33" s="360">
        <v>102.70748092610276</v>
      </c>
      <c r="P33" s="360">
        <v>101.42326527285243</v>
      </c>
      <c r="Q33" s="360">
        <v>104.69781891845244</v>
      </c>
      <c r="R33" s="566">
        <v>102.06786426049254</v>
      </c>
    </row>
    <row r="34" spans="1:18" ht="13.5" x14ac:dyDescent="0.25">
      <c r="A34" s="365" t="s">
        <v>355</v>
      </c>
      <c r="B34" s="368">
        <v>3.8183650027638065</v>
      </c>
      <c r="C34" s="368">
        <v>2.7993951533096353</v>
      </c>
      <c r="D34" s="368">
        <v>2.7475627100598299</v>
      </c>
      <c r="E34" s="368">
        <v>2.6149541451660205</v>
      </c>
      <c r="F34" s="368">
        <v>2.6973217912064285</v>
      </c>
      <c r="G34" s="368">
        <v>3.6679893329906186</v>
      </c>
      <c r="H34" s="368">
        <v>4.2792488930862351</v>
      </c>
      <c r="I34" s="368">
        <v>4.8900111486430271</v>
      </c>
      <c r="J34" s="368">
        <v>6.2596867405945389</v>
      </c>
      <c r="K34" s="368">
        <v>7.0335470278082264</v>
      </c>
      <c r="L34" s="360">
        <v>7.8035949565295883</v>
      </c>
      <c r="M34" s="360">
        <v>7.0997488637509152</v>
      </c>
      <c r="N34" s="361">
        <v>7.8930624317983655</v>
      </c>
      <c r="O34" s="360">
        <v>8.0890759304113953</v>
      </c>
      <c r="P34" s="360">
        <v>8.206415870346115</v>
      </c>
      <c r="Q34" s="360">
        <v>8.5149387280506534</v>
      </c>
      <c r="R34" s="566">
        <v>8.9147909880150227</v>
      </c>
    </row>
    <row r="35" spans="1:18" ht="13.5" x14ac:dyDescent="0.25">
      <c r="A35" s="365" t="s">
        <v>350</v>
      </c>
      <c r="B35" s="368"/>
      <c r="C35" s="368"/>
      <c r="D35" s="368">
        <v>0.68927433515815573</v>
      </c>
      <c r="E35" s="368">
        <v>0.71972669409237544</v>
      </c>
      <c r="F35" s="368">
        <v>0.89711632648185469</v>
      </c>
      <c r="G35" s="368">
        <v>1.2092758000257036</v>
      </c>
      <c r="H35" s="368">
        <v>1.266971655648633</v>
      </c>
      <c r="I35" s="368">
        <v>1.4177080386708154</v>
      </c>
      <c r="J35" s="368">
        <v>1.3092970274151925</v>
      </c>
      <c r="K35" s="368">
        <v>0.65304683289318599</v>
      </c>
      <c r="L35" s="360">
        <v>0.31380959719535728</v>
      </c>
      <c r="M35" s="360">
        <v>9.2039463015475775E-2</v>
      </c>
      <c r="N35" s="361">
        <v>8.8248200854953343E-2</v>
      </c>
      <c r="O35" s="360">
        <v>0.59730804199424281</v>
      </c>
      <c r="P35" s="360">
        <v>0.77821017384360303</v>
      </c>
      <c r="Q35" s="360">
        <v>0.91930634157862701</v>
      </c>
      <c r="R35" s="566">
        <v>0.93906119474579886</v>
      </c>
    </row>
    <row r="36" spans="1:18" ht="13.5" x14ac:dyDescent="0.25">
      <c r="A36" s="365" t="s">
        <v>351</v>
      </c>
      <c r="B36" s="368">
        <v>5.2159493184571293</v>
      </c>
      <c r="C36" s="368">
        <v>3.5542659900406135</v>
      </c>
      <c r="D36" s="368">
        <v>3.4026712856654777</v>
      </c>
      <c r="E36" s="368">
        <v>3.9279797715581135</v>
      </c>
      <c r="F36" s="368">
        <v>4.4863780073107211</v>
      </c>
      <c r="G36" s="368">
        <v>5.6487758642847963</v>
      </c>
      <c r="H36" s="368">
        <v>6.2146615480848242</v>
      </c>
      <c r="I36" s="368">
        <v>5.5543537946985708</v>
      </c>
      <c r="J36" s="368">
        <v>4.6502905214987846</v>
      </c>
      <c r="K36" s="368">
        <v>4.4737031446734861</v>
      </c>
      <c r="L36" s="360">
        <v>4.7277561164592763</v>
      </c>
      <c r="M36" s="360">
        <v>4.856615665116605</v>
      </c>
      <c r="N36" s="361">
        <v>4.7340456174372942</v>
      </c>
      <c r="O36" s="360">
        <v>4.7466926315925466</v>
      </c>
      <c r="P36" s="360">
        <v>4.458006773131916</v>
      </c>
      <c r="Q36" s="360">
        <v>4.1300654960348098</v>
      </c>
      <c r="R36" s="566">
        <v>3.5374300412601318</v>
      </c>
    </row>
    <row r="37" spans="1:18" ht="13.5" x14ac:dyDescent="0.25">
      <c r="A37" s="362" t="s">
        <v>70</v>
      </c>
      <c r="B37" s="368">
        <v>0.27206830717844777</v>
      </c>
      <c r="C37" s="368">
        <v>0.18010814405484787</v>
      </c>
      <c r="D37" s="368">
        <v>9.7729963371127562E-2</v>
      </c>
      <c r="E37" s="368">
        <v>0.25919672793855375</v>
      </c>
      <c r="F37" s="368">
        <v>0.20506653712301603</v>
      </c>
      <c r="G37" s="368">
        <v>8.3938439789230171E-2</v>
      </c>
      <c r="H37" s="368">
        <v>0</v>
      </c>
      <c r="I37" s="368">
        <v>0</v>
      </c>
      <c r="J37" s="368">
        <v>0</v>
      </c>
      <c r="K37" s="368">
        <v>0</v>
      </c>
      <c r="L37" s="360">
        <v>0</v>
      </c>
      <c r="M37" s="360">
        <v>0</v>
      </c>
      <c r="N37" s="361">
        <v>0</v>
      </c>
      <c r="O37" s="360">
        <v>0</v>
      </c>
      <c r="P37" s="360">
        <v>0</v>
      </c>
      <c r="Q37" s="360">
        <v>0</v>
      </c>
      <c r="R37" s="566">
        <v>0</v>
      </c>
    </row>
    <row r="38" spans="1:18" ht="13.5" x14ac:dyDescent="0.25">
      <c r="A38" s="365" t="s">
        <v>356</v>
      </c>
      <c r="B38" s="368">
        <v>4.5357785505110106</v>
      </c>
      <c r="C38" s="368">
        <v>5.5168509971261868</v>
      </c>
      <c r="D38" s="368">
        <v>5.2801989559579523</v>
      </c>
      <c r="E38" s="368">
        <v>5.0816826385751313</v>
      </c>
      <c r="F38" s="368">
        <v>5.8509664009429079</v>
      </c>
      <c r="G38" s="368">
        <v>7.0323544531551221</v>
      </c>
      <c r="H38" s="368">
        <v>7.4853126954729978</v>
      </c>
      <c r="I38" s="368">
        <v>8.7575086942775844</v>
      </c>
      <c r="J38" s="368">
        <v>8.9643203143693508</v>
      </c>
      <c r="K38" s="368">
        <v>9.0496006410592642</v>
      </c>
      <c r="L38" s="360">
        <v>9.6233540952254533</v>
      </c>
      <c r="M38" s="350">
        <v>10.456559564872482</v>
      </c>
      <c r="N38" s="361">
        <v>11.189155131751393</v>
      </c>
      <c r="O38" s="360">
        <v>12.903396904144627</v>
      </c>
      <c r="P38" s="360">
        <v>15.176452583988267</v>
      </c>
      <c r="Q38" s="360">
        <v>14.981423108018497</v>
      </c>
      <c r="R38" s="566">
        <v>13.68198681397336</v>
      </c>
    </row>
    <row r="39" spans="1:18" ht="13.5" x14ac:dyDescent="0.25">
      <c r="A39" s="362" t="s">
        <v>53</v>
      </c>
      <c r="B39" s="368">
        <v>1.4665814656405955</v>
      </c>
      <c r="C39" s="368">
        <v>1.5513050913207667</v>
      </c>
      <c r="D39" s="368">
        <v>1.8318408987978418</v>
      </c>
      <c r="E39" s="368">
        <v>1.8298337811808907</v>
      </c>
      <c r="F39" s="368">
        <v>1.6695999808870023</v>
      </c>
      <c r="G39" s="368">
        <v>1.8161226063487985</v>
      </c>
      <c r="H39" s="368">
        <v>1.940727476400149</v>
      </c>
      <c r="I39" s="368">
        <v>2.136961911576285</v>
      </c>
      <c r="J39" s="368">
        <v>2.0728458018157347</v>
      </c>
      <c r="K39" s="368">
        <v>2.0808597875076136</v>
      </c>
      <c r="L39" s="360">
        <v>2.1802615848036688</v>
      </c>
      <c r="M39" s="360">
        <v>2.3176413353611234</v>
      </c>
      <c r="N39" s="361">
        <v>2.4158504934556517</v>
      </c>
      <c r="O39" s="360">
        <v>2.410110716557317</v>
      </c>
      <c r="P39" s="360">
        <v>2.3644227903670489</v>
      </c>
      <c r="Q39" s="360">
        <v>2.2760099197877968</v>
      </c>
      <c r="R39" s="566">
        <v>2.1247944449535328</v>
      </c>
    </row>
    <row r="40" spans="1:18" ht="13.5" x14ac:dyDescent="0.25">
      <c r="A40" s="665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60"/>
      <c r="M40" s="360"/>
      <c r="N40" s="361"/>
      <c r="O40" s="360"/>
      <c r="P40" s="360"/>
      <c r="Q40" s="360"/>
      <c r="R40" s="649"/>
    </row>
    <row r="41" spans="1:18" ht="13.5" x14ac:dyDescent="0.25">
      <c r="A41" s="363" t="s">
        <v>923</v>
      </c>
      <c r="B41" s="368">
        <v>61.207404439835976</v>
      </c>
      <c r="C41" s="368">
        <v>62.513066152061292</v>
      </c>
      <c r="D41" s="368">
        <v>67.441039033231235</v>
      </c>
      <c r="E41" s="368">
        <v>70.039306085054818</v>
      </c>
      <c r="F41" s="368">
        <v>71.65460082585723</v>
      </c>
      <c r="G41" s="368">
        <v>77.980669739441254</v>
      </c>
      <c r="H41" s="368">
        <v>80.86461323975945</v>
      </c>
      <c r="I41" s="368">
        <v>81.07281823235131</v>
      </c>
      <c r="J41" s="368">
        <v>85.75852815997456</v>
      </c>
      <c r="K41" s="368">
        <v>92.696743479660512</v>
      </c>
      <c r="L41" s="360">
        <v>100.81653898107959</v>
      </c>
      <c r="M41" s="360">
        <v>104.14102295292247</v>
      </c>
      <c r="N41" s="361">
        <v>107.71554421325848</v>
      </c>
      <c r="O41" s="360">
        <v>113.15682910385559</v>
      </c>
      <c r="P41" s="360">
        <v>122.64686490497316</v>
      </c>
      <c r="Q41" s="360">
        <v>139.24531618696037</v>
      </c>
      <c r="R41" s="566">
        <v>142.81051576195699</v>
      </c>
    </row>
    <row r="42" spans="1:18" ht="13.5" x14ac:dyDescent="0.25">
      <c r="A42" s="362" t="s">
        <v>358</v>
      </c>
      <c r="B42" s="368">
        <v>54.410378470094734</v>
      </c>
      <c r="C42" s="368">
        <v>56.449797259266923</v>
      </c>
      <c r="D42" s="368">
        <v>60.822587276127827</v>
      </c>
      <c r="E42" s="368">
        <v>62.753199160682094</v>
      </c>
      <c r="F42" s="368">
        <v>63.296478031137525</v>
      </c>
      <c r="G42" s="368">
        <v>66.140297243909316</v>
      </c>
      <c r="H42" s="368">
        <v>66.615271919564265</v>
      </c>
      <c r="I42" s="368">
        <v>66.904190271190856</v>
      </c>
      <c r="J42" s="368">
        <v>69.97486821236491</v>
      </c>
      <c r="K42" s="368">
        <v>75.24530544946181</v>
      </c>
      <c r="L42" s="360">
        <v>80.645242799878076</v>
      </c>
      <c r="M42" s="360">
        <v>84.689007017846791</v>
      </c>
      <c r="N42" s="361">
        <v>86.622783504427986</v>
      </c>
      <c r="O42" s="360">
        <v>89.334171370926455</v>
      </c>
      <c r="P42" s="360">
        <v>94.845918811956949</v>
      </c>
      <c r="Q42" s="360">
        <v>105.54214586587156</v>
      </c>
      <c r="R42" s="566">
        <v>108.73693786169281</v>
      </c>
    </row>
    <row r="43" spans="1:18" ht="13.5" x14ac:dyDescent="0.25">
      <c r="A43" s="365" t="s">
        <v>359</v>
      </c>
      <c r="B43" s="368">
        <v>1.7173728613847385</v>
      </c>
      <c r="C43" s="368">
        <v>1.0992797822116545</v>
      </c>
      <c r="D43" s="368">
        <v>1.1453453696894595</v>
      </c>
      <c r="E43" s="368">
        <v>1.1644058279398291</v>
      </c>
      <c r="F43" s="368">
        <v>1.145125851922975</v>
      </c>
      <c r="G43" s="368">
        <v>1.808390555921362</v>
      </c>
      <c r="H43" s="368">
        <v>1.9937617410413639</v>
      </c>
      <c r="I43" s="368">
        <v>1.912409967712559</v>
      </c>
      <c r="J43" s="368">
        <v>3.0939731798393764</v>
      </c>
      <c r="K43" s="368">
        <v>3.7638060478324449</v>
      </c>
      <c r="L43" s="360">
        <v>5.0070947452671559</v>
      </c>
      <c r="M43" s="360">
        <v>4.1182057006129824</v>
      </c>
      <c r="N43" s="361">
        <v>5.0554931939618495</v>
      </c>
      <c r="O43" s="360">
        <v>5.411956209227017</v>
      </c>
      <c r="P43" s="360">
        <v>6.2914867538876669</v>
      </c>
      <c r="Q43" s="360">
        <v>6.8646342535310305</v>
      </c>
      <c r="R43" s="566">
        <v>6.9737519600053117</v>
      </c>
    </row>
    <row r="44" spans="1:18" ht="13.5" x14ac:dyDescent="0.25">
      <c r="A44" s="365" t="s">
        <v>350</v>
      </c>
      <c r="B44" s="368"/>
      <c r="C44" s="368"/>
      <c r="D44" s="368">
        <v>0.4215426840919751</v>
      </c>
      <c r="E44" s="368">
        <v>0.5579690870940095</v>
      </c>
      <c r="F44" s="368">
        <v>0.72041610951738599</v>
      </c>
      <c r="G44" s="368">
        <v>1.0482315868685919</v>
      </c>
      <c r="H44" s="368">
        <v>1.1862143928921656</v>
      </c>
      <c r="I44" s="368">
        <v>1.1992478090665026</v>
      </c>
      <c r="J44" s="368">
        <v>1.1365247012569404</v>
      </c>
      <c r="K44" s="368">
        <v>0.72909490004679589</v>
      </c>
      <c r="L44" s="360">
        <v>0.62658894730751891</v>
      </c>
      <c r="M44" s="360">
        <v>0.42427755645728243</v>
      </c>
      <c r="N44" s="361">
        <v>0.29416016393350752</v>
      </c>
      <c r="O44" s="360">
        <v>0.46817110601681761</v>
      </c>
      <c r="P44" s="360">
        <v>0.56660173105187173</v>
      </c>
      <c r="Q44" s="360">
        <v>0.87286938060756025</v>
      </c>
      <c r="R44" s="566">
        <v>0.92514423215824559</v>
      </c>
    </row>
    <row r="45" spans="1:18" ht="13.5" x14ac:dyDescent="0.25">
      <c r="A45" s="365" t="s">
        <v>351</v>
      </c>
      <c r="B45" s="368">
        <v>1.6773106471225905</v>
      </c>
      <c r="C45" s="368">
        <v>1.0406974740687136</v>
      </c>
      <c r="D45" s="368">
        <v>1.1742974771133592</v>
      </c>
      <c r="E45" s="368">
        <v>1.5822915743121435</v>
      </c>
      <c r="F45" s="368">
        <v>1.9916000541931989</v>
      </c>
      <c r="G45" s="368">
        <v>3.4962609350014109</v>
      </c>
      <c r="H45" s="368">
        <v>4.7673058519122389</v>
      </c>
      <c r="I45" s="368">
        <v>3.7698248435892276</v>
      </c>
      <c r="J45" s="368">
        <v>3.1283038146945144</v>
      </c>
      <c r="K45" s="368">
        <v>2.9613702406803504</v>
      </c>
      <c r="L45" s="360">
        <v>3.1834962352745557</v>
      </c>
      <c r="M45" s="360">
        <v>3.2381997804610316</v>
      </c>
      <c r="N45" s="361">
        <v>3.3674569394229144</v>
      </c>
      <c r="O45" s="360">
        <v>3.7841710729538693</v>
      </c>
      <c r="P45" s="360">
        <v>4.1923176487627858</v>
      </c>
      <c r="Q45" s="360">
        <v>4.8261360486264646</v>
      </c>
      <c r="R45" s="566">
        <v>4.7858293950315032</v>
      </c>
    </row>
    <row r="46" spans="1:18" ht="13.5" x14ac:dyDescent="0.25">
      <c r="A46" s="365" t="s">
        <v>360</v>
      </c>
      <c r="B46" s="368">
        <v>2.5527878587924779</v>
      </c>
      <c r="C46" s="368">
        <v>3.0520233869763489</v>
      </c>
      <c r="D46" s="368">
        <v>2.8639424663721273</v>
      </c>
      <c r="E46" s="368">
        <v>2.8838253982327036</v>
      </c>
      <c r="F46" s="368">
        <v>3.358211153195926</v>
      </c>
      <c r="G46" s="368">
        <v>4.1841077979493937</v>
      </c>
      <c r="H46" s="368">
        <v>4.8009782724276047</v>
      </c>
      <c r="I46" s="368">
        <v>5.6573983182146108</v>
      </c>
      <c r="J46" s="368">
        <v>6.6613477455759202</v>
      </c>
      <c r="K46" s="368">
        <v>8.0872217061826355</v>
      </c>
      <c r="L46" s="360">
        <v>9.3688777659168068</v>
      </c>
      <c r="M46" s="360">
        <v>9.6498476794237718</v>
      </c>
      <c r="N46" s="361">
        <v>10.292528748510279</v>
      </c>
      <c r="O46" s="360">
        <v>11.879841815176746</v>
      </c>
      <c r="P46" s="360">
        <v>14.233945257758826</v>
      </c>
      <c r="Q46" s="360">
        <v>18.432350932705894</v>
      </c>
      <c r="R46" s="566">
        <v>18.703187413197721</v>
      </c>
    </row>
    <row r="47" spans="1:18" ht="14.25" thickBot="1" x14ac:dyDescent="0.3">
      <c r="A47" s="370" t="s">
        <v>53</v>
      </c>
      <c r="B47" s="371">
        <v>0.84955460244143854</v>
      </c>
      <c r="C47" s="371">
        <v>0.87126824953765913</v>
      </c>
      <c r="D47" s="371">
        <v>1.0133237598364784</v>
      </c>
      <c r="E47" s="371">
        <v>1.097615036794042</v>
      </c>
      <c r="F47" s="371">
        <v>1.1427696258902116</v>
      </c>
      <c r="G47" s="371">
        <v>1.3033816197911767</v>
      </c>
      <c r="H47" s="371">
        <v>1.5010810619218091</v>
      </c>
      <c r="I47" s="371">
        <v>1.629747022577555</v>
      </c>
      <c r="J47" s="371">
        <v>1.7635105062428837</v>
      </c>
      <c r="K47" s="371">
        <v>1.9099451354564838</v>
      </c>
      <c r="L47" s="372">
        <v>1.9852384874354756</v>
      </c>
      <c r="M47" s="372">
        <v>2.0214852181205982</v>
      </c>
      <c r="N47" s="373">
        <v>2.0831216630019309</v>
      </c>
      <c r="O47" s="372">
        <v>2.2785175295546747</v>
      </c>
      <c r="P47" s="372">
        <v>2.5165947015550665</v>
      </c>
      <c r="Q47" s="372">
        <v>2.7071797056178712</v>
      </c>
      <c r="R47" s="650">
        <v>2.6856648998714023</v>
      </c>
    </row>
    <row r="48" spans="1:18" x14ac:dyDescent="0.2">
      <c r="A48" s="374" t="s">
        <v>361</v>
      </c>
      <c r="M48" s="360"/>
      <c r="N48" s="360"/>
      <c r="O48" s="360"/>
      <c r="P48" s="360"/>
      <c r="Q48" s="360"/>
      <c r="R48" s="360"/>
    </row>
    <row r="49" spans="1:5" x14ac:dyDescent="0.2">
      <c r="A49" s="375" t="s">
        <v>362</v>
      </c>
      <c r="B49" s="29"/>
      <c r="C49" s="29"/>
      <c r="D49" s="29"/>
      <c r="E49" s="29"/>
    </row>
    <row r="50" spans="1:5" ht="12.75" customHeight="1" x14ac:dyDescent="0.2">
      <c r="A50" s="791" t="s">
        <v>363</v>
      </c>
      <c r="B50" s="791"/>
      <c r="C50" s="791"/>
      <c r="D50" s="791"/>
      <c r="E50" s="791"/>
    </row>
    <row r="51" spans="1:5" x14ac:dyDescent="0.2">
      <c r="A51" s="29" t="s">
        <v>364</v>
      </c>
    </row>
    <row r="52" spans="1:5" x14ac:dyDescent="0.2">
      <c r="A52" s="375" t="s">
        <v>365</v>
      </c>
    </row>
    <row r="53" spans="1:5" x14ac:dyDescent="0.2">
      <c r="A53" s="376" t="s">
        <v>366</v>
      </c>
    </row>
    <row r="54" spans="1:5" x14ac:dyDescent="0.2">
      <c r="A54" s="377" t="s">
        <v>788</v>
      </c>
    </row>
    <row r="55" spans="1:5" x14ac:dyDescent="0.2">
      <c r="A55" s="377" t="s">
        <v>368</v>
      </c>
    </row>
  </sheetData>
  <mergeCells count="2">
    <mergeCell ref="A50:E50"/>
    <mergeCell ref="S1:T2"/>
  </mergeCells>
  <hyperlinks>
    <hyperlink ref="S1" r:id="rId1" location="INDICE!A1"/>
    <hyperlink ref="S1:T2" location="INDICE!A3" display="INDICE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workbookViewId="0"/>
  </sheetViews>
  <sheetFormatPr baseColWidth="10" defaultColWidth="9" defaultRowHeight="12.75" x14ac:dyDescent="0.2"/>
  <cols>
    <col min="1" max="1" width="27.5" style="2" customWidth="1"/>
    <col min="2" max="7" width="4.75" style="2" bestFit="1" customWidth="1"/>
    <col min="8" max="8" width="1.125" style="2" customWidth="1"/>
    <col min="9" max="14" width="4.75" style="2" bestFit="1" customWidth="1"/>
    <col min="15" max="15" width="1.25" style="2" customWidth="1"/>
    <col min="16" max="21" width="4.75" style="2" bestFit="1" customWidth="1"/>
    <col min="22" max="22" width="6.5" style="2" customWidth="1"/>
    <col min="23" max="256" width="11" style="2" customWidth="1"/>
    <col min="257" max="16384" width="9" style="2"/>
  </cols>
  <sheetData>
    <row r="1" spans="1:25" ht="15" customHeight="1" x14ac:dyDescent="0.2">
      <c r="A1" s="83" t="s">
        <v>924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83"/>
      <c r="W1" s="747" t="s">
        <v>650</v>
      </c>
      <c r="X1" s="747"/>
      <c r="Y1" s="200"/>
    </row>
    <row r="2" spans="1:25" ht="15" customHeight="1" x14ac:dyDescent="0.2">
      <c r="A2" s="6" t="s">
        <v>925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83"/>
      <c r="W2" s="747"/>
      <c r="X2" s="747"/>
    </row>
    <row r="3" spans="1:25" x14ac:dyDescent="0.2">
      <c r="A3" s="8" t="s">
        <v>171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74"/>
    </row>
    <row r="4" spans="1:25" ht="13.5" thickBot="1" x14ac:dyDescent="0.25">
      <c r="A4" s="564" t="s">
        <v>1083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</row>
    <row r="5" spans="1:25" x14ac:dyDescent="0.2">
      <c r="A5" s="213"/>
      <c r="B5" s="275" t="s">
        <v>5</v>
      </c>
      <c r="C5" s="275"/>
      <c r="D5" s="275"/>
      <c r="E5" s="275"/>
      <c r="F5" s="275"/>
      <c r="G5" s="275"/>
      <c r="H5" s="318"/>
      <c r="I5" s="275" t="s">
        <v>926</v>
      </c>
      <c r="J5" s="275"/>
      <c r="K5" s="275"/>
      <c r="L5" s="275"/>
      <c r="M5" s="275"/>
      <c r="N5" s="275"/>
      <c r="O5" s="318"/>
      <c r="P5" s="275" t="s">
        <v>927</v>
      </c>
      <c r="Q5" s="275"/>
      <c r="R5" s="275"/>
      <c r="S5" s="275"/>
      <c r="T5" s="275"/>
      <c r="U5" s="275"/>
    </row>
    <row r="6" spans="1:25" ht="15.75" thickBot="1" x14ac:dyDescent="0.3">
      <c r="A6" s="565" t="s">
        <v>49</v>
      </c>
      <c r="B6" s="235">
        <v>2015</v>
      </c>
      <c r="C6" s="235">
        <v>2016</v>
      </c>
      <c r="D6" s="235">
        <v>2017</v>
      </c>
      <c r="E6" s="235">
        <v>2018</v>
      </c>
      <c r="F6" s="235">
        <v>2019</v>
      </c>
      <c r="G6" s="235">
        <v>2020</v>
      </c>
      <c r="H6" s="409"/>
      <c r="I6" s="235">
        <v>2015</v>
      </c>
      <c r="J6" s="235">
        <v>2016</v>
      </c>
      <c r="K6" s="235">
        <v>2017</v>
      </c>
      <c r="L6" s="235">
        <v>2018</v>
      </c>
      <c r="M6" s="235">
        <v>2019</v>
      </c>
      <c r="N6" s="235">
        <v>2020</v>
      </c>
      <c r="O6" s="409"/>
      <c r="P6" s="235">
        <v>2015</v>
      </c>
      <c r="Q6" s="235">
        <v>2016</v>
      </c>
      <c r="R6" s="235">
        <v>2017</v>
      </c>
      <c r="S6" s="235">
        <v>2018</v>
      </c>
      <c r="T6" s="235">
        <v>2019</v>
      </c>
      <c r="U6" s="235">
        <v>2020</v>
      </c>
    </row>
    <row r="7" spans="1:25" ht="15" x14ac:dyDescent="0.25">
      <c r="A7" s="356"/>
      <c r="B7" s="11"/>
      <c r="C7" s="11"/>
      <c r="D7" s="11"/>
      <c r="E7" s="11"/>
      <c r="F7" s="11"/>
      <c r="G7" s="11"/>
      <c r="H7" s="318"/>
      <c r="I7" s="11"/>
      <c r="J7" s="11"/>
      <c r="K7" s="11"/>
      <c r="L7" s="11"/>
      <c r="M7" s="11"/>
      <c r="N7" s="11"/>
      <c r="O7" s="318"/>
      <c r="P7" s="11"/>
      <c r="Q7" s="11"/>
      <c r="R7" s="11"/>
      <c r="S7" s="11"/>
      <c r="T7" s="11"/>
      <c r="U7" s="11"/>
    </row>
    <row r="8" spans="1:25" ht="13.5" x14ac:dyDescent="0.25">
      <c r="A8" s="358" t="s">
        <v>341</v>
      </c>
      <c r="B8" s="359">
        <v>64.106309653812872</v>
      </c>
      <c r="C8" s="359">
        <v>64.217395433393477</v>
      </c>
      <c r="D8" s="359">
        <v>66.221618164374803</v>
      </c>
      <c r="E8" s="359">
        <v>84.557489057328922</v>
      </c>
      <c r="F8" s="359">
        <v>90.547107628131158</v>
      </c>
      <c r="G8" s="359">
        <v>91.924373245961505</v>
      </c>
      <c r="H8" s="252"/>
      <c r="I8" s="352">
        <v>64.288051406366876</v>
      </c>
      <c r="J8" s="352">
        <v>63.732860950214679</v>
      </c>
      <c r="K8" s="352">
        <v>65.735685380402046</v>
      </c>
      <c r="L8" s="352">
        <v>84.26730411686259</v>
      </c>
      <c r="M8" s="352">
        <v>90.316760361541625</v>
      </c>
      <c r="N8" s="352">
        <v>91.960115455261075</v>
      </c>
      <c r="O8" s="252"/>
      <c r="P8" s="352">
        <v>63.914752874180301</v>
      </c>
      <c r="Q8" s="352">
        <v>64.727531927861889</v>
      </c>
      <c r="R8" s="352">
        <v>66.730925987263717</v>
      </c>
      <c r="S8" s="352">
        <v>84.861616905160361</v>
      </c>
      <c r="T8" s="352">
        <v>90.788526484058309</v>
      </c>
      <c r="U8" s="352">
        <v>91.886911801105569</v>
      </c>
    </row>
    <row r="9" spans="1:25" x14ac:dyDescent="0.2">
      <c r="A9" s="362" t="s">
        <v>52</v>
      </c>
      <c r="B9" s="359">
        <v>63.402873310547292</v>
      </c>
      <c r="C9" s="359">
        <v>63.598746421739541</v>
      </c>
      <c r="D9" s="359">
        <v>65.610009593859928</v>
      </c>
      <c r="E9" s="359">
        <v>83.934290594640757</v>
      </c>
      <c r="F9" s="359">
        <v>90.014587770637931</v>
      </c>
      <c r="G9" s="359">
        <v>91.482590538598913</v>
      </c>
      <c r="H9" s="252"/>
      <c r="I9" s="352">
        <v>63.414700121193754</v>
      </c>
      <c r="J9" s="352">
        <v>62.960437615741483</v>
      </c>
      <c r="K9" s="352">
        <v>64.962355008938076</v>
      </c>
      <c r="L9" s="352">
        <v>83.477151454010283</v>
      </c>
      <c r="M9" s="352">
        <v>89.608198798910195</v>
      </c>
      <c r="N9" s="352">
        <v>91.38808711624246</v>
      </c>
      <c r="O9" s="252"/>
      <c r="P9" s="352">
        <v>63.390407788844513</v>
      </c>
      <c r="Q9" s="352">
        <v>64.27078242327218</v>
      </c>
      <c r="R9" s="352">
        <v>66.288818592779137</v>
      </c>
      <c r="S9" s="352">
        <v>84.413394516353719</v>
      </c>
      <c r="T9" s="352">
        <v>90.440509736496338</v>
      </c>
      <c r="U9" s="352">
        <v>91.581639668875994</v>
      </c>
    </row>
    <row r="10" spans="1:25" x14ac:dyDescent="0.2">
      <c r="A10" s="362" t="s">
        <v>928</v>
      </c>
      <c r="B10" s="359">
        <v>0.70343634326558968</v>
      </c>
      <c r="C10" s="359">
        <v>0.61864901165393649</v>
      </c>
      <c r="D10" s="359">
        <v>0.6116085705148705</v>
      </c>
      <c r="E10" s="359">
        <v>0.62319846268816059</v>
      </c>
      <c r="F10" s="359">
        <v>0.53251985749322051</v>
      </c>
      <c r="G10" s="359">
        <v>0.4417827073625975</v>
      </c>
      <c r="H10" s="252"/>
      <c r="I10" s="352">
        <v>0.87335128517311944</v>
      </c>
      <c r="J10" s="352">
        <v>0.77242333447319489</v>
      </c>
      <c r="K10" s="352">
        <v>0.77333037146397077</v>
      </c>
      <c r="L10" s="352">
        <v>0.79015266285230434</v>
      </c>
      <c r="M10" s="352">
        <v>0.70856156263143855</v>
      </c>
      <c r="N10" s="352">
        <v>0.57202833901863026</v>
      </c>
      <c r="O10" s="252"/>
      <c r="P10" s="352">
        <v>0.52434508533578483</v>
      </c>
      <c r="Q10" s="352">
        <v>0.45674950458970565</v>
      </c>
      <c r="R10" s="352">
        <v>0.44210739448457059</v>
      </c>
      <c r="S10" s="352">
        <v>0.44822238880664411</v>
      </c>
      <c r="T10" s="352">
        <v>0.34801674756196321</v>
      </c>
      <c r="U10" s="352">
        <v>0.30527213222958666</v>
      </c>
    </row>
    <row r="11" spans="1:25" x14ac:dyDescent="0.2">
      <c r="A11" s="362"/>
      <c r="B11" s="359"/>
      <c r="C11" s="359"/>
      <c r="D11" s="359"/>
      <c r="E11" s="359"/>
      <c r="F11" s="359"/>
      <c r="G11" s="359"/>
      <c r="H11" s="252"/>
      <c r="I11" s="359"/>
      <c r="J11" s="359"/>
      <c r="K11" s="359"/>
      <c r="L11" s="359"/>
      <c r="M11" s="359"/>
      <c r="N11" s="359"/>
      <c r="O11" s="252"/>
      <c r="P11" s="359"/>
      <c r="Q11" s="359"/>
      <c r="R11" s="359"/>
      <c r="S11" s="359"/>
      <c r="T11" s="359"/>
      <c r="U11" s="359"/>
    </row>
    <row r="12" spans="1:25" ht="13.5" x14ac:dyDescent="0.25">
      <c r="A12" s="358" t="s">
        <v>342</v>
      </c>
      <c r="B12" s="359">
        <v>91.007170049907842</v>
      </c>
      <c r="C12" s="359">
        <v>90.637593857379201</v>
      </c>
      <c r="D12" s="359">
        <v>88.744723454919367</v>
      </c>
      <c r="E12" s="359">
        <v>102.30444143210271</v>
      </c>
      <c r="F12" s="359">
        <v>92.1539990058439</v>
      </c>
      <c r="G12" s="359">
        <v>93.548214881548219</v>
      </c>
      <c r="H12" s="252"/>
      <c r="I12" s="352">
        <v>91.465669402054729</v>
      </c>
      <c r="J12" s="352">
        <v>91.023828188720856</v>
      </c>
      <c r="K12" s="352">
        <v>88.48813760163317</v>
      </c>
      <c r="L12" s="352">
        <v>101.98938207483847</v>
      </c>
      <c r="M12" s="352">
        <v>92.162774470151405</v>
      </c>
      <c r="N12" s="352">
        <v>93.474008190093642</v>
      </c>
      <c r="O12" s="252"/>
      <c r="P12" s="352">
        <v>90.528447094958381</v>
      </c>
      <c r="Q12" s="352">
        <v>90.23057208733573</v>
      </c>
      <c r="R12" s="352">
        <v>89.014827370466222</v>
      </c>
      <c r="S12" s="352">
        <v>102.63460992482003</v>
      </c>
      <c r="T12" s="352">
        <v>92.144802956001755</v>
      </c>
      <c r="U12" s="352">
        <v>93.625977149729394</v>
      </c>
    </row>
    <row r="13" spans="1:25" x14ac:dyDescent="0.2">
      <c r="A13" s="362" t="s">
        <v>52</v>
      </c>
      <c r="B13" s="359">
        <v>90.639923591212991</v>
      </c>
      <c r="C13" s="359">
        <v>90.190754959770359</v>
      </c>
      <c r="D13" s="359">
        <v>88.451131074791647</v>
      </c>
      <c r="E13" s="359">
        <v>102.07319990431385</v>
      </c>
      <c r="F13" s="359">
        <v>91.934372385071086</v>
      </c>
      <c r="G13" s="359">
        <v>93.319986653319987</v>
      </c>
      <c r="H13" s="252"/>
      <c r="I13" s="352">
        <v>90.999518423530006</v>
      </c>
      <c r="J13" s="352">
        <v>90.49469999797229</v>
      </c>
      <c r="K13" s="352">
        <v>88.155723382086776</v>
      </c>
      <c r="L13" s="352">
        <v>101.73746025000376</v>
      </c>
      <c r="M13" s="352">
        <v>91.889641776971459</v>
      </c>
      <c r="N13" s="352">
        <v>93.197527322048046</v>
      </c>
      <c r="O13" s="252"/>
      <c r="P13" s="352">
        <v>90.26446766111124</v>
      </c>
      <c r="Q13" s="352">
        <v>89.87045135802903</v>
      </c>
      <c r="R13" s="352">
        <v>88.762102133641292</v>
      </c>
      <c r="S13" s="352">
        <v>102.42504044817693</v>
      </c>
      <c r="T13" s="352">
        <v>91.981246816683935</v>
      </c>
      <c r="U13" s="352">
        <v>93.448313562564906</v>
      </c>
    </row>
    <row r="14" spans="1:25" x14ac:dyDescent="0.2">
      <c r="A14" s="362" t="s">
        <v>928</v>
      </c>
      <c r="B14" s="359">
        <v>0.36724645869486261</v>
      </c>
      <c r="C14" s="359">
        <v>0.44683889760884626</v>
      </c>
      <c r="D14" s="359">
        <v>0.29359238012771943</v>
      </c>
      <c r="E14" s="359">
        <v>0.23124152778885254</v>
      </c>
      <c r="F14" s="359">
        <v>0.21962662077281417</v>
      </c>
      <c r="G14" s="359">
        <v>0.22822822822822822</v>
      </c>
      <c r="H14" s="252"/>
      <c r="I14" s="352">
        <v>0.46615097852472459</v>
      </c>
      <c r="J14" s="352">
        <v>0.52912819074856654</v>
      </c>
      <c r="K14" s="352">
        <v>0.33241421954639933</v>
      </c>
      <c r="L14" s="352">
        <v>0.25192182483471687</v>
      </c>
      <c r="M14" s="352">
        <v>0.27313269317995764</v>
      </c>
      <c r="N14" s="352">
        <v>0.27648086804559324</v>
      </c>
      <c r="O14" s="252"/>
      <c r="P14" s="352">
        <v>0.26397943384715405</v>
      </c>
      <c r="Q14" s="352">
        <v>0.36012072930669253</v>
      </c>
      <c r="R14" s="352">
        <v>0.25272523682492282</v>
      </c>
      <c r="S14" s="352">
        <v>0.2095694766430958</v>
      </c>
      <c r="T14" s="352">
        <v>0.16355613931781515</v>
      </c>
      <c r="U14" s="352">
        <v>0.17766358716448913</v>
      </c>
    </row>
    <row r="15" spans="1:25" x14ac:dyDescent="0.2">
      <c r="A15" s="362"/>
      <c r="B15" s="359"/>
      <c r="C15" s="359"/>
      <c r="D15" s="359"/>
      <c r="E15" s="359"/>
      <c r="F15" s="359"/>
      <c r="G15" s="359"/>
      <c r="H15" s="252"/>
      <c r="I15" s="359"/>
      <c r="J15" s="359"/>
      <c r="K15" s="359"/>
      <c r="L15" s="359"/>
      <c r="M15" s="359"/>
      <c r="N15" s="359"/>
      <c r="O15" s="252"/>
      <c r="P15" s="359"/>
      <c r="Q15" s="359"/>
      <c r="R15" s="359"/>
      <c r="S15" s="359"/>
      <c r="T15" s="359"/>
      <c r="U15" s="359"/>
    </row>
    <row r="16" spans="1:25" ht="13.5" x14ac:dyDescent="0.25">
      <c r="A16" s="363" t="s">
        <v>343</v>
      </c>
      <c r="B16" s="359">
        <v>106.73148672075601</v>
      </c>
      <c r="C16" s="359">
        <v>107.02762773977148</v>
      </c>
      <c r="D16" s="359">
        <v>106.60350215636412</v>
      </c>
      <c r="E16" s="359">
        <v>108.67719209963518</v>
      </c>
      <c r="F16" s="359">
        <v>110.89069976024852</v>
      </c>
      <c r="G16" s="359">
        <v>109.83793949414304</v>
      </c>
      <c r="H16" s="252"/>
      <c r="I16" s="352">
        <v>103.57918082127775</v>
      </c>
      <c r="J16" s="352">
        <v>102.97737399237579</v>
      </c>
      <c r="K16" s="352">
        <v>102.68932018794656</v>
      </c>
      <c r="L16" s="352">
        <v>104.51393665099462</v>
      </c>
      <c r="M16" s="352">
        <v>110.23358386988298</v>
      </c>
      <c r="N16" s="352">
        <v>108.81173215466538</v>
      </c>
      <c r="O16" s="252"/>
      <c r="P16" s="352">
        <v>110.0476097921935</v>
      </c>
      <c r="Q16" s="352">
        <v>111.29006190820006</v>
      </c>
      <c r="R16" s="352">
        <v>110.72779782288235</v>
      </c>
      <c r="S16" s="352">
        <v>113.05857316448405</v>
      </c>
      <c r="T16" s="352">
        <v>111.58230762499559</v>
      </c>
      <c r="U16" s="352">
        <v>110.91545274736319</v>
      </c>
    </row>
    <row r="17" spans="1:21" x14ac:dyDescent="0.2">
      <c r="A17" s="569" t="s">
        <v>344</v>
      </c>
      <c r="B17" s="359">
        <v>100.4716098533095</v>
      </c>
      <c r="C17" s="359">
        <v>100.06523934967618</v>
      </c>
      <c r="D17" s="359">
        <v>99.969511796293446</v>
      </c>
      <c r="E17" s="359">
        <v>101.52265334363713</v>
      </c>
      <c r="F17" s="359">
        <v>104.28207674515424</v>
      </c>
      <c r="G17" s="359">
        <v>103.2</v>
      </c>
      <c r="H17" s="252"/>
      <c r="I17" s="352">
        <v>100.94429883664139</v>
      </c>
      <c r="J17" s="352">
        <v>100.2862160408372</v>
      </c>
      <c r="K17" s="352">
        <v>100.2294560947021</v>
      </c>
      <c r="L17" s="352">
        <v>101.8116811679724</v>
      </c>
      <c r="M17" s="352">
        <v>104.64442122759996</v>
      </c>
      <c r="N17" s="352">
        <v>103.63693314307592</v>
      </c>
      <c r="O17" s="252"/>
      <c r="P17" s="352">
        <v>99.9743564479529</v>
      </c>
      <c r="Q17" s="352">
        <v>99.832686364709062</v>
      </c>
      <c r="R17" s="352">
        <v>99.695613660715338</v>
      </c>
      <c r="S17" s="352">
        <v>101.21848247245732</v>
      </c>
      <c r="T17" s="352">
        <v>103.90071282216687</v>
      </c>
      <c r="U17" s="352">
        <v>102.8</v>
      </c>
    </row>
    <row r="18" spans="1:21" x14ac:dyDescent="0.2">
      <c r="A18" s="569" t="s">
        <v>6</v>
      </c>
      <c r="B18" s="359">
        <v>5.9514818964487237E-2</v>
      </c>
      <c r="C18" s="359">
        <v>5.6465781961094856E-2</v>
      </c>
      <c r="D18" s="359">
        <v>6.3859970471784794E-2</v>
      </c>
      <c r="E18" s="359">
        <v>6.0654529770141796E-2</v>
      </c>
      <c r="F18" s="359">
        <v>5.9342190933230281E-2</v>
      </c>
      <c r="G18" s="359">
        <v>5.7043158943186352E-2</v>
      </c>
      <c r="H18" s="252"/>
      <c r="I18" s="352">
        <v>4.4852797468776615E-2</v>
      </c>
      <c r="J18" s="352">
        <v>4.0362981992427389E-2</v>
      </c>
      <c r="K18" s="352">
        <v>4.618017696954576E-2</v>
      </c>
      <c r="L18" s="352">
        <v>4.687764861922486E-2</v>
      </c>
      <c r="M18" s="352">
        <v>5.307681500416659E-2</v>
      </c>
      <c r="N18" s="352">
        <v>4.6549263912574391E-2</v>
      </c>
      <c r="O18" s="252"/>
      <c r="P18" s="352">
        <v>7.4938787737278523E-2</v>
      </c>
      <c r="Q18" s="352">
        <v>7.341215842897722E-2</v>
      </c>
      <c r="R18" s="352">
        <v>8.2488817141297507E-2</v>
      </c>
      <c r="S18" s="352">
        <v>7.5153223629297383E-2</v>
      </c>
      <c r="T18" s="352">
        <v>6.5936436075783131E-2</v>
      </c>
      <c r="U18" s="352">
        <v>6.8061703187023509E-2</v>
      </c>
    </row>
    <row r="19" spans="1:21" ht="15.75" x14ac:dyDescent="0.2">
      <c r="A19" s="570" t="s">
        <v>929</v>
      </c>
      <c r="B19" s="359">
        <v>3.9868165658596846</v>
      </c>
      <c r="C19" s="359">
        <v>4.6650634283953138</v>
      </c>
      <c r="D19" s="359">
        <v>4.3729412288788607</v>
      </c>
      <c r="E19" s="359">
        <v>4.7771058354150568</v>
      </c>
      <c r="F19" s="359">
        <v>4.432817044523631</v>
      </c>
      <c r="G19" s="359">
        <v>4.4729858305684482</v>
      </c>
      <c r="H19" s="252"/>
      <c r="I19" s="352">
        <v>0</v>
      </c>
      <c r="J19" s="352">
        <v>0</v>
      </c>
      <c r="K19" s="352">
        <v>0</v>
      </c>
      <c r="L19" s="352">
        <v>0</v>
      </c>
      <c r="M19" s="352">
        <v>3.2228938159907057</v>
      </c>
      <c r="N19" s="352">
        <v>3.0866077332683672</v>
      </c>
      <c r="O19" s="252"/>
      <c r="P19" s="352">
        <v>8.1808176613195727</v>
      </c>
      <c r="Q19" s="352">
        <v>9.5745152788786196</v>
      </c>
      <c r="R19" s="352">
        <v>8.9806224010180014</v>
      </c>
      <c r="S19" s="352">
        <v>9.8044987759325704</v>
      </c>
      <c r="T19" s="352">
        <v>5.7062490720583989</v>
      </c>
      <c r="U19" s="352">
        <v>5.9286768165394506</v>
      </c>
    </row>
    <row r="20" spans="1:21" x14ac:dyDescent="0.2">
      <c r="A20" s="570" t="s">
        <v>57</v>
      </c>
      <c r="B20" s="359">
        <v>0.78203373859017522</v>
      </c>
      <c r="C20" s="359">
        <v>0.6393456268264206</v>
      </c>
      <c r="D20" s="359">
        <v>0.60046424531950304</v>
      </c>
      <c r="E20" s="359">
        <v>0.50635300037740594</v>
      </c>
      <c r="F20" s="359">
        <v>0.38907060521636694</v>
      </c>
      <c r="G20" s="359">
        <v>0.29390596346118281</v>
      </c>
      <c r="H20" s="252"/>
      <c r="I20" s="352">
        <v>0.93707168045061728</v>
      </c>
      <c r="J20" s="352">
        <v>0.78576196465692894</v>
      </c>
      <c r="K20" s="352">
        <v>0.71601264863257608</v>
      </c>
      <c r="L20" s="352">
        <v>0.59670427494751643</v>
      </c>
      <c r="M20" s="352">
        <v>0.44897764823196662</v>
      </c>
      <c r="N20" s="352">
        <v>0.34672676017123166</v>
      </c>
      <c r="O20" s="252"/>
      <c r="P20" s="352">
        <v>0.61893887649678192</v>
      </c>
      <c r="Q20" s="352">
        <v>0.48525898433242171</v>
      </c>
      <c r="R20" s="352">
        <v>0.47871319161213666</v>
      </c>
      <c r="S20" s="352">
        <v>0.41126794771370107</v>
      </c>
      <c r="T20" s="352">
        <v>0.32601904504137219</v>
      </c>
      <c r="U20" s="352">
        <v>0.23844435613171994</v>
      </c>
    </row>
    <row r="21" spans="1:21" x14ac:dyDescent="0.2">
      <c r="A21" s="569" t="s">
        <v>930</v>
      </c>
      <c r="B21" s="359">
        <v>0.53518250083974506</v>
      </c>
      <c r="C21" s="359">
        <v>0.69581140878751546</v>
      </c>
      <c r="D21" s="359">
        <v>0.74420559228249561</v>
      </c>
      <c r="E21" s="359">
        <v>1.059657099725033</v>
      </c>
      <c r="F21" s="359">
        <v>1.0962688956612541</v>
      </c>
      <c r="G21" s="359">
        <v>1.1967922136088043</v>
      </c>
      <c r="H21" s="252"/>
      <c r="I21" s="352">
        <v>0.6063922324455191</v>
      </c>
      <c r="J21" s="352">
        <v>0.78137468400557797</v>
      </c>
      <c r="K21" s="352">
        <v>0.67686945101077067</v>
      </c>
      <c r="L21" s="352">
        <v>1.1403973771574047</v>
      </c>
      <c r="M21" s="352">
        <v>1.0858994282819656</v>
      </c>
      <c r="N21" s="352">
        <v>1.0175582083318833</v>
      </c>
      <c r="O21" s="252"/>
      <c r="P21" s="352">
        <v>0.4602721839419267</v>
      </c>
      <c r="Q21" s="352">
        <v>0.60576573496112007</v>
      </c>
      <c r="R21" s="352">
        <v>0.81515634467158593</v>
      </c>
      <c r="S21" s="352">
        <v>0.97468659357260523</v>
      </c>
      <c r="T21" s="352">
        <v>1.1071826557725251</v>
      </c>
      <c r="U21" s="352">
        <v>1.3849871413627872</v>
      </c>
    </row>
    <row r="22" spans="1:21" x14ac:dyDescent="0.2">
      <c r="A22" s="569" t="s">
        <v>928</v>
      </c>
      <c r="B22" s="359">
        <v>0.8963292431924289</v>
      </c>
      <c r="C22" s="359">
        <v>0.90570214412497152</v>
      </c>
      <c r="D22" s="359">
        <v>0.85251932311803169</v>
      </c>
      <c r="E22" s="359">
        <v>0.75076829071042184</v>
      </c>
      <c r="F22" s="359">
        <v>0.63112427875980626</v>
      </c>
      <c r="G22" s="359">
        <v>0.55171430290363055</v>
      </c>
      <c r="H22" s="252"/>
      <c r="I22" s="352">
        <v>1.0465652742714544</v>
      </c>
      <c r="J22" s="352">
        <v>1.0836583208836486</v>
      </c>
      <c r="K22" s="352">
        <v>1.020801816631578</v>
      </c>
      <c r="L22" s="352">
        <v>0.91827618229808705</v>
      </c>
      <c r="M22" s="352">
        <v>0.77831493477421343</v>
      </c>
      <c r="N22" s="352">
        <v>0.67735704590540491</v>
      </c>
      <c r="O22" s="252"/>
      <c r="P22" s="352">
        <v>0.73828583474504028</v>
      </c>
      <c r="Q22" s="352">
        <v>0.71842338688986507</v>
      </c>
      <c r="R22" s="352">
        <v>0.67520340772399134</v>
      </c>
      <c r="S22" s="352">
        <v>0.57448415117855545</v>
      </c>
      <c r="T22" s="352">
        <v>0.47620759388065603</v>
      </c>
      <c r="U22" s="352">
        <v>0.41978996797902418</v>
      </c>
    </row>
    <row r="23" spans="1:21" x14ac:dyDescent="0.2">
      <c r="A23" s="569"/>
      <c r="B23" s="192"/>
      <c r="C23" s="192"/>
      <c r="D23" s="192"/>
      <c r="E23" s="192"/>
      <c r="F23" s="192"/>
      <c r="G23" s="192"/>
      <c r="H23" s="192"/>
      <c r="O23" s="192"/>
    </row>
    <row r="24" spans="1:21" ht="13.5" x14ac:dyDescent="0.25">
      <c r="A24" s="367" t="s">
        <v>347</v>
      </c>
      <c r="B24" s="359">
        <v>117.90321299648238</v>
      </c>
      <c r="C24" s="359">
        <v>119.99439316137146</v>
      </c>
      <c r="D24" s="359">
        <v>123.83488881163763</v>
      </c>
      <c r="E24" s="359">
        <v>128.47442542728734</v>
      </c>
      <c r="F24" s="359">
        <v>137.01670067297164</v>
      </c>
      <c r="G24" s="359">
        <v>135.90040797446193</v>
      </c>
      <c r="H24" s="252"/>
      <c r="I24" s="352">
        <v>115.08854313609034</v>
      </c>
      <c r="J24" s="352">
        <v>116.54744234022074</v>
      </c>
      <c r="K24" s="352">
        <v>119.37075805616442</v>
      </c>
      <c r="L24" s="352">
        <v>123.36208281849872</v>
      </c>
      <c r="M24" s="352">
        <v>131.7491270524919</v>
      </c>
      <c r="N24" s="352">
        <v>130.19363239247312</v>
      </c>
      <c r="O24" s="252"/>
      <c r="P24" s="352">
        <v>120.87494591204194</v>
      </c>
      <c r="Q24" s="352">
        <v>123.6215639077396</v>
      </c>
      <c r="R24" s="352">
        <v>128.52557231157192</v>
      </c>
      <c r="S24" s="352">
        <v>133.87271363666559</v>
      </c>
      <c r="T24" s="352">
        <v>142.56170408081928</v>
      </c>
      <c r="U24" s="352">
        <v>141.89322556279049</v>
      </c>
    </row>
    <row r="25" spans="1:21" x14ac:dyDescent="0.2">
      <c r="A25" s="569" t="s">
        <v>348</v>
      </c>
      <c r="B25" s="359">
        <v>95.311807461038484</v>
      </c>
      <c r="C25" s="359">
        <v>95.876260289963454</v>
      </c>
      <c r="D25" s="359">
        <v>97.138683350463893</v>
      </c>
      <c r="E25" s="359">
        <v>98.773197878477234</v>
      </c>
      <c r="F25" s="359">
        <v>105.0370990221942</v>
      </c>
      <c r="G25" s="359">
        <v>104.74508991843201</v>
      </c>
      <c r="H25" s="252"/>
      <c r="I25" s="352">
        <v>92.451363414761232</v>
      </c>
      <c r="J25" s="352">
        <v>92.825978235885955</v>
      </c>
      <c r="K25" s="352">
        <v>93.598407396701404</v>
      </c>
      <c r="L25" s="352">
        <v>94.891447453118957</v>
      </c>
      <c r="M25" s="352">
        <v>101.61929874065436</v>
      </c>
      <c r="N25" s="352">
        <v>101.50159610215054</v>
      </c>
      <c r="O25" s="252"/>
      <c r="P25" s="352">
        <v>98.33186883486313</v>
      </c>
      <c r="Q25" s="352">
        <v>99.086022891400333</v>
      </c>
      <c r="R25" s="352">
        <v>100.85862680892284</v>
      </c>
      <c r="S25" s="352">
        <v>102.87206392805248</v>
      </c>
      <c r="T25" s="352">
        <v>108.63490620514442</v>
      </c>
      <c r="U25" s="352">
        <v>108.1511581106339</v>
      </c>
    </row>
    <row r="26" spans="1:21" ht="15.75" x14ac:dyDescent="0.2">
      <c r="A26" s="570" t="s">
        <v>931</v>
      </c>
      <c r="B26" s="359">
        <v>5.8610733217018813</v>
      </c>
      <c r="C26" s="359">
        <v>6.6976810174331725</v>
      </c>
      <c r="D26" s="359">
        <v>6.9742929552983943</v>
      </c>
      <c r="E26" s="359">
        <v>7.4348750606537912</v>
      </c>
      <c r="F26" s="359">
        <v>7.8517886591916195</v>
      </c>
      <c r="G26" s="359">
        <v>8.1355540196376364</v>
      </c>
      <c r="H26" s="252"/>
      <c r="I26" s="352">
        <v>5.5423127221112924</v>
      </c>
      <c r="J26" s="352">
        <v>6.1624436120648074</v>
      </c>
      <c r="K26" s="352">
        <v>6.162762365583986</v>
      </c>
      <c r="L26" s="352">
        <v>6.4222003502390175</v>
      </c>
      <c r="M26" s="352">
        <v>6.929034049981067</v>
      </c>
      <c r="N26" s="352">
        <v>6.9603704637096779</v>
      </c>
      <c r="O26" s="252"/>
      <c r="P26" s="352">
        <v>6.1976212697638635</v>
      </c>
      <c r="Q26" s="352">
        <v>7.2609027051931454</v>
      </c>
      <c r="R26" s="352">
        <v>7.8270083786085785</v>
      </c>
      <c r="S26" s="352">
        <v>8.504191099795964</v>
      </c>
      <c r="T26" s="352">
        <v>8.8231424211564402</v>
      </c>
      <c r="U26" s="352">
        <v>9.3696415673777249</v>
      </c>
    </row>
    <row r="27" spans="1:21" x14ac:dyDescent="0.2">
      <c r="A27" s="570" t="s">
        <v>932</v>
      </c>
      <c r="B27" s="359">
        <v>0.23006704737895217</v>
      </c>
      <c r="C27" s="359">
        <v>0.17499263351141442</v>
      </c>
      <c r="D27" s="359">
        <v>0.54353395914440961</v>
      </c>
      <c r="E27" s="359">
        <v>0.6929513786819248</v>
      </c>
      <c r="F27" s="359">
        <v>0.90064634620139161</v>
      </c>
      <c r="G27" s="359">
        <v>0.93347353813633382</v>
      </c>
      <c r="H27" s="252"/>
      <c r="I27" s="352">
        <v>0.16611972425410085</v>
      </c>
      <c r="J27" s="352">
        <v>0.13904430532637202</v>
      </c>
      <c r="K27" s="352">
        <v>0.47147380902714497</v>
      </c>
      <c r="L27" s="352">
        <v>0.55888571441449197</v>
      </c>
      <c r="M27" s="352">
        <v>0.73163055455492421</v>
      </c>
      <c r="N27" s="352">
        <v>0.72874663978494625</v>
      </c>
      <c r="O27" s="252"/>
      <c r="P27" s="352">
        <v>0.29758273284750431</v>
      </c>
      <c r="Q27" s="352">
        <v>0.21282047937841711</v>
      </c>
      <c r="R27" s="352">
        <v>0.61925113134941911</v>
      </c>
      <c r="S27" s="352">
        <v>0.83451565754171653</v>
      </c>
      <c r="T27" s="352">
        <v>1.0785637723605686</v>
      </c>
      <c r="U27" s="352">
        <v>1.1484620092295985</v>
      </c>
    </row>
    <row r="28" spans="1:21" x14ac:dyDescent="0.2">
      <c r="A28" s="569" t="s">
        <v>933</v>
      </c>
      <c r="B28" s="359">
        <v>4.1842483494354648</v>
      </c>
      <c r="C28" s="359">
        <v>4.1583434689230927</v>
      </c>
      <c r="D28" s="359">
        <v>4.3458877522818362</v>
      </c>
      <c r="E28" s="359">
        <v>4.3509584232058778</v>
      </c>
      <c r="F28" s="359">
        <v>4.4097709940255765</v>
      </c>
      <c r="G28" s="359">
        <v>4.0385975575319293</v>
      </c>
      <c r="H28" s="252"/>
      <c r="I28" s="352">
        <v>4.2767098979892086</v>
      </c>
      <c r="J28" s="352">
        <v>4.2729579065933452</v>
      </c>
      <c r="K28" s="352">
        <v>4.4696957816323417</v>
      </c>
      <c r="L28" s="352">
        <v>4.4354009936444001</v>
      </c>
      <c r="M28" s="352">
        <v>4.5015675757083216</v>
      </c>
      <c r="N28" s="352">
        <v>4.2034190188172049</v>
      </c>
      <c r="O28" s="252"/>
      <c r="P28" s="352">
        <v>4.0866272994049311</v>
      </c>
      <c r="Q28" s="352">
        <v>4.037736545007018</v>
      </c>
      <c r="R28" s="352">
        <v>4.2157965178972292</v>
      </c>
      <c r="S28" s="352">
        <v>4.261792776994251</v>
      </c>
      <c r="T28" s="352">
        <v>4.31313971842639</v>
      </c>
      <c r="U28" s="352">
        <v>3.8655147127742278</v>
      </c>
    </row>
    <row r="29" spans="1:21" x14ac:dyDescent="0.2">
      <c r="A29" s="569" t="s">
        <v>70</v>
      </c>
      <c r="B29" s="359">
        <v>0</v>
      </c>
      <c r="C29" s="359">
        <v>0</v>
      </c>
      <c r="D29" s="359">
        <v>0</v>
      </c>
      <c r="E29" s="359">
        <v>0</v>
      </c>
      <c r="F29" s="359">
        <v>0</v>
      </c>
      <c r="G29" s="359">
        <v>0</v>
      </c>
      <c r="H29" s="252"/>
      <c r="I29" s="352">
        <v>0</v>
      </c>
      <c r="J29" s="352">
        <v>0</v>
      </c>
      <c r="K29" s="352">
        <v>0</v>
      </c>
      <c r="L29" s="352">
        <v>0</v>
      </c>
      <c r="M29" s="352">
        <v>0</v>
      </c>
      <c r="N29" s="352">
        <v>0</v>
      </c>
      <c r="O29" s="252"/>
      <c r="P29" s="352">
        <v>0</v>
      </c>
      <c r="Q29" s="352">
        <v>0</v>
      </c>
      <c r="R29" s="352">
        <v>0</v>
      </c>
      <c r="S29" s="352">
        <v>0</v>
      </c>
      <c r="T29" s="352">
        <v>0</v>
      </c>
      <c r="U29" s="352">
        <v>0</v>
      </c>
    </row>
    <row r="30" spans="1:21" x14ac:dyDescent="0.2">
      <c r="A30" s="570" t="s">
        <v>934</v>
      </c>
      <c r="B30" s="359">
        <v>10.121412888366242</v>
      </c>
      <c r="C30" s="359">
        <v>10.811433770854098</v>
      </c>
      <c r="D30" s="359">
        <v>12.477176971489969</v>
      </c>
      <c r="E30" s="359">
        <v>14.796708571862697</v>
      </c>
      <c r="F30" s="359">
        <v>16.368126628431082</v>
      </c>
      <c r="G30" s="359">
        <v>15.697738525214005</v>
      </c>
      <c r="H30" s="252"/>
      <c r="I30" s="352">
        <v>10.073440215804979</v>
      </c>
      <c r="J30" s="352">
        <v>10.476862002428197</v>
      </c>
      <c r="K30" s="352">
        <v>11.856635756620143</v>
      </c>
      <c r="L30" s="352">
        <v>14.206717427820777</v>
      </c>
      <c r="M30" s="352">
        <v>15.069152421260149</v>
      </c>
      <c r="N30" s="352">
        <v>13.977444556451612</v>
      </c>
      <c r="O30" s="252"/>
      <c r="P30" s="352">
        <v>10.172062512360798</v>
      </c>
      <c r="Q30" s="352">
        <v>11.163498245794869</v>
      </c>
      <c r="R30" s="352">
        <v>13.129210390101282</v>
      </c>
      <c r="S30" s="352">
        <v>15.419699337591863</v>
      </c>
      <c r="T30" s="352">
        <v>17.73551452358366</v>
      </c>
      <c r="U30" s="352">
        <v>17.504259178598801</v>
      </c>
    </row>
    <row r="31" spans="1:21" x14ac:dyDescent="0.2">
      <c r="A31" s="569" t="s">
        <v>928</v>
      </c>
      <c r="B31" s="359">
        <v>2.1946039285613637</v>
      </c>
      <c r="C31" s="359">
        <v>2.2756819806862163</v>
      </c>
      <c r="D31" s="359">
        <v>2.3553138229591082</v>
      </c>
      <c r="E31" s="359">
        <v>2.4257341144058047</v>
      </c>
      <c r="F31" s="359">
        <v>2.4492690229277665</v>
      </c>
      <c r="G31" s="359">
        <v>2.3499544155100218</v>
      </c>
      <c r="H31" s="252"/>
      <c r="I31" s="352">
        <v>2.5785971611695113</v>
      </c>
      <c r="J31" s="352">
        <v>2.6701562779220747</v>
      </c>
      <c r="K31" s="352">
        <v>2.8117829465993878</v>
      </c>
      <c r="L31" s="352">
        <v>2.847430879261065</v>
      </c>
      <c r="M31" s="352">
        <v>2.8984437103330851</v>
      </c>
      <c r="N31" s="352">
        <v>2.82205561155914</v>
      </c>
      <c r="O31" s="252"/>
      <c r="P31" s="352">
        <v>1.7891832628017204</v>
      </c>
      <c r="Q31" s="352">
        <v>1.8605830409658113</v>
      </c>
      <c r="R31" s="352">
        <v>1.8756790846925826</v>
      </c>
      <c r="S31" s="352">
        <v>1.9804508366893059</v>
      </c>
      <c r="T31" s="352">
        <v>1.9764374401478053</v>
      </c>
      <c r="U31" s="352">
        <v>1.8541899841762557</v>
      </c>
    </row>
    <row r="32" spans="1:21" x14ac:dyDescent="0.2">
      <c r="A32" s="570"/>
      <c r="B32" s="364"/>
      <c r="C32" s="364"/>
      <c r="D32" s="364"/>
      <c r="E32" s="364"/>
      <c r="F32" s="364"/>
      <c r="G32" s="364"/>
      <c r="H32" s="573"/>
      <c r="I32" s="359"/>
      <c r="J32" s="359"/>
      <c r="K32" s="359"/>
      <c r="L32" s="359"/>
      <c r="M32" s="359"/>
      <c r="N32" s="359"/>
      <c r="O32" s="573"/>
      <c r="P32" s="359"/>
      <c r="Q32" s="359"/>
      <c r="R32" s="359"/>
      <c r="S32" s="359"/>
      <c r="T32" s="359"/>
      <c r="U32" s="359"/>
    </row>
    <row r="33" spans="1:21" ht="13.5" x14ac:dyDescent="0.25">
      <c r="A33" s="367" t="s">
        <v>353</v>
      </c>
      <c r="B33" s="359">
        <v>127.68415562558346</v>
      </c>
      <c r="C33" s="359">
        <v>128.93241329072856</v>
      </c>
      <c r="D33" s="359">
        <v>131.45406515080288</v>
      </c>
      <c r="E33" s="359">
        <v>132.40677346452941</v>
      </c>
      <c r="F33" s="359">
        <v>135.51956251192283</v>
      </c>
      <c r="G33" s="359">
        <v>131.26575396629269</v>
      </c>
      <c r="H33" s="252"/>
      <c r="I33" s="352">
        <v>129.23769500978986</v>
      </c>
      <c r="J33" s="352">
        <v>129.82749760695162</v>
      </c>
      <c r="K33" s="352">
        <v>131.05053210207194</v>
      </c>
      <c r="L33" s="352">
        <v>131.96481414665794</v>
      </c>
      <c r="M33" s="352">
        <v>134.51956328036079</v>
      </c>
      <c r="N33" s="352">
        <v>129.41408095763111</v>
      </c>
      <c r="O33" s="252"/>
      <c r="P33" s="352">
        <v>126.04277321290812</v>
      </c>
      <c r="Q33" s="352">
        <v>127.98458321438832</v>
      </c>
      <c r="R33" s="352">
        <v>131.87896535572517</v>
      </c>
      <c r="S33" s="352">
        <v>132.86981752566689</v>
      </c>
      <c r="T33" s="352">
        <v>136.56923602628746</v>
      </c>
      <c r="U33" s="352">
        <v>133.22004783849428</v>
      </c>
    </row>
    <row r="34" spans="1:21" x14ac:dyDescent="0.2">
      <c r="A34" s="569" t="s">
        <v>354</v>
      </c>
      <c r="B34" s="359">
        <v>102.86155073346686</v>
      </c>
      <c r="C34" s="359">
        <v>102.6120514154309</v>
      </c>
      <c r="D34" s="359">
        <v>102.70748092610276</v>
      </c>
      <c r="E34" s="359">
        <v>101.42326527285243</v>
      </c>
      <c r="F34" s="359">
        <v>104.69781891845244</v>
      </c>
      <c r="G34" s="359">
        <v>102.06772913736786</v>
      </c>
      <c r="H34" s="252"/>
      <c r="I34" s="352">
        <v>103.16920041335347</v>
      </c>
      <c r="J34" s="352">
        <v>102.82586565868279</v>
      </c>
      <c r="K34" s="352">
        <v>102.02986122790523</v>
      </c>
      <c r="L34" s="352">
        <v>100.74228442891531</v>
      </c>
      <c r="M34" s="352">
        <v>104.18277295647277</v>
      </c>
      <c r="N34" s="352">
        <v>101.28191666229152</v>
      </c>
      <c r="O34" s="252"/>
      <c r="P34" s="352">
        <v>102.53650536997965</v>
      </c>
      <c r="Q34" s="352">
        <v>102.38563747114551</v>
      </c>
      <c r="R34" s="352">
        <v>103.42098072377478</v>
      </c>
      <c r="S34" s="352">
        <v>102.13673396280367</v>
      </c>
      <c r="T34" s="352">
        <v>105.23844943886395</v>
      </c>
      <c r="U34" s="352">
        <v>102.89709182589743</v>
      </c>
    </row>
    <row r="35" spans="1:21" ht="15.75" x14ac:dyDescent="0.2">
      <c r="A35" s="570" t="s">
        <v>935</v>
      </c>
      <c r="B35" s="359">
        <v>7.0997488637509152</v>
      </c>
      <c r="C35" s="359">
        <v>7.8930624317983655</v>
      </c>
      <c r="D35" s="359">
        <v>8.0890759304113953</v>
      </c>
      <c r="E35" s="359">
        <v>8.206415870346115</v>
      </c>
      <c r="F35" s="359">
        <v>8.5149387280506534</v>
      </c>
      <c r="G35" s="359">
        <v>8.9147791861180874</v>
      </c>
      <c r="H35" s="252"/>
      <c r="I35" s="352">
        <v>6.7864932589799878</v>
      </c>
      <c r="J35" s="352">
        <v>7.4234672783166751</v>
      </c>
      <c r="K35" s="352">
        <v>7.3264052621585085</v>
      </c>
      <c r="L35" s="352">
        <v>7.3781863811664765</v>
      </c>
      <c r="M35" s="352">
        <v>7.6886313497379053</v>
      </c>
      <c r="N35" s="352">
        <v>7.7991284716753286</v>
      </c>
      <c r="O35" s="252"/>
      <c r="P35" s="352">
        <v>7.4307171324476489</v>
      </c>
      <c r="Q35" s="352">
        <v>8.3903300099542424</v>
      </c>
      <c r="R35" s="352">
        <v>8.8921301641302684</v>
      </c>
      <c r="S35" s="352">
        <v>9.0741580599906211</v>
      </c>
      <c r="T35" s="352">
        <v>9.3822923642970828</v>
      </c>
      <c r="U35" s="352">
        <v>10.092259953269734</v>
      </c>
    </row>
    <row r="36" spans="1:21" x14ac:dyDescent="0.2">
      <c r="A36" s="570" t="s">
        <v>932</v>
      </c>
      <c r="B36" s="359">
        <v>9.2039463015475775E-2</v>
      </c>
      <c r="C36" s="359">
        <v>8.8248200854953343E-2</v>
      </c>
      <c r="D36" s="359">
        <v>0.59730804199424281</v>
      </c>
      <c r="E36" s="359">
        <v>0.77821017384360303</v>
      </c>
      <c r="F36" s="359">
        <v>0.91930634157862701</v>
      </c>
      <c r="G36" s="359">
        <v>0.93905995156427624</v>
      </c>
      <c r="H36" s="252"/>
      <c r="I36" s="352">
        <v>7.1661273884892393E-2</v>
      </c>
      <c r="J36" s="352">
        <v>7.7518313712329479E-2</v>
      </c>
      <c r="K36" s="352">
        <v>0.55308651876423098</v>
      </c>
      <c r="L36" s="352">
        <v>0.66079894768548264</v>
      </c>
      <c r="M36" s="352">
        <v>0.76629109311034149</v>
      </c>
      <c r="N36" s="352">
        <v>0.76914999737491463</v>
      </c>
      <c r="O36" s="252"/>
      <c r="P36" s="352">
        <v>0.11356991250465839</v>
      </c>
      <c r="Q36" s="352">
        <v>9.9610381562609457E-2</v>
      </c>
      <c r="R36" s="352">
        <v>0.6438711037843462</v>
      </c>
      <c r="S36" s="352">
        <v>0.90122278786705268</v>
      </c>
      <c r="T36" s="352">
        <v>1.0799225186132781</v>
      </c>
      <c r="U36" s="352">
        <v>1.1183864205169882</v>
      </c>
    </row>
    <row r="37" spans="1:21" x14ac:dyDescent="0.2">
      <c r="A37" s="569" t="s">
        <v>933</v>
      </c>
      <c r="B37" s="359">
        <v>4.856615665116605</v>
      </c>
      <c r="C37" s="359">
        <v>4.7340456174372942</v>
      </c>
      <c r="D37" s="359">
        <v>4.7466926315925466</v>
      </c>
      <c r="E37" s="359">
        <v>4.458006773131916</v>
      </c>
      <c r="F37" s="359">
        <v>4.1300654960348098</v>
      </c>
      <c r="G37" s="359">
        <v>3.5374253582131803</v>
      </c>
      <c r="H37" s="252"/>
      <c r="I37" s="352">
        <v>5.2526007536819339</v>
      </c>
      <c r="J37" s="352">
        <v>5.1179506895915505</v>
      </c>
      <c r="K37" s="352">
        <v>5.1202537561117447</v>
      </c>
      <c r="L37" s="352">
        <v>4.8329194064366803</v>
      </c>
      <c r="M37" s="352">
        <v>4.4381025809307282</v>
      </c>
      <c r="N37" s="352">
        <v>3.8501251290666949</v>
      </c>
      <c r="O37" s="252"/>
      <c r="P37" s="352">
        <v>4.4382400728010953</v>
      </c>
      <c r="Q37" s="352">
        <v>4.3275176878866999</v>
      </c>
      <c r="R37" s="352">
        <v>4.3533513703045816</v>
      </c>
      <c r="S37" s="352">
        <v>4.0652080215787665</v>
      </c>
      <c r="T37" s="352">
        <v>3.8067268781118053</v>
      </c>
      <c r="U37" s="352">
        <v>3.2073955726304706</v>
      </c>
    </row>
    <row r="38" spans="1:21" x14ac:dyDescent="0.2">
      <c r="A38" s="569" t="s">
        <v>70</v>
      </c>
      <c r="B38" s="359">
        <v>0</v>
      </c>
      <c r="C38" s="359">
        <v>0</v>
      </c>
      <c r="D38" s="359">
        <v>0</v>
      </c>
      <c r="E38" s="359">
        <v>0</v>
      </c>
      <c r="F38" s="359">
        <v>0</v>
      </c>
      <c r="G38" s="359">
        <v>0</v>
      </c>
      <c r="H38" s="252"/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252"/>
      <c r="P38" s="352">
        <v>0</v>
      </c>
      <c r="Q38" s="352">
        <v>0</v>
      </c>
      <c r="R38" s="352">
        <v>0</v>
      </c>
      <c r="S38" s="352">
        <v>0</v>
      </c>
      <c r="T38" s="352">
        <v>0</v>
      </c>
      <c r="U38" s="352">
        <v>0</v>
      </c>
    </row>
    <row r="39" spans="1:21" x14ac:dyDescent="0.2">
      <c r="A39" s="570" t="s">
        <v>936</v>
      </c>
      <c r="B39" s="359">
        <v>10.456559564872482</v>
      </c>
      <c r="C39" s="359">
        <v>11.189155131751393</v>
      </c>
      <c r="D39" s="359">
        <v>12.903396904144627</v>
      </c>
      <c r="E39" s="359">
        <v>15.176452583988267</v>
      </c>
      <c r="F39" s="359">
        <v>14.981423108018497</v>
      </c>
      <c r="G39" s="359">
        <v>13.681968700997022</v>
      </c>
      <c r="H39" s="252"/>
      <c r="I39" s="352">
        <v>11.203898927741568</v>
      </c>
      <c r="J39" s="352">
        <v>11.542389812536969</v>
      </c>
      <c r="K39" s="352">
        <v>13.136910993688014</v>
      </c>
      <c r="L39" s="352">
        <v>15.525687425058909</v>
      </c>
      <c r="M39" s="352">
        <v>14.705871082016866</v>
      </c>
      <c r="N39" s="352">
        <v>13.158677657023855</v>
      </c>
      <c r="O39" s="252"/>
      <c r="P39" s="352">
        <v>9.6669627905750897</v>
      </c>
      <c r="Q39" s="352">
        <v>10.815104946325542</v>
      </c>
      <c r="R39" s="352">
        <v>12.657518196536266</v>
      </c>
      <c r="S39" s="352">
        <v>14.810556646147472</v>
      </c>
      <c r="T39" s="352">
        <v>15.270662993804828</v>
      </c>
      <c r="U39" s="352">
        <v>14.234260858322328</v>
      </c>
    </row>
    <row r="40" spans="1:21" x14ac:dyDescent="0.2">
      <c r="A40" s="569" t="s">
        <v>928</v>
      </c>
      <c r="B40" s="359">
        <v>2.3176413353611234</v>
      </c>
      <c r="C40" s="359">
        <v>2.4158504934556517</v>
      </c>
      <c r="D40" s="359">
        <v>2.410110716557317</v>
      </c>
      <c r="E40" s="359">
        <v>2.3644227903670489</v>
      </c>
      <c r="F40" s="359">
        <v>2.2760099197877968</v>
      </c>
      <c r="G40" s="359">
        <v>2.1247916320322786</v>
      </c>
      <c r="H40" s="252"/>
      <c r="I40" s="352">
        <v>2.7538403821480073</v>
      </c>
      <c r="J40" s="352">
        <v>2.8403058541113082</v>
      </c>
      <c r="K40" s="352">
        <v>2.884014343444206</v>
      </c>
      <c r="L40" s="352">
        <v>2.8249375573950806</v>
      </c>
      <c r="M40" s="352">
        <v>2.7378942180921575</v>
      </c>
      <c r="N40" s="352">
        <v>2.5550830401988063</v>
      </c>
      <c r="O40" s="252"/>
      <c r="P40" s="352">
        <v>1.8567779345999709</v>
      </c>
      <c r="Q40" s="352">
        <v>1.9663827175137352</v>
      </c>
      <c r="R40" s="352">
        <v>1.9111137971949264</v>
      </c>
      <c r="S40" s="352">
        <v>1.8819380472793017</v>
      </c>
      <c r="T40" s="352">
        <v>1.7911818325965061</v>
      </c>
      <c r="U40" s="352">
        <v>1.6706532078573342</v>
      </c>
    </row>
    <row r="41" spans="1:21" x14ac:dyDescent="0.2">
      <c r="A41" s="570"/>
      <c r="B41" s="574"/>
      <c r="C41" s="574"/>
      <c r="D41" s="574"/>
      <c r="E41" s="574"/>
      <c r="F41" s="574"/>
      <c r="G41" s="574"/>
      <c r="H41" s="319"/>
      <c r="I41" s="350"/>
      <c r="J41" s="350"/>
      <c r="K41" s="350"/>
      <c r="L41" s="350"/>
      <c r="M41" s="350"/>
      <c r="N41" s="350"/>
      <c r="O41" s="319"/>
      <c r="P41" s="350"/>
      <c r="Q41" s="350"/>
      <c r="R41" s="350"/>
      <c r="S41" s="350"/>
      <c r="T41" s="350"/>
      <c r="U41" s="350"/>
    </row>
    <row r="42" spans="1:21" ht="13.5" x14ac:dyDescent="0.25">
      <c r="A42" s="367" t="s">
        <v>357</v>
      </c>
      <c r="B42" s="359">
        <v>104.14102295292247</v>
      </c>
      <c r="C42" s="359">
        <v>107.71554421325848</v>
      </c>
      <c r="D42" s="359">
        <v>113.15682910385559</v>
      </c>
      <c r="E42" s="359">
        <v>122.64686490497316</v>
      </c>
      <c r="F42" s="359">
        <v>139.24531618696037</v>
      </c>
      <c r="G42" s="359">
        <v>142.8105363291665</v>
      </c>
      <c r="H42" s="252"/>
      <c r="I42" s="352">
        <v>95.163713870073238</v>
      </c>
      <c r="J42" s="352">
        <v>98.170230328639079</v>
      </c>
      <c r="K42" s="352">
        <v>102.96172645353198</v>
      </c>
      <c r="L42" s="352">
        <v>110.73291612157649</v>
      </c>
      <c r="M42" s="352">
        <v>127.63930866375239</v>
      </c>
      <c r="N42" s="352">
        <v>131.3630516394949</v>
      </c>
      <c r="O42" s="252"/>
      <c r="P42" s="352">
        <v>113.60991305792328</v>
      </c>
      <c r="Q42" s="352">
        <v>117.67345975709078</v>
      </c>
      <c r="R42" s="352">
        <v>123.83796685823452</v>
      </c>
      <c r="S42" s="352">
        <v>135.3738653643062</v>
      </c>
      <c r="T42" s="352">
        <v>151.51448234145971</v>
      </c>
      <c r="U42" s="352">
        <v>154.74196902533791</v>
      </c>
    </row>
    <row r="43" spans="1:21" x14ac:dyDescent="0.2">
      <c r="A43" s="569" t="s">
        <v>358</v>
      </c>
      <c r="B43" s="359">
        <v>84.689007017846791</v>
      </c>
      <c r="C43" s="359">
        <v>86.622783504427986</v>
      </c>
      <c r="D43" s="359">
        <v>89.334171370926455</v>
      </c>
      <c r="E43" s="359">
        <v>94.845918811956949</v>
      </c>
      <c r="F43" s="359">
        <v>105.54214586587156</v>
      </c>
      <c r="G43" s="359">
        <v>108.73695352171175</v>
      </c>
      <c r="H43" s="252"/>
      <c r="I43" s="352">
        <v>77.358510203191685</v>
      </c>
      <c r="J43" s="352">
        <v>78.987929555390906</v>
      </c>
      <c r="K43" s="352">
        <v>81.752973415824286</v>
      </c>
      <c r="L43" s="352">
        <v>86.302175899097378</v>
      </c>
      <c r="M43" s="352">
        <v>97.816499251804757</v>
      </c>
      <c r="N43" s="352">
        <v>101.8311412144601</v>
      </c>
      <c r="O43" s="252"/>
      <c r="P43" s="352">
        <v>92.420908427550501</v>
      </c>
      <c r="Q43" s="352">
        <v>94.587658387852272</v>
      </c>
      <c r="R43" s="352">
        <v>97.276790732301123</v>
      </c>
      <c r="S43" s="352">
        <v>103.9727181589478</v>
      </c>
      <c r="T43" s="352">
        <v>113.709230177112</v>
      </c>
      <c r="U43" s="352">
        <v>115.93471241722762</v>
      </c>
    </row>
    <row r="44" spans="1:21" ht="15.75" x14ac:dyDescent="0.2">
      <c r="A44" s="570" t="s">
        <v>937</v>
      </c>
      <c r="B44" s="359">
        <v>4.1182057006129824</v>
      </c>
      <c r="C44" s="359">
        <v>5.0554931939618495</v>
      </c>
      <c r="D44" s="359">
        <v>5.411956209227017</v>
      </c>
      <c r="E44" s="359">
        <v>6.2914867538876669</v>
      </c>
      <c r="F44" s="359">
        <v>6.8646342535310305</v>
      </c>
      <c r="G44" s="359">
        <v>6.9737529643474421</v>
      </c>
      <c r="H44" s="252"/>
      <c r="I44" s="352">
        <v>3.7902582530875994</v>
      </c>
      <c r="J44" s="352">
        <v>4.4174132789164045</v>
      </c>
      <c r="K44" s="352">
        <v>4.5279487990697875</v>
      </c>
      <c r="L44" s="352">
        <v>5.0187731729897997</v>
      </c>
      <c r="M44" s="352">
        <v>5.8022053869805905</v>
      </c>
      <c r="N44" s="352">
        <v>5.702134362447822</v>
      </c>
      <c r="O44" s="252"/>
      <c r="P44" s="352">
        <v>4.4641109504128273</v>
      </c>
      <c r="Q44" s="352">
        <v>5.7211544787600905</v>
      </c>
      <c r="R44" s="352">
        <v>6.3381072493522925</v>
      </c>
      <c r="S44" s="352">
        <v>7.6510549896735984</v>
      </c>
      <c r="T44" s="352">
        <v>7.9877695147289947</v>
      </c>
      <c r="U44" s="352">
        <v>8.299129863733377</v>
      </c>
    </row>
    <row r="45" spans="1:21" x14ac:dyDescent="0.2">
      <c r="A45" s="570" t="s">
        <v>932</v>
      </c>
      <c r="B45" s="359">
        <v>0.42427755645728243</v>
      </c>
      <c r="C45" s="359">
        <v>0.29416016393350752</v>
      </c>
      <c r="D45" s="359">
        <v>0.46817110601681761</v>
      </c>
      <c r="E45" s="359">
        <v>0.56660173105187173</v>
      </c>
      <c r="F45" s="359">
        <v>0.87286938060756025</v>
      </c>
      <c r="G45" s="359">
        <v>0.92514436539517941</v>
      </c>
      <c r="H45" s="252"/>
      <c r="I45" s="352">
        <v>0.29913607132133507</v>
      </c>
      <c r="J45" s="352">
        <v>0.22418523052618039</v>
      </c>
      <c r="K45" s="352">
        <v>0.35681529525893163</v>
      </c>
      <c r="L45" s="352">
        <v>0.40927285746187791</v>
      </c>
      <c r="M45" s="352">
        <v>0.68021319389318946</v>
      </c>
      <c r="N45" s="352">
        <v>0.66813683022236225</v>
      </c>
      <c r="O45" s="252"/>
      <c r="P45" s="352">
        <v>0.55627156038354564</v>
      </c>
      <c r="Q45" s="352">
        <v>0.36715980391163661</v>
      </c>
      <c r="R45" s="352">
        <v>0.58483562576226455</v>
      </c>
      <c r="S45" s="352">
        <v>0.73466730551838721</v>
      </c>
      <c r="T45" s="352">
        <v>1.0765337984329169</v>
      </c>
      <c r="U45" s="352">
        <v>1.1930170196464729</v>
      </c>
    </row>
    <row r="46" spans="1:21" x14ac:dyDescent="0.2">
      <c r="A46" s="569" t="s">
        <v>933</v>
      </c>
      <c r="B46" s="359">
        <v>3.2381997804610316</v>
      </c>
      <c r="C46" s="359">
        <v>3.3674569394229144</v>
      </c>
      <c r="D46" s="359">
        <v>3.7841710729538693</v>
      </c>
      <c r="E46" s="359">
        <v>4.1923176487627858</v>
      </c>
      <c r="F46" s="359">
        <v>4.8261360486264646</v>
      </c>
      <c r="G46" s="359">
        <v>4.7858300842745551</v>
      </c>
      <c r="H46" s="252"/>
      <c r="I46" s="352">
        <v>2.9024608365957651</v>
      </c>
      <c r="J46" s="352">
        <v>3.1036396161554545</v>
      </c>
      <c r="K46" s="352">
        <v>3.5557203639043364</v>
      </c>
      <c r="L46" s="352">
        <v>3.851827462315268</v>
      </c>
      <c r="M46" s="352">
        <v>4.5957150604814521</v>
      </c>
      <c r="N46" s="352">
        <v>4.7334015909269906</v>
      </c>
      <c r="O46" s="252"/>
      <c r="P46" s="352">
        <v>3.5923231746864506</v>
      </c>
      <c r="Q46" s="352">
        <v>3.6426779175753805</v>
      </c>
      <c r="R46" s="352">
        <v>4.0235128017363815</v>
      </c>
      <c r="S46" s="352">
        <v>4.5560441376121457</v>
      </c>
      <c r="T46" s="352">
        <v>5.0697231205271089</v>
      </c>
      <c r="U46" s="352">
        <v>4.8404750177858045</v>
      </c>
    </row>
    <row r="47" spans="1:21" x14ac:dyDescent="0.2">
      <c r="A47" s="570" t="s">
        <v>938</v>
      </c>
      <c r="B47" s="359">
        <v>9.6498476794237718</v>
      </c>
      <c r="C47" s="359">
        <v>10.292528748510279</v>
      </c>
      <c r="D47" s="359">
        <v>11.879841815176746</v>
      </c>
      <c r="E47" s="359">
        <v>14.233945257758826</v>
      </c>
      <c r="F47" s="359">
        <v>18.432350932705894</v>
      </c>
      <c r="G47" s="359">
        <v>18.703190106783499</v>
      </c>
      <c r="H47" s="252"/>
      <c r="I47" s="352">
        <v>8.4815287691912662</v>
      </c>
      <c r="J47" s="352">
        <v>9.0023628322582869</v>
      </c>
      <c r="K47" s="352">
        <v>10.057964246148979</v>
      </c>
      <c r="L47" s="352">
        <v>12.270414720233642</v>
      </c>
      <c r="M47" s="352">
        <v>15.60806406026094</v>
      </c>
      <c r="N47" s="352">
        <v>15.205691633194194</v>
      </c>
      <c r="O47" s="252"/>
      <c r="P47" s="352">
        <v>10.882141595840295</v>
      </c>
      <c r="Q47" s="352">
        <v>11.638462825363384</v>
      </c>
      <c r="R47" s="352">
        <v>13.788574463962878</v>
      </c>
      <c r="S47" s="352">
        <v>16.33147433962155</v>
      </c>
      <c r="T47" s="352">
        <v>21.418015454868847</v>
      </c>
      <c r="U47" s="352">
        <v>22.348547036611393</v>
      </c>
    </row>
    <row r="48" spans="1:21" ht="13.5" thickBot="1" x14ac:dyDescent="0.25">
      <c r="A48" s="571" t="s">
        <v>928</v>
      </c>
      <c r="B48" s="373">
        <v>2.0214852181205982</v>
      </c>
      <c r="C48" s="373">
        <v>2.0831216630019309</v>
      </c>
      <c r="D48" s="373">
        <v>2.2785175295546747</v>
      </c>
      <c r="E48" s="373">
        <v>2.5165947015550665</v>
      </c>
      <c r="F48" s="373">
        <v>2.7071797056178712</v>
      </c>
      <c r="G48" s="373">
        <v>2.6856652866540722</v>
      </c>
      <c r="H48" s="258"/>
      <c r="I48" s="344">
        <v>2.331819736685588</v>
      </c>
      <c r="J48" s="344">
        <v>2.434699815391852</v>
      </c>
      <c r="K48" s="344">
        <v>2.7103043333256829</v>
      </c>
      <c r="L48" s="344">
        <v>2.8804520094785331</v>
      </c>
      <c r="M48" s="344">
        <v>3.1366117103314579</v>
      </c>
      <c r="N48" s="344">
        <v>3.222546008243417</v>
      </c>
      <c r="O48" s="258"/>
      <c r="P48" s="344">
        <v>1.6941573490496595</v>
      </c>
      <c r="Q48" s="344">
        <v>1.7163463436280273</v>
      </c>
      <c r="R48" s="344">
        <v>1.8261459851195878</v>
      </c>
      <c r="S48" s="344">
        <v>2.12790643293273</v>
      </c>
      <c r="T48" s="344">
        <v>2.2532102757898258</v>
      </c>
      <c r="U48" s="344">
        <v>2.1260876703332787</v>
      </c>
    </row>
    <row r="49" spans="1:21" x14ac:dyDescent="0.2">
      <c r="A49" s="374" t="s">
        <v>361</v>
      </c>
      <c r="B49" s="192"/>
      <c r="C49" s="192"/>
      <c r="D49" s="192"/>
      <c r="E49" s="192"/>
      <c r="F49" s="192"/>
      <c r="G49" s="192"/>
      <c r="H49" s="192"/>
      <c r="O49" s="192"/>
    </row>
    <row r="50" spans="1:21" x14ac:dyDescent="0.2">
      <c r="A50" s="570" t="s">
        <v>362</v>
      </c>
      <c r="B50" s="192"/>
      <c r="C50" s="192"/>
      <c r="D50" s="192"/>
      <c r="E50" s="192"/>
      <c r="F50" s="192"/>
      <c r="G50" s="192"/>
      <c r="H50" s="192"/>
      <c r="O50" s="192"/>
    </row>
    <row r="51" spans="1:21" x14ac:dyDescent="0.2">
      <c r="A51" s="651" t="s">
        <v>939</v>
      </c>
      <c r="B51" s="651"/>
      <c r="C51" s="651"/>
      <c r="D51" s="651"/>
      <c r="E51" s="651"/>
      <c r="F51" s="651"/>
      <c r="G51" s="651"/>
      <c r="H51" s="651"/>
      <c r="I51" s="651"/>
      <c r="J51" s="651"/>
      <c r="K51" s="651"/>
      <c r="L51" s="651"/>
      <c r="M51" s="651"/>
      <c r="N51" s="651"/>
      <c r="O51" s="651"/>
      <c r="P51" s="651"/>
      <c r="Q51" s="651"/>
      <c r="R51" s="651"/>
      <c r="S51" s="651"/>
      <c r="T51" s="651"/>
      <c r="U51" s="651"/>
    </row>
  </sheetData>
  <mergeCells count="1">
    <mergeCell ref="W1:X2"/>
  </mergeCells>
  <hyperlinks>
    <hyperlink ref="T1" r:id="rId1" location="INDICE!A1" display="INDICE"/>
    <hyperlink ref="T1:U2" location="INDICE!A3" display="INDICE"/>
    <hyperlink ref="W1" r:id="rId2" location="INDICE!A1"/>
    <hyperlink ref="W1:X2" location="INDICE!A3" display="INDICE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workbookViewId="0">
      <selection activeCell="S1" sqref="S1:T2"/>
    </sheetView>
  </sheetViews>
  <sheetFormatPr baseColWidth="10" defaultColWidth="9" defaultRowHeight="12.75" x14ac:dyDescent="0.2"/>
  <cols>
    <col min="1" max="1" width="28.375" style="29" customWidth="1"/>
    <col min="2" max="18" width="4.875" style="2" bestFit="1" customWidth="1"/>
    <col min="19" max="256" width="11" customWidth="1"/>
  </cols>
  <sheetData>
    <row r="1" spans="1:21" ht="15" x14ac:dyDescent="0.2">
      <c r="A1" s="83" t="s">
        <v>940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747" t="s">
        <v>650</v>
      </c>
      <c r="T1" s="747"/>
      <c r="U1" s="200"/>
    </row>
    <row r="2" spans="1:21" ht="14.25" x14ac:dyDescent="0.2">
      <c r="A2" s="83" t="s">
        <v>941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747"/>
      <c r="T2" s="747"/>
    </row>
    <row r="3" spans="1:21" ht="14.25" x14ac:dyDescent="0.2">
      <c r="A3" s="85" t="s">
        <v>48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174"/>
      <c r="T3" s="174"/>
      <c r="U3" s="174"/>
    </row>
    <row r="4" spans="1:21" ht="15" thickBot="1" x14ac:dyDescent="0.25">
      <c r="A4" s="353" t="s">
        <v>1082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</row>
    <row r="5" spans="1:21" ht="13.5" thickBot="1" x14ac:dyDescent="0.25">
      <c r="A5" s="354" t="s">
        <v>49</v>
      </c>
      <c r="B5" s="355">
        <v>2004</v>
      </c>
      <c r="C5" s="355">
        <v>2005</v>
      </c>
      <c r="D5" s="355">
        <v>2006</v>
      </c>
      <c r="E5" s="355">
        <v>2007</v>
      </c>
      <c r="F5" s="355">
        <v>2008</v>
      </c>
      <c r="G5" s="355">
        <v>2009</v>
      </c>
      <c r="H5" s="355">
        <v>2010</v>
      </c>
      <c r="I5" s="355">
        <v>2011</v>
      </c>
      <c r="J5" s="355">
        <v>2012</v>
      </c>
      <c r="K5" s="355">
        <v>2013</v>
      </c>
      <c r="L5" s="355">
        <v>2014</v>
      </c>
      <c r="M5" s="355">
        <v>2015</v>
      </c>
      <c r="N5" s="355">
        <v>2016</v>
      </c>
      <c r="O5" s="355">
        <v>2017</v>
      </c>
      <c r="P5" s="355">
        <v>2018</v>
      </c>
      <c r="Q5" s="355">
        <v>2019</v>
      </c>
      <c r="R5" s="355">
        <v>2020</v>
      </c>
    </row>
    <row r="6" spans="1:21" ht="15.75" thickTop="1" x14ac:dyDescent="0.25">
      <c r="A6" s="356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</row>
    <row r="7" spans="1:21" ht="13.5" x14ac:dyDescent="0.25">
      <c r="A7" s="358" t="s">
        <v>341</v>
      </c>
      <c r="B7" s="359">
        <v>37.032987747408107</v>
      </c>
      <c r="C7" s="359">
        <v>43.141426624030167</v>
      </c>
      <c r="D7" s="359">
        <v>46.291502681000559</v>
      </c>
      <c r="E7" s="359">
        <v>47.268489086670904</v>
      </c>
      <c r="F7" s="359">
        <v>53.689880512946708</v>
      </c>
      <c r="G7" s="359">
        <v>53.475891218508423</v>
      </c>
      <c r="H7" s="359">
        <v>54.505623308123795</v>
      </c>
      <c r="I7" s="359">
        <v>56.564249700548764</v>
      </c>
      <c r="J7" s="359">
        <v>55.88017762994599</v>
      </c>
      <c r="K7" s="359">
        <v>57.50927584138482</v>
      </c>
      <c r="L7" s="360">
        <v>60.698242253369131</v>
      </c>
      <c r="M7" s="360">
        <v>59.71976003744097</v>
      </c>
      <c r="N7" s="361">
        <v>63.198523925165176</v>
      </c>
      <c r="O7" s="360">
        <v>64.142948512951719</v>
      </c>
      <c r="P7" s="360">
        <v>80.236468453079951</v>
      </c>
      <c r="Q7" s="360">
        <v>88.415690208566588</v>
      </c>
      <c r="R7" s="360">
        <v>89.249506519316242</v>
      </c>
    </row>
    <row r="8" spans="1:21" x14ac:dyDescent="0.2">
      <c r="A8" s="362" t="s">
        <v>52</v>
      </c>
      <c r="B8" s="359">
        <v>36.897266729500473</v>
      </c>
      <c r="C8" s="359">
        <v>43.002560737900197</v>
      </c>
      <c r="D8" s="359">
        <v>46.205657835653348</v>
      </c>
      <c r="E8" s="359">
        <v>46.908243271879634</v>
      </c>
      <c r="F8" s="359">
        <v>53.296147431165068</v>
      </c>
      <c r="G8" s="359">
        <v>52.733440854235027</v>
      </c>
      <c r="H8" s="359">
        <v>54.033991013869894</v>
      </c>
      <c r="I8" s="359">
        <v>56.245299311958554</v>
      </c>
      <c r="J8" s="359">
        <v>55.790007068032587</v>
      </c>
      <c r="K8" s="359">
        <v>57.387585483562297</v>
      </c>
      <c r="L8" s="360">
        <v>60.512080292463146</v>
      </c>
      <c r="M8" s="360">
        <v>59.495681524868459</v>
      </c>
      <c r="N8" s="361">
        <v>63.038434926535423</v>
      </c>
      <c r="O8" s="360">
        <v>63.899104573073231</v>
      </c>
      <c r="P8" s="360">
        <v>80.077666275221532</v>
      </c>
      <c r="Q8" s="360">
        <v>88.335410833065097</v>
      </c>
      <c r="R8" s="360">
        <v>89.24413530098964</v>
      </c>
    </row>
    <row r="9" spans="1:21" x14ac:dyDescent="0.2">
      <c r="A9" s="362" t="s">
        <v>75</v>
      </c>
      <c r="B9" s="359">
        <v>0.1357210179076343</v>
      </c>
      <c r="C9" s="359">
        <v>0.13886588612997336</v>
      </c>
      <c r="D9" s="359">
        <v>8.5844845347209375E-2</v>
      </c>
      <c r="E9" s="359">
        <v>0.36024581479126933</v>
      </c>
      <c r="F9" s="359">
        <v>0.39373308178164212</v>
      </c>
      <c r="G9" s="359">
        <v>0.74245036427339972</v>
      </c>
      <c r="H9" s="359">
        <v>0.47163229425390002</v>
      </c>
      <c r="I9" s="359">
        <v>0.31895038859021146</v>
      </c>
      <c r="J9" s="359">
        <v>9.0170561913402419E-2</v>
      </c>
      <c r="K9" s="359">
        <v>0.12169035782251722</v>
      </c>
      <c r="L9" s="360">
        <v>0.18616196090598822</v>
      </c>
      <c r="M9" s="360">
        <v>0.22407851257250644</v>
      </c>
      <c r="N9" s="361">
        <v>0.16008899862974671</v>
      </c>
      <c r="O9" s="360">
        <v>0.2438439398784778</v>
      </c>
      <c r="P9" s="360">
        <v>0.1588021778584392</v>
      </c>
      <c r="Q9" s="360">
        <v>8.0279375501490516E-2</v>
      </c>
      <c r="R9" s="360">
        <v>5.3712183265969306E-3</v>
      </c>
    </row>
    <row r="10" spans="1:21" x14ac:dyDescent="0.2">
      <c r="A10" s="666"/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60"/>
      <c r="M10" s="360"/>
      <c r="N10" s="361"/>
      <c r="O10" s="360"/>
      <c r="P10" s="360"/>
      <c r="Q10" s="360"/>
      <c r="R10" s="360"/>
    </row>
    <row r="11" spans="1:21" ht="13.5" x14ac:dyDescent="0.25">
      <c r="A11" s="358" t="s">
        <v>342</v>
      </c>
      <c r="B11" s="359">
        <v>92.663973046587572</v>
      </c>
      <c r="C11" s="359">
        <v>92.568126551179517</v>
      </c>
      <c r="D11" s="359">
        <v>94.42973860368042</v>
      </c>
      <c r="E11" s="359">
        <v>94.897783885930252</v>
      </c>
      <c r="F11" s="359">
        <v>95.365547226810094</v>
      </c>
      <c r="G11" s="359">
        <v>89.091107533629838</v>
      </c>
      <c r="H11" s="359">
        <v>88.847237841365043</v>
      </c>
      <c r="I11" s="359">
        <v>88.015487249481211</v>
      </c>
      <c r="J11" s="359">
        <v>86.913340549465431</v>
      </c>
      <c r="K11" s="359">
        <v>85.143693457954427</v>
      </c>
      <c r="L11" s="360">
        <v>86.944649641198822</v>
      </c>
      <c r="M11" s="360">
        <v>84.6052436875311</v>
      </c>
      <c r="N11" s="361">
        <v>89.492215670470458</v>
      </c>
      <c r="O11" s="360">
        <v>86.505574196341598</v>
      </c>
      <c r="P11" s="360">
        <v>88.238577465911803</v>
      </c>
      <c r="Q11" s="360">
        <v>89.224312991777452</v>
      </c>
      <c r="R11" s="360">
        <v>91.115115115115117</v>
      </c>
    </row>
    <row r="12" spans="1:21" x14ac:dyDescent="0.2">
      <c r="A12" s="362" t="s">
        <v>52</v>
      </c>
      <c r="B12" s="359">
        <v>92.583938967560371</v>
      </c>
      <c r="C12" s="359">
        <v>92.392639574820123</v>
      </c>
      <c r="D12" s="359">
        <v>94.275751482603283</v>
      </c>
      <c r="E12" s="359">
        <v>94.692955215202261</v>
      </c>
      <c r="F12" s="359">
        <v>95.028162452886122</v>
      </c>
      <c r="G12" s="359">
        <v>88.827798848536105</v>
      </c>
      <c r="H12" s="359">
        <v>88.611215238729926</v>
      </c>
      <c r="I12" s="359">
        <v>87.774543530034393</v>
      </c>
      <c r="J12" s="359">
        <v>86.712161896149468</v>
      </c>
      <c r="K12" s="359">
        <v>84.963844551567618</v>
      </c>
      <c r="L12" s="360">
        <v>86.758653440270166</v>
      </c>
      <c r="M12" s="360">
        <v>84.459959374201276</v>
      </c>
      <c r="N12" s="361">
        <v>89.343740720315608</v>
      </c>
      <c r="O12" s="360">
        <v>86.374337049464216</v>
      </c>
      <c r="P12" s="360">
        <v>88.146878239374843</v>
      </c>
      <c r="Q12" s="360">
        <v>89.14444876604189</v>
      </c>
      <c r="R12" s="360">
        <v>91.105772439105763</v>
      </c>
    </row>
    <row r="13" spans="1:21" x14ac:dyDescent="0.2">
      <c r="A13" s="362" t="s">
        <v>75</v>
      </c>
      <c r="B13" s="359">
        <v>8.0034079027198682E-2</v>
      </c>
      <c r="C13" s="359">
        <v>0.17548697635939733</v>
      </c>
      <c r="D13" s="359">
        <v>0.15398712107714627</v>
      </c>
      <c r="E13" s="359">
        <v>0.20482867072800073</v>
      </c>
      <c r="F13" s="359">
        <v>0.33738477392396843</v>
      </c>
      <c r="G13" s="359">
        <v>0.26330868509372696</v>
      </c>
      <c r="H13" s="359">
        <v>0.23602260263512292</v>
      </c>
      <c r="I13" s="359">
        <v>0.24094371944680437</v>
      </c>
      <c r="J13" s="359">
        <v>0.20117865331597287</v>
      </c>
      <c r="K13" s="359">
        <v>0.17984890638680118</v>
      </c>
      <c r="L13" s="360">
        <v>0.18599620092866187</v>
      </c>
      <c r="M13" s="360">
        <v>0.14528431332983574</v>
      </c>
      <c r="N13" s="361">
        <v>0.14847495015483816</v>
      </c>
      <c r="O13" s="360">
        <v>0.13123714687736768</v>
      </c>
      <c r="P13" s="360">
        <v>9.1699226536958778E-2</v>
      </c>
      <c r="Q13" s="360">
        <v>7.9864225735568783E-2</v>
      </c>
      <c r="R13" s="360">
        <v>9.3426760093426754E-3</v>
      </c>
    </row>
    <row r="14" spans="1:21" x14ac:dyDescent="0.2">
      <c r="A14" s="666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60"/>
      <c r="M14" s="360"/>
      <c r="N14" s="361"/>
      <c r="O14" s="360"/>
      <c r="P14" s="360"/>
      <c r="Q14" s="360"/>
      <c r="R14" s="360"/>
    </row>
    <row r="15" spans="1:21" ht="13.5" x14ac:dyDescent="0.25">
      <c r="A15" s="363" t="s">
        <v>343</v>
      </c>
      <c r="B15" s="359">
        <v>97.678878239839747</v>
      </c>
      <c r="C15" s="359">
        <v>98.341762142839499</v>
      </c>
      <c r="D15" s="359">
        <v>98.92743592024344</v>
      </c>
      <c r="E15" s="359">
        <v>98.144500103187553</v>
      </c>
      <c r="F15" s="359">
        <v>98.363637900216773</v>
      </c>
      <c r="G15" s="359">
        <v>99.49651591600265</v>
      </c>
      <c r="H15" s="359">
        <v>98.700687563723818</v>
      </c>
      <c r="I15" s="359">
        <v>98.239065073134981</v>
      </c>
      <c r="J15" s="359">
        <v>97.049927225078847</v>
      </c>
      <c r="K15" s="359">
        <v>95.787011617212826</v>
      </c>
      <c r="L15" s="360">
        <v>94.158046926568417</v>
      </c>
      <c r="M15" s="360">
        <v>93.709463983389952</v>
      </c>
      <c r="N15" s="361">
        <v>94.025650312586478</v>
      </c>
      <c r="O15" s="360">
        <v>95.714361749698227</v>
      </c>
      <c r="P15" s="360">
        <v>93.799309886239058</v>
      </c>
      <c r="Q15" s="360">
        <v>96.573838470248333</v>
      </c>
      <c r="R15" s="360">
        <v>95.521443548441013</v>
      </c>
    </row>
    <row r="16" spans="1:21" x14ac:dyDescent="0.2">
      <c r="A16" s="362" t="s">
        <v>344</v>
      </c>
      <c r="B16" s="364">
        <v>96.864999552142791</v>
      </c>
      <c r="C16" s="364">
        <v>97.58378703391017</v>
      </c>
      <c r="D16" s="364">
        <v>98.202601872901667</v>
      </c>
      <c r="E16" s="364">
        <v>97.364860780181317</v>
      </c>
      <c r="F16" s="364">
        <v>97.610636670568297</v>
      </c>
      <c r="G16" s="364">
        <v>98.71779673985435</v>
      </c>
      <c r="H16" s="364">
        <v>97.983712844108652</v>
      </c>
      <c r="I16" s="364">
        <v>97.527141400182785</v>
      </c>
      <c r="J16" s="364">
        <v>96.410574778856855</v>
      </c>
      <c r="K16" s="364">
        <v>95.104565076180094</v>
      </c>
      <c r="L16" s="360">
        <v>93.272124038148107</v>
      </c>
      <c r="M16" s="360">
        <v>92.7723310196196</v>
      </c>
      <c r="N16" s="361">
        <v>93.148743467628918</v>
      </c>
      <c r="O16" s="360">
        <v>94.867483766727872</v>
      </c>
      <c r="P16" s="360">
        <v>93.111667235770895</v>
      </c>
      <c r="Q16" s="360">
        <v>96.037527842415685</v>
      </c>
      <c r="R16" s="360">
        <v>95.126820757470767</v>
      </c>
    </row>
    <row r="17" spans="1:18" x14ac:dyDescent="0.2">
      <c r="A17" s="362" t="s">
        <v>6</v>
      </c>
      <c r="B17" s="364" t="s">
        <v>90</v>
      </c>
      <c r="C17" s="364" t="s">
        <v>90</v>
      </c>
      <c r="D17" s="364" t="s">
        <v>90</v>
      </c>
      <c r="E17" s="364" t="s">
        <v>90</v>
      </c>
      <c r="F17" s="364" t="s">
        <v>90</v>
      </c>
      <c r="G17" s="364" t="s">
        <v>90</v>
      </c>
      <c r="H17" s="364" t="s">
        <v>90</v>
      </c>
      <c r="I17" s="364" t="s">
        <v>90</v>
      </c>
      <c r="J17" s="364" t="s">
        <v>90</v>
      </c>
      <c r="K17" s="364" t="s">
        <v>90</v>
      </c>
      <c r="L17" s="360" t="s">
        <v>90</v>
      </c>
      <c r="M17" s="360" t="s">
        <v>90</v>
      </c>
      <c r="N17" s="361" t="s">
        <v>90</v>
      </c>
      <c r="O17" s="360" t="s">
        <v>90</v>
      </c>
      <c r="P17" s="360" t="s">
        <v>90</v>
      </c>
      <c r="Q17" s="360" t="s">
        <v>90</v>
      </c>
      <c r="R17" s="360" t="s">
        <v>90</v>
      </c>
    </row>
    <row r="18" spans="1:18" x14ac:dyDescent="0.2">
      <c r="A18" s="365" t="s">
        <v>345</v>
      </c>
      <c r="B18" s="364" t="s">
        <v>90</v>
      </c>
      <c r="C18" s="364" t="s">
        <v>90</v>
      </c>
      <c r="D18" s="364" t="s">
        <v>90</v>
      </c>
      <c r="E18" s="364" t="s">
        <v>90</v>
      </c>
      <c r="F18" s="364" t="s">
        <v>90</v>
      </c>
      <c r="G18" s="364" t="s">
        <v>90</v>
      </c>
      <c r="H18" s="364" t="s">
        <v>90</v>
      </c>
      <c r="I18" s="364" t="s">
        <v>90</v>
      </c>
      <c r="J18" s="364" t="s">
        <v>90</v>
      </c>
      <c r="K18" s="364" t="s">
        <v>90</v>
      </c>
      <c r="L18" s="360" t="s">
        <v>90</v>
      </c>
      <c r="M18" s="360" t="s">
        <v>90</v>
      </c>
      <c r="N18" s="361" t="s">
        <v>90</v>
      </c>
      <c r="O18" s="360" t="s">
        <v>90</v>
      </c>
      <c r="P18" s="360" t="s">
        <v>90</v>
      </c>
      <c r="Q18" s="360" t="s">
        <v>90</v>
      </c>
      <c r="R18" s="360" t="s">
        <v>90</v>
      </c>
    </row>
    <row r="19" spans="1:18" x14ac:dyDescent="0.2">
      <c r="A19" s="365" t="s">
        <v>57</v>
      </c>
      <c r="B19" s="364" t="s">
        <v>90</v>
      </c>
      <c r="C19" s="364" t="s">
        <v>90</v>
      </c>
      <c r="D19" s="364" t="s">
        <v>90</v>
      </c>
      <c r="E19" s="364" t="s">
        <v>90</v>
      </c>
      <c r="F19" s="364" t="s">
        <v>90</v>
      </c>
      <c r="G19" s="364">
        <v>2.0260061599208564E-2</v>
      </c>
      <c r="H19" s="364">
        <v>1.1982257544465068E-2</v>
      </c>
      <c r="I19" s="364">
        <v>2.2737407229170989E-2</v>
      </c>
      <c r="J19" s="364">
        <v>1.8870557091583504E-2</v>
      </c>
      <c r="K19" s="364">
        <v>5.9244107067949976E-2</v>
      </c>
      <c r="L19" s="360">
        <v>0.20825118360652461</v>
      </c>
      <c r="M19" s="360">
        <v>0.26714038057923251</v>
      </c>
      <c r="N19" s="361">
        <v>0.21236533135965555</v>
      </c>
      <c r="O19" s="360">
        <v>0.22475099148373728</v>
      </c>
      <c r="P19" s="360">
        <v>0.15006379957946192</v>
      </c>
      <c r="Q19" s="360">
        <v>0.10864528941535018</v>
      </c>
      <c r="R19" s="360">
        <v>8.9352760688350491E-2</v>
      </c>
    </row>
    <row r="20" spans="1:18" x14ac:dyDescent="0.2">
      <c r="A20" s="362" t="s">
        <v>346</v>
      </c>
      <c r="B20" s="364" t="s">
        <v>90</v>
      </c>
      <c r="C20" s="364" t="s">
        <v>90</v>
      </c>
      <c r="D20" s="364" t="s">
        <v>90</v>
      </c>
      <c r="E20" s="364" t="s">
        <v>90</v>
      </c>
      <c r="F20" s="364" t="s">
        <v>90</v>
      </c>
      <c r="G20" s="364" t="s">
        <v>90</v>
      </c>
      <c r="H20" s="364" t="s">
        <v>90</v>
      </c>
      <c r="I20" s="364" t="s">
        <v>90</v>
      </c>
      <c r="J20" s="364" t="s">
        <v>90</v>
      </c>
      <c r="K20" s="364" t="s">
        <v>90</v>
      </c>
      <c r="L20" s="360" t="s">
        <v>90</v>
      </c>
      <c r="M20" s="360" t="s">
        <v>90</v>
      </c>
      <c r="N20" s="361" t="s">
        <v>90</v>
      </c>
      <c r="O20" s="360" t="s">
        <v>90</v>
      </c>
      <c r="P20" s="360" t="s">
        <v>90</v>
      </c>
      <c r="Q20" s="360" t="s">
        <v>90</v>
      </c>
      <c r="R20" s="360" t="s">
        <v>90</v>
      </c>
    </row>
    <row r="21" spans="1:18" x14ac:dyDescent="0.2">
      <c r="A21" s="362" t="s">
        <v>53</v>
      </c>
      <c r="B21" s="364">
        <v>0.81387868769695548</v>
      </c>
      <c r="C21" s="364">
        <v>0.75797510892932152</v>
      </c>
      <c r="D21" s="364">
        <v>0.72483404734175805</v>
      </c>
      <c r="E21" s="364">
        <v>0.77963932300623928</v>
      </c>
      <c r="F21" s="364">
        <v>0.7530012296484726</v>
      </c>
      <c r="G21" s="364">
        <v>0.75845911454909509</v>
      </c>
      <c r="H21" s="364">
        <v>0.70499246207070843</v>
      </c>
      <c r="I21" s="364">
        <v>0.68918626572302744</v>
      </c>
      <c r="J21" s="364">
        <v>0.62048188913040048</v>
      </c>
      <c r="K21" s="364">
        <v>0.62320243396478148</v>
      </c>
      <c r="L21" s="360">
        <v>0.6776717048137838</v>
      </c>
      <c r="M21" s="360">
        <v>0.66999258319112154</v>
      </c>
      <c r="N21" s="361">
        <v>0.66454151359790514</v>
      </c>
      <c r="O21" s="360">
        <v>0.62212699148661021</v>
      </c>
      <c r="P21" s="360">
        <v>0.53757885088870117</v>
      </c>
      <c r="Q21" s="360">
        <v>0.42766533841730242</v>
      </c>
      <c r="R21" s="360">
        <v>0.3052700302818957</v>
      </c>
    </row>
    <row r="22" spans="1:18" x14ac:dyDescent="0.2">
      <c r="A22" s="666"/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0"/>
      <c r="M22" s="360"/>
      <c r="N22" s="361"/>
      <c r="P22" s="360"/>
      <c r="Q22" s="360"/>
      <c r="R22" s="360"/>
    </row>
    <row r="23" spans="1:18" ht="13.5" x14ac:dyDescent="0.25">
      <c r="A23" s="367" t="s">
        <v>347</v>
      </c>
      <c r="B23" s="368">
        <v>65.019219950143466</v>
      </c>
      <c r="C23" s="368">
        <v>66.442798893940108</v>
      </c>
      <c r="D23" s="368">
        <v>68.460202679936756</v>
      </c>
      <c r="E23" s="368">
        <v>68.684445899554689</v>
      </c>
      <c r="F23" s="368">
        <v>68.611858845666802</v>
      </c>
      <c r="G23" s="368">
        <v>70.929971748176996</v>
      </c>
      <c r="H23" s="368">
        <v>72.33719196766188</v>
      </c>
      <c r="I23" s="368">
        <v>73.662861971115561</v>
      </c>
      <c r="J23" s="368">
        <v>73.86215769385602</v>
      </c>
      <c r="K23" s="368">
        <v>74.618751663406641</v>
      </c>
      <c r="L23" s="360">
        <v>74.734065136909464</v>
      </c>
      <c r="M23" s="360">
        <v>75.969778720591506</v>
      </c>
      <c r="N23" s="361">
        <v>78.763536222622776</v>
      </c>
      <c r="O23" s="360">
        <v>82.696890699161997</v>
      </c>
      <c r="P23" s="360">
        <v>79.894787370107707</v>
      </c>
      <c r="Q23" s="360">
        <v>82.640754858464035</v>
      </c>
      <c r="R23" s="360">
        <v>79.923461086443794</v>
      </c>
    </row>
    <row r="24" spans="1:18" x14ac:dyDescent="0.2">
      <c r="A24" s="362" t="s">
        <v>348</v>
      </c>
      <c r="B24" s="368">
        <v>61.095195836344416</v>
      </c>
      <c r="C24" s="368">
        <v>63.156254393776067</v>
      </c>
      <c r="D24" s="368">
        <v>64.796083060603706</v>
      </c>
      <c r="E24" s="368">
        <v>64.923618574482262</v>
      </c>
      <c r="F24" s="368">
        <v>64.652970651055711</v>
      </c>
      <c r="G24" s="368">
        <v>66.527316458595806</v>
      </c>
      <c r="H24" s="368">
        <v>67.711904744646361</v>
      </c>
      <c r="I24" s="368">
        <v>68.798566035155588</v>
      </c>
      <c r="J24" s="368">
        <v>69.186780352600849</v>
      </c>
      <c r="K24" s="368">
        <v>70.04599751167234</v>
      </c>
      <c r="L24" s="360">
        <v>69.957913856829705</v>
      </c>
      <c r="M24" s="360">
        <v>70.933667417330852</v>
      </c>
      <c r="N24" s="361">
        <v>73.317765467747563</v>
      </c>
      <c r="O24" s="360">
        <v>76.408637195220336</v>
      </c>
      <c r="P24" s="360">
        <v>74.148762305105777</v>
      </c>
      <c r="Q24" s="360">
        <v>77.890830251936464</v>
      </c>
      <c r="R24" s="360">
        <v>76.098666888986301</v>
      </c>
    </row>
    <row r="25" spans="1:18" x14ac:dyDescent="0.2">
      <c r="A25" s="365" t="s">
        <v>349</v>
      </c>
      <c r="B25" s="368">
        <v>0.6390957089960666</v>
      </c>
      <c r="C25" s="368">
        <v>0.42273984158972672</v>
      </c>
      <c r="D25" s="368">
        <v>0.38123243161731618</v>
      </c>
      <c r="E25" s="368">
        <v>0.38101745420554539</v>
      </c>
      <c r="F25" s="368">
        <v>0.3124250120574672</v>
      </c>
      <c r="G25" s="368">
        <v>0.50156530370709729</v>
      </c>
      <c r="H25" s="368">
        <v>0.54605595382202921</v>
      </c>
      <c r="I25" s="368">
        <v>0.51771210322983974</v>
      </c>
      <c r="J25" s="368">
        <v>0.68221012806490222</v>
      </c>
      <c r="K25" s="368">
        <v>0.73156125464333432</v>
      </c>
      <c r="L25" s="360">
        <v>0.87396507350541219</v>
      </c>
      <c r="M25" s="360">
        <v>0.7452840098278084</v>
      </c>
      <c r="N25" s="361">
        <v>0.77541180271502308</v>
      </c>
      <c r="O25" s="360">
        <v>0.83172350473364831</v>
      </c>
      <c r="P25" s="360">
        <v>0.81369903237679153</v>
      </c>
      <c r="Q25" s="360">
        <v>0.48632185812986151</v>
      </c>
      <c r="R25" s="360">
        <v>0.40878126706056689</v>
      </c>
    </row>
    <row r="26" spans="1:18" x14ac:dyDescent="0.2">
      <c r="A26" s="365" t="s">
        <v>350</v>
      </c>
      <c r="B26" s="368"/>
      <c r="C26" s="368"/>
      <c r="D26" s="368">
        <v>0</v>
      </c>
      <c r="E26" s="368">
        <v>0</v>
      </c>
      <c r="F26" s="368">
        <v>0</v>
      </c>
      <c r="G26" s="368">
        <v>0</v>
      </c>
      <c r="H26" s="368">
        <v>0</v>
      </c>
      <c r="I26" s="368">
        <v>0</v>
      </c>
      <c r="J26" s="368">
        <v>0</v>
      </c>
      <c r="K26" s="368">
        <v>0</v>
      </c>
      <c r="L26" s="360">
        <v>1.5077028295090492E-3</v>
      </c>
      <c r="M26" s="360">
        <v>2.3057944614817034E-3</v>
      </c>
      <c r="N26" s="361">
        <v>0</v>
      </c>
      <c r="O26" s="360">
        <v>0</v>
      </c>
      <c r="P26" s="360">
        <v>0</v>
      </c>
      <c r="Q26" s="360">
        <v>0</v>
      </c>
      <c r="R26" s="360">
        <v>0</v>
      </c>
    </row>
    <row r="27" spans="1:18" x14ac:dyDescent="0.2">
      <c r="A27" s="365" t="s">
        <v>351</v>
      </c>
      <c r="B27" s="368">
        <v>1.4789828138571957</v>
      </c>
      <c r="C27" s="368">
        <v>0.8827389042508319</v>
      </c>
      <c r="D27" s="368">
        <v>1.001147467207649</v>
      </c>
      <c r="E27" s="368">
        <v>1.2652341738967459</v>
      </c>
      <c r="F27" s="368">
        <v>1.4647149804823461</v>
      </c>
      <c r="G27" s="368">
        <v>1.4829820944527163</v>
      </c>
      <c r="H27" s="368">
        <v>1.7531778765188692</v>
      </c>
      <c r="I27" s="368">
        <v>1.600267647389217</v>
      </c>
      <c r="J27" s="368">
        <v>1.2082546356102613</v>
      </c>
      <c r="K27" s="368">
        <v>1.0536665831803249</v>
      </c>
      <c r="L27" s="360">
        <v>1.1511311103301589</v>
      </c>
      <c r="M27" s="360">
        <v>1.0296653267438851</v>
      </c>
      <c r="N27" s="361">
        <v>1.1028424636408252</v>
      </c>
      <c r="O27" s="360">
        <v>1.3699598619370792</v>
      </c>
      <c r="P27" s="360">
        <v>1.1527627563681806</v>
      </c>
      <c r="Q27" s="360">
        <v>0.8854318076230272</v>
      </c>
      <c r="R27" s="360">
        <v>0.74333646194434655</v>
      </c>
    </row>
    <row r="28" spans="1:18" x14ac:dyDescent="0.2">
      <c r="A28" s="362" t="s">
        <v>70</v>
      </c>
      <c r="B28" s="368">
        <v>0.12193428260035451</v>
      </c>
      <c r="C28" s="368">
        <v>8.8344190842198994E-2</v>
      </c>
      <c r="D28" s="368">
        <v>5.2307540061213964E-2</v>
      </c>
      <c r="E28" s="368">
        <v>0.11648790162822091</v>
      </c>
      <c r="F28" s="368">
        <v>8.719390070349084E-2</v>
      </c>
      <c r="G28" s="368">
        <v>4.4620700187072884E-2</v>
      </c>
      <c r="H28" s="368">
        <v>0</v>
      </c>
      <c r="I28" s="368">
        <v>0</v>
      </c>
      <c r="J28" s="368">
        <v>0</v>
      </c>
      <c r="K28" s="368">
        <v>0</v>
      </c>
      <c r="L28" s="360">
        <v>0</v>
      </c>
      <c r="M28" s="360">
        <v>0</v>
      </c>
      <c r="N28" s="361">
        <v>0</v>
      </c>
      <c r="O28" s="360">
        <v>0</v>
      </c>
      <c r="P28" s="360">
        <v>0</v>
      </c>
      <c r="Q28" s="360">
        <v>0</v>
      </c>
      <c r="R28" s="360">
        <v>0</v>
      </c>
    </row>
    <row r="29" spans="1:18" x14ac:dyDescent="0.2">
      <c r="A29" s="365" t="s">
        <v>352</v>
      </c>
      <c r="B29" s="368">
        <v>0.94322523239308986</v>
      </c>
      <c r="C29" s="368">
        <v>1.0840324319257628</v>
      </c>
      <c r="D29" s="368">
        <v>1.2812991119499166</v>
      </c>
      <c r="E29" s="368">
        <v>1.1428151163811409</v>
      </c>
      <c r="F29" s="368">
        <v>1.3311918954813602</v>
      </c>
      <c r="G29" s="368">
        <v>1.5161493528805405</v>
      </c>
      <c r="H29" s="368">
        <v>1.3999328302853264</v>
      </c>
      <c r="I29" s="368">
        <v>1.6317699404631081</v>
      </c>
      <c r="J29" s="368">
        <v>1.6794567283904893</v>
      </c>
      <c r="K29" s="368">
        <v>1.6752951255417741</v>
      </c>
      <c r="L29" s="360">
        <v>1.4883539765303495</v>
      </c>
      <c r="M29" s="360">
        <v>1.9263631728756585</v>
      </c>
      <c r="N29" s="361">
        <v>2.1846858112602807</v>
      </c>
      <c r="O29" s="360">
        <v>2.7248215583423696</v>
      </c>
      <c r="P29" s="360">
        <v>2.3734460679397236</v>
      </c>
      <c r="Q29" s="360">
        <v>1.9893009191211433</v>
      </c>
      <c r="R29" s="360">
        <v>1.7327484892573897</v>
      </c>
    </row>
    <row r="30" spans="1:18" x14ac:dyDescent="0.2">
      <c r="A30" s="362" t="s">
        <v>53</v>
      </c>
      <c r="B30" s="368">
        <v>0.7407860759523468</v>
      </c>
      <c r="C30" s="368">
        <v>0.80868913155551381</v>
      </c>
      <c r="D30" s="368">
        <v>0.94813306849695933</v>
      </c>
      <c r="E30" s="368">
        <v>0.85527267896076653</v>
      </c>
      <c r="F30" s="368">
        <v>0.7633624058864199</v>
      </c>
      <c r="G30" s="368">
        <v>0.85733783835375865</v>
      </c>
      <c r="H30" s="368">
        <v>0.92612056238930895</v>
      </c>
      <c r="I30" s="368">
        <v>1.1145462448778249</v>
      </c>
      <c r="J30" s="368">
        <v>1.1054558491895226</v>
      </c>
      <c r="K30" s="368">
        <v>1.1122311883688685</v>
      </c>
      <c r="L30" s="360">
        <v>1.2611934168843197</v>
      </c>
      <c r="M30" s="360">
        <v>1.3324929993518155</v>
      </c>
      <c r="N30" s="361">
        <v>1.3828306772590884</v>
      </c>
      <c r="O30" s="360">
        <v>1.3617485789285624</v>
      </c>
      <c r="P30" s="360">
        <v>1.4061172083172313</v>
      </c>
      <c r="Q30" s="360">
        <v>1.3888700216535486</v>
      </c>
      <c r="R30" s="360">
        <v>0.939927979195185</v>
      </c>
    </row>
    <row r="31" spans="1:18" x14ac:dyDescent="0.2">
      <c r="A31" s="665"/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0"/>
      <c r="M31" s="360"/>
      <c r="N31" s="361"/>
      <c r="O31" s="360"/>
      <c r="P31" s="360"/>
      <c r="Q31" s="360"/>
      <c r="R31" s="360"/>
    </row>
    <row r="32" spans="1:18" ht="13.5" x14ac:dyDescent="0.25">
      <c r="A32" s="363" t="s">
        <v>353</v>
      </c>
      <c r="B32" s="368">
        <v>64.845168043342767</v>
      </c>
      <c r="C32" s="368">
        <v>67.124128157830157</v>
      </c>
      <c r="D32" s="368">
        <v>68.521814440198</v>
      </c>
      <c r="E32" s="368">
        <v>67.083997178164068</v>
      </c>
      <c r="F32" s="368">
        <v>67.39163328528538</v>
      </c>
      <c r="G32" s="368">
        <v>68.774498779077248</v>
      </c>
      <c r="H32" s="368">
        <v>70.631114599814396</v>
      </c>
      <c r="I32" s="368">
        <v>72.500291195899962</v>
      </c>
      <c r="J32" s="368">
        <v>72.176765148124872</v>
      </c>
      <c r="K32" s="368">
        <v>72.135087886284097</v>
      </c>
      <c r="L32" s="360">
        <v>71.327743604874485</v>
      </c>
      <c r="M32" s="360">
        <v>71.81401015940358</v>
      </c>
      <c r="N32" s="361">
        <v>76.021569412643203</v>
      </c>
      <c r="O32" s="360">
        <v>81.162634317149312</v>
      </c>
      <c r="P32" s="360">
        <v>74.951480217815174</v>
      </c>
      <c r="Q32" s="360">
        <v>77.36889437969532</v>
      </c>
      <c r="R32" s="360">
        <v>75.127941302013369</v>
      </c>
    </row>
    <row r="33" spans="1:18" x14ac:dyDescent="0.2">
      <c r="A33" s="362" t="s">
        <v>354</v>
      </c>
      <c r="B33" s="368">
        <v>63.534614223605644</v>
      </c>
      <c r="C33" s="368">
        <v>65.897809409957802</v>
      </c>
      <c r="D33" s="368">
        <v>67.134525691856624</v>
      </c>
      <c r="E33" s="368">
        <v>66.124097369192853</v>
      </c>
      <c r="F33" s="368">
        <v>66.488942334493387</v>
      </c>
      <c r="G33" s="368">
        <v>67.547953347898726</v>
      </c>
      <c r="H33" s="368">
        <v>69.60862472863748</v>
      </c>
      <c r="I33" s="368">
        <v>71.387922858046153</v>
      </c>
      <c r="J33" s="368">
        <v>70.963483236053449</v>
      </c>
      <c r="K33" s="368">
        <v>71.104835885282128</v>
      </c>
      <c r="L33" s="360">
        <v>69.794030747804413</v>
      </c>
      <c r="M33" s="360">
        <v>70.295359019648231</v>
      </c>
      <c r="N33" s="361">
        <v>74.39323332072567</v>
      </c>
      <c r="O33" s="360">
        <v>79.106097281985257</v>
      </c>
      <c r="P33" s="360">
        <v>73.479922696509988</v>
      </c>
      <c r="Q33" s="360">
        <v>76.2</v>
      </c>
      <c r="R33" s="360">
        <v>74.648077173654201</v>
      </c>
    </row>
    <row r="34" spans="1:18" x14ac:dyDescent="0.2">
      <c r="A34" s="365" t="s">
        <v>355</v>
      </c>
      <c r="B34" s="368">
        <v>0.21483203506309714</v>
      </c>
      <c r="C34" s="368">
        <v>0.11400251755559603</v>
      </c>
      <c r="D34" s="368">
        <v>0.11521011942124793</v>
      </c>
      <c r="E34" s="368">
        <v>8.838053567323774E-2</v>
      </c>
      <c r="F34" s="368">
        <v>5.6940805453575327E-2</v>
      </c>
      <c r="G34" s="368">
        <v>0.17550764683202671</v>
      </c>
      <c r="H34" s="368">
        <v>0.13000870813045026</v>
      </c>
      <c r="I34" s="368">
        <v>0.2183969249712964</v>
      </c>
      <c r="J34" s="368">
        <v>0.22860741748519231</v>
      </c>
      <c r="K34" s="368">
        <v>0.2027270066487753</v>
      </c>
      <c r="L34" s="360">
        <v>0.30287253348613574</v>
      </c>
      <c r="M34" s="360">
        <v>0.21388218072167703</v>
      </c>
      <c r="N34" s="361">
        <v>0.25309763189364792</v>
      </c>
      <c r="O34" s="360">
        <v>0.29956178397887556</v>
      </c>
      <c r="P34" s="360">
        <v>0.23562976261389834</v>
      </c>
      <c r="Q34" s="360">
        <v>0.12944778031121973</v>
      </c>
      <c r="R34" s="360">
        <v>8.8963574358720904E-2</v>
      </c>
    </row>
    <row r="35" spans="1:18" x14ac:dyDescent="0.2">
      <c r="A35" s="365" t="s">
        <v>350</v>
      </c>
      <c r="B35" s="368"/>
      <c r="C35" s="368"/>
      <c r="D35" s="368">
        <v>0</v>
      </c>
      <c r="E35" s="368">
        <v>0</v>
      </c>
      <c r="F35" s="368">
        <v>0</v>
      </c>
      <c r="G35" s="368">
        <v>0</v>
      </c>
      <c r="H35" s="368">
        <v>0</v>
      </c>
      <c r="I35" s="368">
        <v>0</v>
      </c>
      <c r="J35" s="368">
        <v>0</v>
      </c>
      <c r="K35" s="368">
        <v>0</v>
      </c>
      <c r="L35" s="360">
        <v>8.4131259301704366E-4</v>
      </c>
      <c r="M35" s="360">
        <v>0</v>
      </c>
      <c r="N35" s="361">
        <v>0</v>
      </c>
      <c r="O35" s="360">
        <v>0</v>
      </c>
      <c r="P35" s="360">
        <v>0</v>
      </c>
      <c r="Q35" s="360">
        <v>0</v>
      </c>
      <c r="R35" s="360">
        <v>0</v>
      </c>
    </row>
    <row r="36" spans="1:18" x14ac:dyDescent="0.2">
      <c r="A36" s="365" t="s">
        <v>351</v>
      </c>
      <c r="B36" s="368">
        <v>0.12348921723517445</v>
      </c>
      <c r="C36" s="368">
        <v>2.6917261089515726E-2</v>
      </c>
      <c r="D36" s="368">
        <v>1.4699222133055769E-2</v>
      </c>
      <c r="E36" s="368">
        <v>5.7467164451208391E-2</v>
      </c>
      <c r="F36" s="368">
        <v>3.3049558410117141E-2</v>
      </c>
      <c r="G36" s="368">
        <v>3.9760313584372188E-2</v>
      </c>
      <c r="H36" s="368">
        <v>1.8806291113209785E-2</v>
      </c>
      <c r="I36" s="368">
        <v>3.4527513852604955E-2</v>
      </c>
      <c r="J36" s="368">
        <v>4.4890183797092309E-2</v>
      </c>
      <c r="K36" s="368">
        <v>2.0771209697620419E-3</v>
      </c>
      <c r="L36" s="360">
        <v>4.8796130394988528E-2</v>
      </c>
      <c r="M36" s="360">
        <v>4.1198616778355825E-2</v>
      </c>
      <c r="N36" s="361">
        <v>8.1976755108916055E-2</v>
      </c>
      <c r="O36" s="360">
        <v>0.19789233002240869</v>
      </c>
      <c r="P36" s="360">
        <v>7.2675080039918835E-2</v>
      </c>
      <c r="Q36" s="360">
        <v>6.0408964145235874E-2</v>
      </c>
      <c r="R36" s="360">
        <v>4.6279031105799256E-2</v>
      </c>
    </row>
    <row r="37" spans="1:18" x14ac:dyDescent="0.2">
      <c r="A37" s="362" t="s">
        <v>70</v>
      </c>
      <c r="B37" s="368">
        <v>7.5269618124296792E-2</v>
      </c>
      <c r="C37" s="368">
        <v>5.2646995954493993E-2</v>
      </c>
      <c r="D37" s="368">
        <v>4.7275876590098284E-2</v>
      </c>
      <c r="E37" s="368">
        <v>2.4968492140869856E-2</v>
      </c>
      <c r="F37" s="368">
        <v>2.9864058804322722E-2</v>
      </c>
      <c r="G37" s="368">
        <v>4.6587842179668423E-2</v>
      </c>
      <c r="H37" s="368">
        <v>0</v>
      </c>
      <c r="I37" s="368">
        <v>0</v>
      </c>
      <c r="J37" s="368">
        <v>0</v>
      </c>
      <c r="K37" s="368">
        <v>0</v>
      </c>
      <c r="L37" s="360">
        <v>0</v>
      </c>
      <c r="M37" s="360">
        <v>0</v>
      </c>
      <c r="N37" s="361">
        <v>0</v>
      </c>
      <c r="O37" s="360">
        <v>0</v>
      </c>
      <c r="P37" s="360">
        <v>0</v>
      </c>
      <c r="Q37" s="360">
        <v>0</v>
      </c>
      <c r="R37" s="360">
        <v>0</v>
      </c>
    </row>
    <row r="38" spans="1:18" x14ac:dyDescent="0.2">
      <c r="A38" s="365" t="s">
        <v>356</v>
      </c>
      <c r="B38" s="368">
        <v>0.38732490993127727</v>
      </c>
      <c r="C38" s="368">
        <v>0.44373896590216366</v>
      </c>
      <c r="D38" s="368">
        <v>0.57684514965397238</v>
      </c>
      <c r="E38" s="368">
        <v>0.2623673301151721</v>
      </c>
      <c r="F38" s="368">
        <v>0.29386233863453559</v>
      </c>
      <c r="G38" s="368">
        <v>0.40563552242642331</v>
      </c>
      <c r="H38" s="368">
        <v>0.21586351538640797</v>
      </c>
      <c r="I38" s="368">
        <v>9.6094646987370413E-2</v>
      </c>
      <c r="J38" s="368">
        <v>0.20865622468648465</v>
      </c>
      <c r="K38" s="368">
        <v>7.6853475881195552E-2</v>
      </c>
      <c r="L38" s="360">
        <v>0.17373105045801951</v>
      </c>
      <c r="M38" s="350">
        <v>0.14244202609537918</v>
      </c>
      <c r="N38" s="361">
        <v>0.16440147062826332</v>
      </c>
      <c r="O38" s="360">
        <v>0.44434997956866545</v>
      </c>
      <c r="P38" s="360">
        <v>9.8404766762126131E-2</v>
      </c>
      <c r="Q38" s="360">
        <v>8.4027506517809283E-2</v>
      </c>
      <c r="R38" s="360">
        <v>6.5150092333406726E-2</v>
      </c>
    </row>
    <row r="39" spans="1:18" x14ac:dyDescent="0.2">
      <c r="A39" s="362" t="s">
        <v>53</v>
      </c>
      <c r="B39" s="368">
        <v>0.50963803938325958</v>
      </c>
      <c r="C39" s="368">
        <v>0.58901300737057949</v>
      </c>
      <c r="D39" s="368">
        <v>0.63325838054299721</v>
      </c>
      <c r="E39" s="368">
        <v>0.52671628659073078</v>
      </c>
      <c r="F39" s="368">
        <v>0.48897418948944404</v>
      </c>
      <c r="G39" s="368">
        <v>0.55905410615602114</v>
      </c>
      <c r="H39" s="368">
        <v>0.65781135654683787</v>
      </c>
      <c r="I39" s="368">
        <v>0.76334925204253123</v>
      </c>
      <c r="J39" s="368">
        <v>0.73112808610264235</v>
      </c>
      <c r="K39" s="368">
        <v>0.74859439750223988</v>
      </c>
      <c r="L39" s="360">
        <v>1.0074718301379098</v>
      </c>
      <c r="M39" s="360">
        <v>1.1211283161599381</v>
      </c>
      <c r="N39" s="361">
        <v>1.1288602342867129</v>
      </c>
      <c r="O39" s="360">
        <v>1.114732941594119</v>
      </c>
      <c r="P39" s="360">
        <v>1.0648479118892455</v>
      </c>
      <c r="Q39" s="360">
        <v>1.027860795944878</v>
      </c>
      <c r="R39" s="360">
        <v>0.27947143056123436</v>
      </c>
    </row>
    <row r="40" spans="1:18" x14ac:dyDescent="0.2">
      <c r="A40" s="665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60"/>
      <c r="M40" s="360"/>
      <c r="N40" s="361"/>
      <c r="O40" s="360"/>
      <c r="P40" s="360"/>
      <c r="Q40" s="360"/>
      <c r="R40" s="360"/>
    </row>
    <row r="41" spans="1:18" ht="13.5" x14ac:dyDescent="0.25">
      <c r="A41" s="363" t="s">
        <v>923</v>
      </c>
      <c r="B41" s="368">
        <v>33.236909082339636</v>
      </c>
      <c r="C41" s="368">
        <v>34.376902489173759</v>
      </c>
      <c r="D41" s="368">
        <v>36.752963248194838</v>
      </c>
      <c r="E41" s="368">
        <v>37.47258917752756</v>
      </c>
      <c r="F41" s="368">
        <v>37.991199495767631</v>
      </c>
      <c r="G41" s="368">
        <v>39.294868779983069</v>
      </c>
      <c r="H41" s="368">
        <v>39.76890086130507</v>
      </c>
      <c r="I41" s="368">
        <v>39.622485305074925</v>
      </c>
      <c r="J41" s="368">
        <v>39.292917321304472</v>
      </c>
      <c r="K41" s="368">
        <v>40.727006918759393</v>
      </c>
      <c r="L41" s="360">
        <v>40.784449906918688</v>
      </c>
      <c r="M41" s="360">
        <v>41.607567927576802</v>
      </c>
      <c r="N41" s="361">
        <v>47.437941918021806</v>
      </c>
      <c r="O41" s="360">
        <v>51.313079864354137</v>
      </c>
      <c r="P41" s="360">
        <v>47.992571417773824</v>
      </c>
      <c r="Q41" s="360">
        <v>53.130092019769712</v>
      </c>
      <c r="R41" s="360">
        <v>54.001366614413762</v>
      </c>
    </row>
    <row r="42" spans="1:18" x14ac:dyDescent="0.2">
      <c r="A42" s="362" t="s">
        <v>358</v>
      </c>
      <c r="B42" s="368">
        <v>32.724348399868028</v>
      </c>
      <c r="C42" s="368">
        <v>33.939832523519073</v>
      </c>
      <c r="D42" s="368">
        <v>36.256145084800721</v>
      </c>
      <c r="E42" s="368">
        <v>36.838372196116673</v>
      </c>
      <c r="F42" s="368">
        <v>37.309072059282649</v>
      </c>
      <c r="G42" s="368">
        <v>38.310130749694288</v>
      </c>
      <c r="H42" s="368">
        <v>38.769952386015902</v>
      </c>
      <c r="I42" s="368">
        <v>38.431516327037478</v>
      </c>
      <c r="J42" s="368">
        <v>38.290703700270264</v>
      </c>
      <c r="K42" s="368">
        <v>39.726735555466121</v>
      </c>
      <c r="L42" s="360">
        <v>39.571838029808617</v>
      </c>
      <c r="M42" s="360">
        <v>40.330418480741002</v>
      </c>
      <c r="N42" s="361">
        <v>45.772059985452763</v>
      </c>
      <c r="O42" s="360">
        <v>50.045328486240656</v>
      </c>
      <c r="P42" s="360">
        <v>46.316179519289783</v>
      </c>
      <c r="Q42" s="360">
        <v>51.528366564572728</v>
      </c>
      <c r="R42" s="360">
        <v>52.752656189289496</v>
      </c>
    </row>
    <row r="43" spans="1:18" x14ac:dyDescent="0.2">
      <c r="A43" s="365" t="s">
        <v>359</v>
      </c>
      <c r="B43" s="368">
        <v>2.769005985766131E-2</v>
      </c>
      <c r="C43" s="368">
        <v>1.0338054378166029E-2</v>
      </c>
      <c r="D43" s="368">
        <v>1.1580842969559755E-2</v>
      </c>
      <c r="E43" s="368">
        <v>3.3099861098797173E-2</v>
      </c>
      <c r="F43" s="368">
        <v>2.2973203819442397E-2</v>
      </c>
      <c r="G43" s="368">
        <v>6.5257266484808577E-2</v>
      </c>
      <c r="H43" s="368">
        <v>1.5950093928330911E-2</v>
      </c>
      <c r="I43" s="368">
        <v>9.2249831466654053E-2</v>
      </c>
      <c r="J43" s="368">
        <v>4.1558136929904024E-2</v>
      </c>
      <c r="K43" s="368">
        <v>6.59451853803949E-2</v>
      </c>
      <c r="L43" s="360">
        <v>6.4905628007950161E-2</v>
      </c>
      <c r="M43" s="360">
        <v>5.0567964577757495E-2</v>
      </c>
      <c r="N43" s="361">
        <v>6.2155181082184645E-2</v>
      </c>
      <c r="O43" s="360">
        <v>7.633224554622027E-2</v>
      </c>
      <c r="P43" s="360">
        <v>0.10569430166020748</v>
      </c>
      <c r="Q43" s="360">
        <v>4.5299960108990352E-2</v>
      </c>
      <c r="R43" s="360">
        <v>3.6175087423127937E-2</v>
      </c>
    </row>
    <row r="44" spans="1:18" x14ac:dyDescent="0.2">
      <c r="A44" s="365" t="s">
        <v>350</v>
      </c>
      <c r="B44" s="368"/>
      <c r="C44" s="368"/>
      <c r="D44" s="368">
        <v>0</v>
      </c>
      <c r="E44" s="368">
        <v>0</v>
      </c>
      <c r="F44" s="368">
        <v>0</v>
      </c>
      <c r="G44" s="368">
        <v>0</v>
      </c>
      <c r="H44" s="368">
        <v>0</v>
      </c>
      <c r="I44" s="368">
        <v>0</v>
      </c>
      <c r="J44" s="368">
        <v>0</v>
      </c>
      <c r="K44" s="368">
        <v>0</v>
      </c>
      <c r="L44" s="360">
        <v>2.4963703079980831E-3</v>
      </c>
      <c r="M44" s="360">
        <v>3.7000949691042072E-3</v>
      </c>
      <c r="N44" s="361">
        <v>7.3847739899625319E-3</v>
      </c>
      <c r="O44" s="360">
        <v>0</v>
      </c>
      <c r="P44" s="360">
        <v>0</v>
      </c>
      <c r="Q44" s="360">
        <v>0</v>
      </c>
      <c r="R44" s="360">
        <v>0</v>
      </c>
    </row>
    <row r="45" spans="1:18" x14ac:dyDescent="0.2">
      <c r="A45" s="365" t="s">
        <v>351</v>
      </c>
      <c r="B45" s="368">
        <v>0.17262101145308009</v>
      </c>
      <c r="C45" s="368">
        <v>9.4191162112179372E-2</v>
      </c>
      <c r="D45" s="368">
        <v>0.15518329579210069</v>
      </c>
      <c r="E45" s="368">
        <v>0.195643821851819</v>
      </c>
      <c r="F45" s="368">
        <v>0.26566448519406466</v>
      </c>
      <c r="G45" s="368">
        <v>0.40095005173549053</v>
      </c>
      <c r="H45" s="368">
        <v>0.44069518779758743</v>
      </c>
      <c r="I45" s="368">
        <v>0.38555698792473359</v>
      </c>
      <c r="J45" s="368">
        <v>0.18309671922740323</v>
      </c>
      <c r="K45" s="368">
        <v>0.1318903707607898</v>
      </c>
      <c r="L45" s="360">
        <v>0.16850499578987063</v>
      </c>
      <c r="M45" s="360">
        <v>0.148620481259019</v>
      </c>
      <c r="N45" s="361">
        <v>0.32554545339084828</v>
      </c>
      <c r="O45" s="360">
        <v>0.35430883974370569</v>
      </c>
      <c r="P45" s="360">
        <v>0.35989578666576977</v>
      </c>
      <c r="Q45" s="360">
        <v>0.22176696889177364</v>
      </c>
      <c r="R45" s="360">
        <v>0.26796361054168844</v>
      </c>
    </row>
    <row r="46" spans="1:18" x14ac:dyDescent="0.2">
      <c r="A46" s="365" t="s">
        <v>360</v>
      </c>
      <c r="B46" s="368">
        <v>0.20738087382759107</v>
      </c>
      <c r="C46" s="368">
        <v>0.18263896068093319</v>
      </c>
      <c r="D46" s="368">
        <v>0.19282103544316992</v>
      </c>
      <c r="E46" s="368">
        <v>0.27425599196146233</v>
      </c>
      <c r="F46" s="368">
        <v>0.30454221473465948</v>
      </c>
      <c r="G46" s="368">
        <v>0.39448311541717618</v>
      </c>
      <c r="H46" s="368">
        <v>0.39402639445173032</v>
      </c>
      <c r="I46" s="368">
        <v>0.50737407306659732</v>
      </c>
      <c r="J46" s="368">
        <v>0.55049474136133736</v>
      </c>
      <c r="K46" s="368">
        <v>0.56762164238638979</v>
      </c>
      <c r="L46" s="360">
        <v>0.68213318666047629</v>
      </c>
      <c r="M46" s="360">
        <v>0.72891870891352872</v>
      </c>
      <c r="N46" s="361">
        <v>0.88494208313050993</v>
      </c>
      <c r="O46" s="360">
        <v>0.40010818707143792</v>
      </c>
      <c r="P46" s="360">
        <v>0.81210684946513845</v>
      </c>
      <c r="Q46" s="360">
        <v>0.87895444987593219</v>
      </c>
      <c r="R46" s="360">
        <v>0.89097900505111416</v>
      </c>
    </row>
    <row r="47" spans="1:18" ht="13.5" thickBot="1" x14ac:dyDescent="0.25">
      <c r="A47" s="370" t="s">
        <v>53</v>
      </c>
      <c r="B47" s="371">
        <v>0.1048687373332705</v>
      </c>
      <c r="C47" s="371">
        <v>0.14990178848340741</v>
      </c>
      <c r="D47" s="371">
        <v>0.13723298918928309</v>
      </c>
      <c r="E47" s="371">
        <v>0.13121730649880309</v>
      </c>
      <c r="F47" s="371">
        <v>8.8947532736815438E-2</v>
      </c>
      <c r="G47" s="371">
        <v>0.1240475966513028</v>
      </c>
      <c r="H47" s="371">
        <v>0.1482767991115207</v>
      </c>
      <c r="I47" s="371">
        <v>0.20578808557945905</v>
      </c>
      <c r="J47" s="371">
        <v>0.22706402351556254</v>
      </c>
      <c r="K47" s="371">
        <v>0.23481416476570519</v>
      </c>
      <c r="L47" s="372">
        <v>0.29457169634377384</v>
      </c>
      <c r="M47" s="372">
        <v>0.34534219711639264</v>
      </c>
      <c r="N47" s="373">
        <v>0.38585444097554222</v>
      </c>
      <c r="O47" s="372">
        <v>0.43700210575211101</v>
      </c>
      <c r="P47" s="372">
        <v>0.39869496069293453</v>
      </c>
      <c r="Q47" s="372">
        <v>0.45570407632029097</v>
      </c>
      <c r="R47" s="372">
        <v>5.3592722108337695E-2</v>
      </c>
    </row>
    <row r="48" spans="1:18" x14ac:dyDescent="0.2">
      <c r="A48" s="374" t="s">
        <v>361</v>
      </c>
      <c r="M48" s="360"/>
      <c r="N48" s="360"/>
      <c r="O48" s="360"/>
      <c r="P48" s="360"/>
      <c r="Q48" s="360"/>
      <c r="R48" s="360"/>
    </row>
    <row r="49" spans="1:5" x14ac:dyDescent="0.2">
      <c r="A49" s="375" t="s">
        <v>362</v>
      </c>
      <c r="B49" s="29"/>
      <c r="C49" s="29"/>
      <c r="D49" s="29"/>
      <c r="E49" s="29"/>
    </row>
    <row r="50" spans="1:5" ht="12.75" customHeight="1" x14ac:dyDescent="0.2">
      <c r="A50" s="669" t="s">
        <v>1105</v>
      </c>
      <c r="B50" s="669"/>
      <c r="C50" s="669"/>
      <c r="D50" s="669"/>
      <c r="E50" s="669"/>
    </row>
    <row r="51" spans="1:5" x14ac:dyDescent="0.2">
      <c r="A51" s="670" t="s">
        <v>1106</v>
      </c>
    </row>
    <row r="52" spans="1:5" x14ac:dyDescent="0.2">
      <c r="A52" s="375" t="s">
        <v>365</v>
      </c>
    </row>
    <row r="53" spans="1:5" x14ac:dyDescent="0.2">
      <c r="A53" s="376" t="s">
        <v>366</v>
      </c>
    </row>
    <row r="54" spans="1:5" x14ac:dyDescent="0.2">
      <c r="A54" s="377" t="s">
        <v>788</v>
      </c>
    </row>
    <row r="55" spans="1:5" x14ac:dyDescent="0.2">
      <c r="A55" s="377" t="s">
        <v>368</v>
      </c>
    </row>
  </sheetData>
  <mergeCells count="1">
    <mergeCell ref="S1:T2"/>
  </mergeCells>
  <hyperlinks>
    <hyperlink ref="S1" r:id="rId1" location="INDICE!A1"/>
    <hyperlink ref="S1:T2" location="INDICE!A3" display="INDICE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workbookViewId="0"/>
  </sheetViews>
  <sheetFormatPr baseColWidth="10" defaultColWidth="9" defaultRowHeight="12.75" x14ac:dyDescent="0.2"/>
  <cols>
    <col min="1" max="1" width="27.5" style="2" customWidth="1"/>
    <col min="2" max="7" width="4.875" style="2" bestFit="1" customWidth="1"/>
    <col min="8" max="8" width="2.125" style="2" customWidth="1"/>
    <col min="9" max="14" width="4.875" style="2" bestFit="1" customWidth="1"/>
    <col min="15" max="15" width="2.125" style="2" customWidth="1"/>
    <col min="16" max="21" width="4.875" style="2" bestFit="1" customWidth="1"/>
    <col min="22" max="256" width="11" style="2" customWidth="1"/>
    <col min="257" max="16384" width="9" style="2"/>
  </cols>
  <sheetData>
    <row r="1" spans="1:24" ht="15" customHeight="1" x14ac:dyDescent="0.2">
      <c r="A1" s="83" t="s">
        <v>942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47" t="s">
        <v>650</v>
      </c>
      <c r="W1" s="747"/>
      <c r="X1" s="200"/>
    </row>
    <row r="2" spans="1:24" ht="15" customHeight="1" x14ac:dyDescent="0.2">
      <c r="A2" s="6" t="s">
        <v>943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47"/>
      <c r="W2" s="747"/>
      <c r="X2"/>
    </row>
    <row r="3" spans="1:24" x14ac:dyDescent="0.2">
      <c r="A3" s="8" t="s">
        <v>171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74"/>
    </row>
    <row r="4" spans="1:24" ht="13.5" thickBot="1" x14ac:dyDescent="0.25">
      <c r="A4" s="564" t="s">
        <v>1083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</row>
    <row r="5" spans="1:24" x14ac:dyDescent="0.2">
      <c r="A5" s="213"/>
      <c r="B5" s="275" t="s">
        <v>5</v>
      </c>
      <c r="C5" s="275"/>
      <c r="D5" s="275"/>
      <c r="E5" s="275"/>
      <c r="F5" s="275"/>
      <c r="G5" s="275"/>
      <c r="H5" s="318"/>
      <c r="I5" s="275" t="s">
        <v>926</v>
      </c>
      <c r="J5" s="275"/>
      <c r="K5" s="275"/>
      <c r="L5" s="275"/>
      <c r="M5" s="275"/>
      <c r="N5" s="275"/>
      <c r="O5" s="318"/>
      <c r="P5" s="275" t="s">
        <v>927</v>
      </c>
      <c r="Q5" s="275"/>
      <c r="R5" s="275"/>
      <c r="S5" s="275"/>
      <c r="T5" s="275"/>
      <c r="U5" s="275"/>
    </row>
    <row r="6" spans="1:24" ht="15.75" thickBot="1" x14ac:dyDescent="0.3">
      <c r="A6" s="565" t="s">
        <v>49</v>
      </c>
      <c r="B6" s="235">
        <v>2015</v>
      </c>
      <c r="C6" s="235">
        <v>2016</v>
      </c>
      <c r="D6" s="235">
        <v>2017</v>
      </c>
      <c r="E6" s="235">
        <v>2018</v>
      </c>
      <c r="F6" s="235">
        <v>2019</v>
      </c>
      <c r="G6" s="235">
        <v>2020</v>
      </c>
      <c r="H6" s="409"/>
      <c r="I6" s="235">
        <v>2015</v>
      </c>
      <c r="J6" s="235">
        <v>2016</v>
      </c>
      <c r="K6" s="235">
        <v>2017</v>
      </c>
      <c r="L6" s="235">
        <v>2018</v>
      </c>
      <c r="M6" s="235">
        <v>2019</v>
      </c>
      <c r="N6" s="235">
        <v>2020</v>
      </c>
      <c r="O6" s="409"/>
      <c r="P6" s="235">
        <v>2015</v>
      </c>
      <c r="Q6" s="235">
        <v>2016</v>
      </c>
      <c r="R6" s="235">
        <v>2017</v>
      </c>
      <c r="S6" s="235">
        <v>2018</v>
      </c>
      <c r="T6" s="235">
        <v>2019</v>
      </c>
      <c r="U6" s="235">
        <v>2020</v>
      </c>
    </row>
    <row r="7" spans="1:24" ht="15" x14ac:dyDescent="0.25">
      <c r="A7" s="356"/>
      <c r="B7" s="11"/>
      <c r="C7" s="11"/>
      <c r="D7" s="11"/>
      <c r="E7" s="11"/>
      <c r="F7" s="11"/>
      <c r="G7" s="11"/>
      <c r="H7" s="318"/>
      <c r="I7" s="11"/>
      <c r="J7" s="11"/>
      <c r="K7" s="11"/>
      <c r="L7" s="11"/>
      <c r="M7" s="11"/>
      <c r="N7" s="11"/>
      <c r="O7" s="318"/>
      <c r="P7" s="11"/>
      <c r="Q7" s="11"/>
      <c r="R7" s="11"/>
      <c r="S7" s="11"/>
      <c r="T7" s="11"/>
      <c r="U7" s="11"/>
    </row>
    <row r="8" spans="1:24" ht="13.5" x14ac:dyDescent="0.25">
      <c r="A8" s="358" t="s">
        <v>341</v>
      </c>
      <c r="B8" s="359">
        <v>59.71976003744097</v>
      </c>
      <c r="C8" s="359">
        <v>63.198523925165176</v>
      </c>
      <c r="D8" s="359">
        <v>64.142948512951719</v>
      </c>
      <c r="E8" s="359">
        <v>80.236468453079951</v>
      </c>
      <c r="F8" s="359">
        <v>88.415690208566588</v>
      </c>
      <c r="G8" s="359">
        <v>89.249506519316242</v>
      </c>
      <c r="H8" s="252"/>
      <c r="I8" s="352">
        <v>59.758232557003765</v>
      </c>
      <c r="J8" s="352">
        <v>63.304324716705572</v>
      </c>
      <c r="K8" s="352">
        <v>63.494058948662691</v>
      </c>
      <c r="L8" s="352">
        <v>79.68546177814477</v>
      </c>
      <c r="M8" s="352">
        <v>88.049886284783483</v>
      </c>
      <c r="N8" s="352">
        <v>89.039622146418267</v>
      </c>
      <c r="O8" s="252"/>
      <c r="P8" s="352">
        <v>59.6792097959679</v>
      </c>
      <c r="Q8" s="352">
        <v>63.087132792475686</v>
      </c>
      <c r="R8" s="352">
        <v>64.823051897994986</v>
      </c>
      <c r="S8" s="352">
        <v>80.813950089168657</v>
      </c>
      <c r="T8" s="352">
        <v>88.799076415318254</v>
      </c>
      <c r="U8" s="352">
        <v>89.469486537773989</v>
      </c>
    </row>
    <row r="9" spans="1:24" x14ac:dyDescent="0.2">
      <c r="A9" s="362" t="s">
        <v>52</v>
      </c>
      <c r="B9" s="359">
        <v>59.495681524868459</v>
      </c>
      <c r="C9" s="359">
        <v>63.038434926535423</v>
      </c>
      <c r="D9" s="359">
        <v>63.899104573073231</v>
      </c>
      <c r="E9" s="359">
        <v>80.077666275221532</v>
      </c>
      <c r="F9" s="359">
        <v>88.335410833065097</v>
      </c>
      <c r="G9" s="359">
        <v>89.24413530098964</v>
      </c>
      <c r="H9" s="252"/>
      <c r="I9" s="352">
        <v>59.484619337914722</v>
      </c>
      <c r="J9" s="352">
        <v>63.10592831230322</v>
      </c>
      <c r="K9" s="352">
        <v>63.207640292564925</v>
      </c>
      <c r="L9" s="352">
        <v>79.492487200418466</v>
      </c>
      <c r="M9" s="352">
        <v>87.919155369168834</v>
      </c>
      <c r="N9" s="352">
        <v>89.03175019679874</v>
      </c>
      <c r="O9" s="252"/>
      <c r="P9" s="352">
        <v>59.50734112910785</v>
      </c>
      <c r="Q9" s="352">
        <v>62.967375300418624</v>
      </c>
      <c r="R9" s="352">
        <v>64.623830664677868</v>
      </c>
      <c r="S9" s="352">
        <v>80.690962238581463</v>
      </c>
      <c r="T9" s="352">
        <v>88.771673521809447</v>
      </c>
      <c r="U9" s="352">
        <v>89.466736338384536</v>
      </c>
    </row>
    <row r="10" spans="1:24" x14ac:dyDescent="0.2">
      <c r="A10" s="362" t="s">
        <v>928</v>
      </c>
      <c r="B10" s="359">
        <v>0.22407851257250644</v>
      </c>
      <c r="C10" s="359">
        <v>0.16008899862974671</v>
      </c>
      <c r="D10" s="359">
        <v>0.2438439398784778</v>
      </c>
      <c r="E10" s="359">
        <v>0.1588021778584392</v>
      </c>
      <c r="F10" s="359">
        <v>8.0279375501490516E-2</v>
      </c>
      <c r="G10" s="359">
        <v>5.3712183265969306E-3</v>
      </c>
      <c r="H10" s="252"/>
      <c r="I10" s="352">
        <v>0.27361321908904696</v>
      </c>
      <c r="J10" s="352">
        <v>0.19839640440236173</v>
      </c>
      <c r="K10" s="352">
        <v>0.28641865609776695</v>
      </c>
      <c r="L10" s="352">
        <v>0.19297457772630536</v>
      </c>
      <c r="M10" s="352">
        <v>0.13073091561465655</v>
      </c>
      <c r="N10" s="352">
        <v>7.8719496195224364E-3</v>
      </c>
      <c r="O10" s="252"/>
      <c r="P10" s="352">
        <v>0.17186866686006277</v>
      </c>
      <c r="Q10" s="352">
        <v>0.11975749205705698</v>
      </c>
      <c r="R10" s="352">
        <v>0.19922123331712135</v>
      </c>
      <c r="S10" s="352">
        <v>0.12298785058718893</v>
      </c>
      <c r="T10" s="352">
        <v>2.7402893508816008E-2</v>
      </c>
      <c r="U10" s="352">
        <v>2.7501993894557355E-3</v>
      </c>
    </row>
    <row r="11" spans="1:24" x14ac:dyDescent="0.2">
      <c r="A11" s="362"/>
      <c r="B11" s="359"/>
      <c r="C11" s="359"/>
      <c r="D11" s="359"/>
      <c r="E11" s="359"/>
      <c r="F11" s="359"/>
      <c r="G11" s="359"/>
      <c r="H11" s="252"/>
      <c r="I11" s="359"/>
      <c r="J11" s="359"/>
      <c r="K11" s="359"/>
      <c r="L11" s="359"/>
      <c r="M11" s="359"/>
      <c r="N11" s="359"/>
      <c r="O11" s="252"/>
      <c r="P11" s="359"/>
      <c r="Q11" s="359"/>
      <c r="R11" s="359"/>
      <c r="S11" s="359"/>
      <c r="T11" s="359"/>
      <c r="U11" s="359"/>
    </row>
    <row r="12" spans="1:24" ht="13.5" x14ac:dyDescent="0.25">
      <c r="A12" s="358" t="s">
        <v>342</v>
      </c>
      <c r="B12" s="359">
        <v>84.6052436875311</v>
      </c>
      <c r="C12" s="359">
        <v>89.492215670470458</v>
      </c>
      <c r="D12" s="359">
        <v>86.505574196341598</v>
      </c>
      <c r="E12" s="359">
        <v>88.238577465911803</v>
      </c>
      <c r="F12" s="359">
        <v>89.224312991777452</v>
      </c>
      <c r="G12" s="359">
        <v>91.115115115115117</v>
      </c>
      <c r="H12" s="252"/>
      <c r="I12" s="352">
        <v>85.050167799307658</v>
      </c>
      <c r="J12" s="352">
        <v>89.833289759536584</v>
      </c>
      <c r="K12" s="352">
        <v>86.268539720215301</v>
      </c>
      <c r="L12" s="352">
        <v>87.359736308921356</v>
      </c>
      <c r="M12" s="352">
        <v>89.116694625258745</v>
      </c>
      <c r="N12" s="352">
        <v>90.860481494040016</v>
      </c>
      <c r="O12" s="252"/>
      <c r="P12" s="352">
        <v>84.140694753011104</v>
      </c>
      <c r="Q12" s="352">
        <v>89.132784702836304</v>
      </c>
      <c r="R12" s="352">
        <v>86.755096682875177</v>
      </c>
      <c r="S12" s="352">
        <v>89.159564744820457</v>
      </c>
      <c r="T12" s="352">
        <v>89.337089231045923</v>
      </c>
      <c r="U12" s="352">
        <v>91.381949379544096</v>
      </c>
    </row>
    <row r="13" spans="1:24" x14ac:dyDescent="0.2">
      <c r="A13" s="362" t="s">
        <v>52</v>
      </c>
      <c r="B13" s="359">
        <v>84.459959374201276</v>
      </c>
      <c r="C13" s="359">
        <v>89.343740720315608</v>
      </c>
      <c r="D13" s="359">
        <v>86.374337049464216</v>
      </c>
      <c r="E13" s="359">
        <v>88.146878239374843</v>
      </c>
      <c r="F13" s="359">
        <v>89.14444876604189</v>
      </c>
      <c r="G13" s="359">
        <v>91.105772439105763</v>
      </c>
      <c r="H13" s="252"/>
      <c r="I13" s="352">
        <v>84.868447926323455</v>
      </c>
      <c r="J13" s="352">
        <v>89.634866688005872</v>
      </c>
      <c r="K13" s="352">
        <v>86.13399110754176</v>
      </c>
      <c r="L13" s="352">
        <v>87.258448152544503</v>
      </c>
      <c r="M13" s="352">
        <v>89.007441547986758</v>
      </c>
      <c r="N13" s="352">
        <v>90.852656563812303</v>
      </c>
      <c r="O13" s="252"/>
      <c r="P13" s="352">
        <v>84.033453108010704</v>
      </c>
      <c r="Q13" s="352">
        <v>89.036946121649834</v>
      </c>
      <c r="R13" s="352">
        <v>86.627345464260387</v>
      </c>
      <c r="S13" s="352">
        <v>89.077914299375095</v>
      </c>
      <c r="T13" s="352">
        <v>89.288022389250585</v>
      </c>
      <c r="U13" s="352">
        <v>91.371016235718585</v>
      </c>
    </row>
    <row r="14" spans="1:24" x14ac:dyDescent="0.2">
      <c r="A14" s="362" t="s">
        <v>928</v>
      </c>
      <c r="B14" s="359">
        <v>0.14528431332983574</v>
      </c>
      <c r="C14" s="359">
        <v>0.14847495015483816</v>
      </c>
      <c r="D14" s="359">
        <v>0.13123714687736768</v>
      </c>
      <c r="E14" s="359">
        <v>9.1699226536958778E-2</v>
      </c>
      <c r="F14" s="359">
        <v>7.9864225735568783E-2</v>
      </c>
      <c r="G14" s="359">
        <v>9.3426760093426754E-3</v>
      </c>
      <c r="H14" s="252"/>
      <c r="I14" s="352">
        <v>0.18171987298421469</v>
      </c>
      <c r="J14" s="352">
        <v>0.19842307153071248</v>
      </c>
      <c r="K14" s="352">
        <v>0.13454861267354259</v>
      </c>
      <c r="L14" s="352">
        <v>0.10128815637684492</v>
      </c>
      <c r="M14" s="352">
        <v>0.10925307727198307</v>
      </c>
      <c r="N14" s="352">
        <v>7.8249302277054698E-3</v>
      </c>
      <c r="O14" s="252"/>
      <c r="P14" s="352">
        <v>0.10724164500040631</v>
      </c>
      <c r="Q14" s="352">
        <v>9.5838581186458494E-2</v>
      </c>
      <c r="R14" s="352">
        <v>0.12775121861479616</v>
      </c>
      <c r="S14" s="352">
        <v>8.1650445445361999E-2</v>
      </c>
      <c r="T14" s="352">
        <v>4.906684179534454E-2</v>
      </c>
      <c r="U14" s="352">
        <v>1.0933143825507025E-2</v>
      </c>
    </row>
    <row r="15" spans="1:24" x14ac:dyDescent="0.2">
      <c r="A15" s="362"/>
      <c r="B15" s="359"/>
      <c r="C15" s="359"/>
      <c r="D15" s="359"/>
      <c r="E15" s="359"/>
      <c r="F15" s="359"/>
      <c r="G15" s="359"/>
      <c r="H15" s="252"/>
      <c r="I15" s="359"/>
      <c r="J15" s="359"/>
      <c r="K15" s="359"/>
      <c r="L15" s="359"/>
      <c r="M15" s="359"/>
      <c r="N15" s="359"/>
      <c r="O15" s="252"/>
      <c r="P15" s="359"/>
      <c r="Q15" s="359"/>
      <c r="R15" s="359"/>
      <c r="S15" s="359"/>
      <c r="T15" s="359"/>
      <c r="U15" s="359"/>
    </row>
    <row r="16" spans="1:24" ht="13.5" x14ac:dyDescent="0.25">
      <c r="A16" s="363" t="s">
        <v>343</v>
      </c>
      <c r="B16" s="359">
        <v>93.709463983389952</v>
      </c>
      <c r="C16" s="359">
        <v>94.025650312586478</v>
      </c>
      <c r="D16" s="359">
        <v>95.714361749698227</v>
      </c>
      <c r="E16" s="359">
        <v>93.799309886239058</v>
      </c>
      <c r="F16" s="359">
        <v>96.573838470248333</v>
      </c>
      <c r="G16" s="359">
        <v>95.521443548441013</v>
      </c>
      <c r="H16" s="252"/>
      <c r="I16" s="352">
        <v>93.630654449379705</v>
      </c>
      <c r="J16" s="352">
        <v>93.768910633255587</v>
      </c>
      <c r="K16" s="352">
        <v>95.504124462694477</v>
      </c>
      <c r="L16" s="352">
        <v>93.596701829102429</v>
      </c>
      <c r="M16" s="352">
        <v>96.45623487355553</v>
      </c>
      <c r="N16" s="352">
        <v>95.43556189746981</v>
      </c>
      <c r="O16" s="252"/>
      <c r="P16" s="352">
        <v>93.79236904473693</v>
      </c>
      <c r="Q16" s="352">
        <v>94.295839799424186</v>
      </c>
      <c r="R16" s="352">
        <v>95.935884596292055</v>
      </c>
      <c r="S16" s="352">
        <v>94.012533195756149</v>
      </c>
      <c r="T16" s="352">
        <v>96.697615072804737</v>
      </c>
      <c r="U16" s="352">
        <v>95.611618909276956</v>
      </c>
    </row>
    <row r="17" spans="1:21" x14ac:dyDescent="0.2">
      <c r="A17" s="569" t="s">
        <v>344</v>
      </c>
      <c r="B17" s="359">
        <v>92.7723310196196</v>
      </c>
      <c r="C17" s="359">
        <v>93.148743467628918</v>
      </c>
      <c r="D17" s="359">
        <v>94.867483766727872</v>
      </c>
      <c r="E17" s="359">
        <v>93.111667235770895</v>
      </c>
      <c r="F17" s="359">
        <v>96.037527842415685</v>
      </c>
      <c r="G17" s="359">
        <v>95.126820757470767</v>
      </c>
      <c r="H17" s="252"/>
      <c r="I17" s="352">
        <v>92.516370245596562</v>
      </c>
      <c r="J17" s="352">
        <v>92.699291610456257</v>
      </c>
      <c r="K17" s="352">
        <v>94.489480002992181</v>
      </c>
      <c r="L17" s="352">
        <v>92.751589827359581</v>
      </c>
      <c r="M17" s="352">
        <v>95.790599406700011</v>
      </c>
      <c r="N17" s="352">
        <v>94.899592802700724</v>
      </c>
      <c r="O17" s="252"/>
      <c r="P17" s="352">
        <v>93.041593412035667</v>
      </c>
      <c r="Q17" s="352">
        <v>93.621740734604643</v>
      </c>
      <c r="R17" s="352">
        <v>95.265778812099271</v>
      </c>
      <c r="S17" s="352">
        <v>93.490610194845942</v>
      </c>
      <c r="T17" s="352">
        <v>96.29741753717812</v>
      </c>
      <c r="U17" s="352">
        <v>95.365409123922547</v>
      </c>
    </row>
    <row r="18" spans="1:21" x14ac:dyDescent="0.2">
      <c r="A18" s="569" t="s">
        <v>6</v>
      </c>
      <c r="B18" s="359" t="s">
        <v>90</v>
      </c>
      <c r="C18" s="359" t="s">
        <v>90</v>
      </c>
      <c r="D18" s="359" t="s">
        <v>90</v>
      </c>
      <c r="E18" s="359" t="s">
        <v>90</v>
      </c>
      <c r="F18" s="359" t="s">
        <v>90</v>
      </c>
      <c r="G18" s="359" t="s">
        <v>90</v>
      </c>
      <c r="H18" s="252"/>
      <c r="I18" s="352" t="s">
        <v>90</v>
      </c>
      <c r="J18" s="352" t="s">
        <v>90</v>
      </c>
      <c r="K18" s="352" t="s">
        <v>90</v>
      </c>
      <c r="L18" s="352" t="s">
        <v>90</v>
      </c>
      <c r="M18" s="352" t="s">
        <v>90</v>
      </c>
      <c r="N18" s="352" t="s">
        <v>90</v>
      </c>
      <c r="O18" s="252"/>
      <c r="P18" s="352" t="s">
        <v>90</v>
      </c>
      <c r="Q18" s="352" t="s">
        <v>90</v>
      </c>
      <c r="R18" s="352" t="s">
        <v>90</v>
      </c>
      <c r="S18" s="352" t="s">
        <v>90</v>
      </c>
      <c r="T18" s="352" t="s">
        <v>90</v>
      </c>
      <c r="U18" s="352" t="s">
        <v>90</v>
      </c>
    </row>
    <row r="19" spans="1:21" ht="15.75" x14ac:dyDescent="0.2">
      <c r="A19" s="570" t="s">
        <v>929</v>
      </c>
      <c r="B19" s="359" t="s">
        <v>90</v>
      </c>
      <c r="C19" s="359" t="s">
        <v>90</v>
      </c>
      <c r="D19" s="359" t="s">
        <v>90</v>
      </c>
      <c r="E19" s="359" t="s">
        <v>90</v>
      </c>
      <c r="F19" s="359" t="s">
        <v>90</v>
      </c>
      <c r="G19" s="359" t="s">
        <v>90</v>
      </c>
      <c r="H19" s="252"/>
      <c r="I19" s="352" t="s">
        <v>90</v>
      </c>
      <c r="J19" s="352" t="s">
        <v>90</v>
      </c>
      <c r="K19" s="352" t="s">
        <v>90</v>
      </c>
      <c r="L19" s="352" t="s">
        <v>90</v>
      </c>
      <c r="M19" s="352" t="s">
        <v>90</v>
      </c>
      <c r="N19" s="352" t="s">
        <v>90</v>
      </c>
      <c r="O19" s="252"/>
      <c r="P19" s="352" t="s">
        <v>90</v>
      </c>
      <c r="Q19" s="352" t="s">
        <v>90</v>
      </c>
      <c r="R19" s="352" t="s">
        <v>90</v>
      </c>
      <c r="S19" s="352" t="s">
        <v>90</v>
      </c>
      <c r="T19" s="352" t="s">
        <v>90</v>
      </c>
      <c r="U19" s="352" t="s">
        <v>90</v>
      </c>
    </row>
    <row r="20" spans="1:21" x14ac:dyDescent="0.2">
      <c r="A20" s="570" t="s">
        <v>57</v>
      </c>
      <c r="B20" s="359">
        <v>0.26714038057923251</v>
      </c>
      <c r="C20" s="359">
        <v>0.21236533135965555</v>
      </c>
      <c r="D20" s="359">
        <v>0.22475099148373728</v>
      </c>
      <c r="E20" s="359">
        <v>0.15006379957946192</v>
      </c>
      <c r="F20" s="359">
        <v>0.10864528941535018</v>
      </c>
      <c r="G20" s="359">
        <v>8.9352760688350491E-2</v>
      </c>
      <c r="H20" s="252"/>
      <c r="I20" s="352">
        <v>0.32496291499437174</v>
      </c>
      <c r="J20" s="352">
        <v>0.26937903199293928</v>
      </c>
      <c r="K20" s="352">
        <v>0.26256729191256017</v>
      </c>
      <c r="L20" s="352">
        <v>0.17831030829929456</v>
      </c>
      <c r="M20" s="352">
        <v>0.12877653476420747</v>
      </c>
      <c r="N20" s="352">
        <v>0.10788988271325653</v>
      </c>
      <c r="O20" s="252"/>
      <c r="P20" s="352">
        <v>0.20631295883226064</v>
      </c>
      <c r="Q20" s="352">
        <v>0.15236485711674516</v>
      </c>
      <c r="R20" s="352">
        <v>0.18490470808639159</v>
      </c>
      <c r="S20" s="352">
        <v>0.12033737035120624</v>
      </c>
      <c r="T20" s="352">
        <v>8.7457356183851254E-2</v>
      </c>
      <c r="U20" s="352">
        <v>6.9888863004124821E-2</v>
      </c>
    </row>
    <row r="21" spans="1:21" x14ac:dyDescent="0.2">
      <c r="A21" s="569" t="s">
        <v>930</v>
      </c>
      <c r="B21" s="359" t="s">
        <v>90</v>
      </c>
      <c r="C21" s="359" t="s">
        <v>90</v>
      </c>
      <c r="D21" s="359" t="s">
        <v>90</v>
      </c>
      <c r="E21" s="359" t="s">
        <v>90</v>
      </c>
      <c r="F21" s="359" t="s">
        <v>90</v>
      </c>
      <c r="G21" s="359" t="s">
        <v>90</v>
      </c>
      <c r="H21" s="252"/>
      <c r="I21" s="352" t="s">
        <v>90</v>
      </c>
      <c r="J21" s="352" t="s">
        <v>90</v>
      </c>
      <c r="K21" s="352" t="s">
        <v>90</v>
      </c>
      <c r="L21" s="352" t="s">
        <v>90</v>
      </c>
      <c r="M21" s="352" t="s">
        <v>90</v>
      </c>
      <c r="N21" s="352" t="s">
        <v>90</v>
      </c>
      <c r="O21" s="252"/>
      <c r="P21" s="352" t="s">
        <v>90</v>
      </c>
      <c r="Q21" s="352" t="s">
        <v>90</v>
      </c>
      <c r="R21" s="352" t="s">
        <v>90</v>
      </c>
      <c r="S21" s="352" t="s">
        <v>90</v>
      </c>
      <c r="T21" s="352" t="s">
        <v>90</v>
      </c>
      <c r="U21" s="352" t="s">
        <v>90</v>
      </c>
    </row>
    <row r="22" spans="1:21" x14ac:dyDescent="0.2">
      <c r="A22" s="569" t="s">
        <v>928</v>
      </c>
      <c r="B22" s="359">
        <v>0.66999258319112154</v>
      </c>
      <c r="C22" s="359">
        <v>0.66454151359790514</v>
      </c>
      <c r="D22" s="359">
        <v>0.62212699148661021</v>
      </c>
      <c r="E22" s="359">
        <v>0.53757885088870117</v>
      </c>
      <c r="F22" s="359">
        <v>0.42766533841730242</v>
      </c>
      <c r="G22" s="359">
        <v>0.3052700302818957</v>
      </c>
      <c r="H22" s="252"/>
      <c r="I22" s="352">
        <v>0.78932128878876484</v>
      </c>
      <c r="J22" s="352">
        <v>0.80023999080638653</v>
      </c>
      <c r="K22" s="352">
        <v>0.7520771677897452</v>
      </c>
      <c r="L22" s="352">
        <v>0.66680169344355356</v>
      </c>
      <c r="M22" s="352">
        <v>0.5368589320913244</v>
      </c>
      <c r="N22" s="352">
        <v>0.42807921205582433</v>
      </c>
      <c r="O22" s="252"/>
      <c r="P22" s="352">
        <v>0.54446267386899272</v>
      </c>
      <c r="Q22" s="352">
        <v>0.521734207702794</v>
      </c>
      <c r="R22" s="352">
        <v>0.48520107610639596</v>
      </c>
      <c r="S22" s="352">
        <v>0.40158563055900626</v>
      </c>
      <c r="T22" s="352">
        <v>0.31274017944277699</v>
      </c>
      <c r="U22" s="352">
        <v>0.17632092235027566</v>
      </c>
    </row>
    <row r="23" spans="1:21" x14ac:dyDescent="0.2">
      <c r="A23" s="569"/>
      <c r="B23" s="192"/>
      <c r="C23" s="192"/>
      <c r="D23" s="192"/>
      <c r="E23" s="192"/>
      <c r="F23" s="192"/>
      <c r="G23" s="192"/>
      <c r="H23" s="192"/>
      <c r="O23" s="192"/>
    </row>
    <row r="24" spans="1:21" ht="13.5" x14ac:dyDescent="0.25">
      <c r="A24" s="367" t="s">
        <v>347</v>
      </c>
      <c r="B24" s="359">
        <v>75.969778720591506</v>
      </c>
      <c r="C24" s="359">
        <v>78.763536222622776</v>
      </c>
      <c r="D24" s="359">
        <v>82.696890699161997</v>
      </c>
      <c r="E24" s="359">
        <v>79.894787370107707</v>
      </c>
      <c r="F24" s="359">
        <v>82.640754858464035</v>
      </c>
      <c r="G24" s="359">
        <v>79.923461086443794</v>
      </c>
      <c r="H24" s="252"/>
      <c r="I24" s="352">
        <v>74.212116092904083</v>
      </c>
      <c r="J24" s="352">
        <v>76.970882503433685</v>
      </c>
      <c r="K24" s="352">
        <v>81.179828624278073</v>
      </c>
      <c r="L24" s="352">
        <v>77.789544592035512</v>
      </c>
      <c r="M24" s="352">
        <v>80.6674340255652</v>
      </c>
      <c r="N24" s="352">
        <v>78.393817204301072</v>
      </c>
      <c r="O24" s="252"/>
      <c r="P24" s="352">
        <v>77.825521718606964</v>
      </c>
      <c r="Q24" s="352">
        <v>80.649916814046492</v>
      </c>
      <c r="R24" s="352">
        <v>84.290943031591894</v>
      </c>
      <c r="S24" s="352">
        <v>82.117781432987783</v>
      </c>
      <c r="T24" s="352">
        <v>84.718005511527394</v>
      </c>
      <c r="U24" s="352">
        <v>81.529775655692958</v>
      </c>
    </row>
    <row r="25" spans="1:21" x14ac:dyDescent="0.2">
      <c r="A25" s="569" t="s">
        <v>348</v>
      </c>
      <c r="B25" s="359">
        <v>70.933667417330852</v>
      </c>
      <c r="C25" s="359">
        <v>73.317765467747563</v>
      </c>
      <c r="D25" s="359">
        <v>76.408637195220336</v>
      </c>
      <c r="E25" s="359">
        <v>74.148762305105777</v>
      </c>
      <c r="F25" s="359">
        <v>77.890830251936464</v>
      </c>
      <c r="G25" s="359">
        <v>76.098666888986301</v>
      </c>
      <c r="H25" s="252"/>
      <c r="I25" s="352">
        <v>68.770073834982199</v>
      </c>
      <c r="J25" s="352">
        <v>71.123437444890087</v>
      </c>
      <c r="K25" s="352">
        <v>73.739641059016364</v>
      </c>
      <c r="L25" s="352">
        <v>71.412999694523307</v>
      </c>
      <c r="M25" s="352">
        <v>75.53012664865058</v>
      </c>
      <c r="N25" s="352">
        <v>74.331107190860209</v>
      </c>
      <c r="O25" s="252"/>
      <c r="P25" s="352">
        <v>73.217992962943299</v>
      </c>
      <c r="Q25" s="352">
        <v>75.626821449517408</v>
      </c>
      <c r="R25" s="352">
        <v>79.213083754526664</v>
      </c>
      <c r="S25" s="352">
        <v>77.037542689068488</v>
      </c>
      <c r="T25" s="352">
        <v>80.375866146687997</v>
      </c>
      <c r="U25" s="352">
        <v>77.954822382603808</v>
      </c>
    </row>
    <row r="26" spans="1:21" ht="15.75" x14ac:dyDescent="0.2">
      <c r="A26" s="570" t="s">
        <v>931</v>
      </c>
      <c r="B26" s="359">
        <v>0.7452840098278084</v>
      </c>
      <c r="C26" s="359">
        <v>0.77541180271502308</v>
      </c>
      <c r="D26" s="359">
        <v>0.83172350473364831</v>
      </c>
      <c r="E26" s="359">
        <v>0.81369903237679153</v>
      </c>
      <c r="F26" s="359">
        <v>0.48632185812986151</v>
      </c>
      <c r="G26" s="359">
        <v>0.40878126706056689</v>
      </c>
      <c r="H26" s="252"/>
      <c r="I26" s="352">
        <v>0.74978362028202272</v>
      </c>
      <c r="J26" s="352">
        <v>0.78876042294232851</v>
      </c>
      <c r="K26" s="352">
        <v>0.8886660939886647</v>
      </c>
      <c r="L26" s="352">
        <v>0.89054371583229386</v>
      </c>
      <c r="M26" s="352">
        <v>0.50011531028229428</v>
      </c>
      <c r="N26" s="352">
        <v>0.432627688172043</v>
      </c>
      <c r="O26" s="252"/>
      <c r="P26" s="352">
        <v>0.7405333139532585</v>
      </c>
      <c r="Q26" s="352">
        <v>0.76136526497628709</v>
      </c>
      <c r="R26" s="352">
        <v>0.77189110319958298</v>
      </c>
      <c r="S26" s="352">
        <v>0.73255624121523855</v>
      </c>
      <c r="T26" s="352">
        <v>0.47180193971925594</v>
      </c>
      <c r="U26" s="352">
        <v>0.3837395863772447</v>
      </c>
    </row>
    <row r="27" spans="1:21" x14ac:dyDescent="0.2">
      <c r="A27" s="570" t="s">
        <v>932</v>
      </c>
      <c r="B27" s="359">
        <v>2.3057944614817034E-3</v>
      </c>
      <c r="C27" s="359">
        <v>0</v>
      </c>
      <c r="D27" s="359">
        <v>0</v>
      </c>
      <c r="E27" s="359">
        <v>0</v>
      </c>
      <c r="F27" s="359">
        <v>0</v>
      </c>
      <c r="G27" s="359">
        <v>0</v>
      </c>
      <c r="H27" s="252"/>
      <c r="I27" s="352">
        <v>1.4965740923792868E-3</v>
      </c>
      <c r="J27" s="352">
        <v>0</v>
      </c>
      <c r="K27" s="352">
        <v>0</v>
      </c>
      <c r="L27" s="352">
        <v>0</v>
      </c>
      <c r="M27" s="352">
        <v>0</v>
      </c>
      <c r="N27" s="352">
        <v>0</v>
      </c>
      <c r="O27" s="252"/>
      <c r="P27" s="352">
        <v>3.1601706143097805E-3</v>
      </c>
      <c r="Q27" s="352">
        <v>0</v>
      </c>
      <c r="R27" s="352">
        <v>0</v>
      </c>
      <c r="S27" s="352">
        <v>0</v>
      </c>
      <c r="T27" s="352">
        <v>0</v>
      </c>
      <c r="U27" s="352">
        <v>0</v>
      </c>
    </row>
    <row r="28" spans="1:21" x14ac:dyDescent="0.2">
      <c r="A28" s="569" t="s">
        <v>933</v>
      </c>
      <c r="B28" s="359">
        <v>1.0296653267438851</v>
      </c>
      <c r="C28" s="359">
        <v>1.1028424636408252</v>
      </c>
      <c r="D28" s="359">
        <v>1.3699598619370792</v>
      </c>
      <c r="E28" s="359">
        <v>1.1527627563681806</v>
      </c>
      <c r="F28" s="359">
        <v>0.8854318076230272</v>
      </c>
      <c r="G28" s="359">
        <v>0.74333646194434655</v>
      </c>
      <c r="H28" s="252"/>
      <c r="I28" s="352">
        <v>1.0939956615292588</v>
      </c>
      <c r="J28" s="352">
        <v>1.1644328551513989</v>
      </c>
      <c r="K28" s="352">
        <v>1.4687029511470602</v>
      </c>
      <c r="L28" s="352">
        <v>1.2468661572289514</v>
      </c>
      <c r="M28" s="352">
        <v>0.91175683156337772</v>
      </c>
      <c r="N28" s="352">
        <v>0.767599126344086</v>
      </c>
      <c r="O28" s="252"/>
      <c r="P28" s="352">
        <v>0.96174525695494306</v>
      </c>
      <c r="Q28" s="352">
        <v>1.0380318881682293</v>
      </c>
      <c r="R28" s="352">
        <v>1.2662056027855229</v>
      </c>
      <c r="S28" s="352">
        <v>1.0533959262860577</v>
      </c>
      <c r="T28" s="352">
        <v>0.85772031121538506</v>
      </c>
      <c r="U28" s="352">
        <v>0.71785767451605254</v>
      </c>
    </row>
    <row r="29" spans="1:21" x14ac:dyDescent="0.2">
      <c r="A29" s="569" t="s">
        <v>70</v>
      </c>
      <c r="B29" s="359">
        <v>0</v>
      </c>
      <c r="C29" s="359">
        <v>0</v>
      </c>
      <c r="D29" s="359">
        <v>0</v>
      </c>
      <c r="E29" s="359">
        <v>0</v>
      </c>
      <c r="F29" s="359">
        <v>0</v>
      </c>
      <c r="G29" s="359">
        <v>0</v>
      </c>
      <c r="H29" s="252"/>
      <c r="I29" s="352">
        <v>0</v>
      </c>
      <c r="J29" s="352">
        <v>0</v>
      </c>
      <c r="K29" s="352">
        <v>0</v>
      </c>
      <c r="L29" s="352">
        <v>0</v>
      </c>
      <c r="M29" s="352">
        <v>0</v>
      </c>
      <c r="N29" s="352">
        <v>0</v>
      </c>
      <c r="O29" s="252"/>
      <c r="P29" s="352">
        <v>0</v>
      </c>
      <c r="Q29" s="352">
        <v>0</v>
      </c>
      <c r="R29" s="352">
        <v>0</v>
      </c>
      <c r="S29" s="352">
        <v>0</v>
      </c>
      <c r="T29" s="352">
        <v>0</v>
      </c>
      <c r="U29" s="352">
        <v>0</v>
      </c>
    </row>
    <row r="30" spans="1:21" x14ac:dyDescent="0.2">
      <c r="A30" s="570" t="s">
        <v>934</v>
      </c>
      <c r="B30" s="359">
        <v>1.9263631728756585</v>
      </c>
      <c r="C30" s="359">
        <v>2.1846858112602807</v>
      </c>
      <c r="D30" s="359">
        <v>2.7248215583423696</v>
      </c>
      <c r="E30" s="359">
        <v>2.3734460679397236</v>
      </c>
      <c r="F30" s="359">
        <v>1.9893009191211433</v>
      </c>
      <c r="G30" s="359">
        <v>1.7327484892573897</v>
      </c>
      <c r="H30" s="252"/>
      <c r="I30" s="352">
        <v>2.0118944381885546</v>
      </c>
      <c r="J30" s="352">
        <v>2.2737536038279815</v>
      </c>
      <c r="K30" s="352">
        <v>3.452821897469629</v>
      </c>
      <c r="L30" s="352">
        <v>2.5724486122627606</v>
      </c>
      <c r="M30" s="352">
        <v>2.044963027213619</v>
      </c>
      <c r="N30" s="352">
        <v>1.7399613575268817</v>
      </c>
      <c r="O30" s="252"/>
      <c r="P30" s="352">
        <v>1.8360591269139823</v>
      </c>
      <c r="Q30" s="352">
        <v>2.090961209892948</v>
      </c>
      <c r="R30" s="352">
        <v>1.9598755104462315</v>
      </c>
      <c r="S30" s="352">
        <v>2.1633128333617937</v>
      </c>
      <c r="T30" s="352">
        <v>1.9307072284965299</v>
      </c>
      <c r="U30" s="352">
        <v>1.7251740887563198</v>
      </c>
    </row>
    <row r="31" spans="1:21" x14ac:dyDescent="0.2">
      <c r="A31" s="569" t="s">
        <v>928</v>
      </c>
      <c r="B31" s="359">
        <v>1.3324929993518155</v>
      </c>
      <c r="C31" s="359">
        <v>1.3828306772590884</v>
      </c>
      <c r="D31" s="359">
        <v>1.3617485789285624</v>
      </c>
      <c r="E31" s="359">
        <v>1.4061172083172313</v>
      </c>
      <c r="F31" s="359">
        <v>1.3888700216535486</v>
      </c>
      <c r="G31" s="359">
        <v>0.939927979195185</v>
      </c>
      <c r="H31" s="252"/>
      <c r="I31" s="352">
        <v>1.5848719638296649</v>
      </c>
      <c r="J31" s="352">
        <v>1.6204981766218991</v>
      </c>
      <c r="K31" s="352">
        <v>1.6299966226563465</v>
      </c>
      <c r="L31" s="352">
        <v>1.6666864121881941</v>
      </c>
      <c r="M31" s="352">
        <v>1.6804722078553367</v>
      </c>
      <c r="N31" s="352">
        <v>1.1225218413978495</v>
      </c>
      <c r="O31" s="252"/>
      <c r="P31" s="352">
        <v>1.0660308872271658</v>
      </c>
      <c r="Q31" s="352">
        <v>1.1327370014916249</v>
      </c>
      <c r="R31" s="352">
        <v>1.0798870606338993</v>
      </c>
      <c r="S31" s="352">
        <v>1.1309737430562041</v>
      </c>
      <c r="T31" s="352">
        <v>1.081909885408223</v>
      </c>
      <c r="U31" s="352">
        <v>0.74818192343954171</v>
      </c>
    </row>
    <row r="32" spans="1:21" x14ac:dyDescent="0.2">
      <c r="A32" s="570"/>
      <c r="B32" s="364"/>
      <c r="C32" s="364"/>
      <c r="D32" s="364"/>
      <c r="E32" s="364"/>
      <c r="F32" s="364"/>
      <c r="G32" s="364"/>
      <c r="H32" s="573"/>
      <c r="I32" s="359"/>
      <c r="J32" s="359"/>
      <c r="K32" s="359"/>
      <c r="L32" s="359"/>
      <c r="M32" s="359"/>
      <c r="N32" s="359"/>
      <c r="O32" s="573"/>
      <c r="P32" s="359"/>
      <c r="Q32" s="359"/>
      <c r="R32" s="359"/>
      <c r="S32" s="359"/>
      <c r="T32" s="359"/>
      <c r="U32" s="359"/>
    </row>
    <row r="33" spans="1:21" ht="13.5" x14ac:dyDescent="0.25">
      <c r="A33" s="367" t="s">
        <v>353</v>
      </c>
      <c r="B33" s="359">
        <v>71.81401015940358</v>
      </c>
      <c r="C33" s="359">
        <v>76.021569412643203</v>
      </c>
      <c r="D33" s="359">
        <v>81.162634317149312</v>
      </c>
      <c r="E33" s="359">
        <v>74.951480217815174</v>
      </c>
      <c r="F33" s="359">
        <v>77.492891727151331</v>
      </c>
      <c r="G33" s="359">
        <v>75.127941302013369</v>
      </c>
      <c r="H33" s="252"/>
      <c r="I33" s="352">
        <v>70.419145137554253</v>
      </c>
      <c r="J33" s="352">
        <v>74.657975035573415</v>
      </c>
      <c r="K33" s="352">
        <v>78.917924251000571</v>
      </c>
      <c r="L33" s="352">
        <v>72.788459786172297</v>
      </c>
      <c r="M33" s="352">
        <v>75.350183667208796</v>
      </c>
      <c r="N33" s="352">
        <v>73.245130466740164</v>
      </c>
      <c r="O33" s="252"/>
      <c r="P33" s="352">
        <v>73.287746157470394</v>
      </c>
      <c r="Q33" s="352">
        <v>77.465518031884898</v>
      </c>
      <c r="R33" s="352">
        <v>83.526202233326757</v>
      </c>
      <c r="S33" s="352">
        <v>77.217692795513543</v>
      </c>
      <c r="T33" s="352">
        <v>79.74203735501753</v>
      </c>
      <c r="U33" s="352">
        <v>77.115098678438514</v>
      </c>
    </row>
    <row r="34" spans="1:21" x14ac:dyDescent="0.2">
      <c r="A34" s="569" t="s">
        <v>354</v>
      </c>
      <c r="B34" s="359">
        <v>70.295359019648231</v>
      </c>
      <c r="C34" s="359">
        <v>74.39323332072567</v>
      </c>
      <c r="D34" s="359">
        <v>79.106097281985257</v>
      </c>
      <c r="E34" s="359">
        <v>73.479922696509988</v>
      </c>
      <c r="F34" s="359">
        <v>76.191146680232194</v>
      </c>
      <c r="G34" s="359">
        <v>74.648077173654201</v>
      </c>
      <c r="H34" s="252"/>
      <c r="I34" s="352">
        <v>68.698421453913454</v>
      </c>
      <c r="J34" s="352">
        <v>72.713920246742859</v>
      </c>
      <c r="K34" s="352">
        <v>76.569297657720142</v>
      </c>
      <c r="L34" s="352">
        <v>71.098084907980876</v>
      </c>
      <c r="M34" s="352">
        <v>73.853077920483955</v>
      </c>
      <c r="N34" s="352">
        <v>72.621235190143679</v>
      </c>
      <c r="O34" s="252"/>
      <c r="P34" s="352">
        <v>71.982593512178767</v>
      </c>
      <c r="Q34" s="352">
        <v>76.171505389918764</v>
      </c>
      <c r="R34" s="352">
        <v>81.777220957200541</v>
      </c>
      <c r="S34" s="352">
        <v>75.975391844853732</v>
      </c>
      <c r="T34" s="352">
        <v>78.645357418011983</v>
      </c>
      <c r="U34" s="352">
        <v>76.787247993646162</v>
      </c>
    </row>
    <row r="35" spans="1:21" ht="15.75" x14ac:dyDescent="0.2">
      <c r="A35" s="570" t="s">
        <v>935</v>
      </c>
      <c r="B35" s="359">
        <v>0.21388218072167703</v>
      </c>
      <c r="C35" s="359">
        <v>0.25309763189364792</v>
      </c>
      <c r="D35" s="359">
        <v>0.29956178397887556</v>
      </c>
      <c r="E35" s="359">
        <v>0.23562976261389834</v>
      </c>
      <c r="F35" s="359">
        <v>0.12944778031121973</v>
      </c>
      <c r="G35" s="359">
        <v>8.8963574358720904E-2</v>
      </c>
      <c r="H35" s="252"/>
      <c r="I35" s="352">
        <v>0.20559960721736986</v>
      </c>
      <c r="J35" s="352">
        <v>0.25084577920394258</v>
      </c>
      <c r="K35" s="352">
        <v>0.31857783480819701</v>
      </c>
      <c r="L35" s="352">
        <v>0.23026505386636978</v>
      </c>
      <c r="M35" s="352">
        <v>0.10022094157577384</v>
      </c>
      <c r="N35" s="352">
        <v>8.575278696557638E-2</v>
      </c>
      <c r="O35" s="252"/>
      <c r="P35" s="352">
        <v>0.22263308244960817</v>
      </c>
      <c r="Q35" s="352">
        <v>0.25548218234113723</v>
      </c>
      <c r="R35" s="352">
        <v>0.27953882942880443</v>
      </c>
      <c r="S35" s="352">
        <v>0.24125040782902638</v>
      </c>
      <c r="T35" s="352">
        <v>0.16012644241507229</v>
      </c>
      <c r="U35" s="352">
        <v>9.2352305575308685E-2</v>
      </c>
    </row>
    <row r="36" spans="1:21" x14ac:dyDescent="0.2">
      <c r="A36" s="570" t="s">
        <v>932</v>
      </c>
      <c r="B36" s="359">
        <v>0</v>
      </c>
      <c r="C36" s="359">
        <v>0</v>
      </c>
      <c r="D36" s="359">
        <v>0</v>
      </c>
      <c r="E36" s="359">
        <v>0</v>
      </c>
      <c r="F36" s="359">
        <v>0</v>
      </c>
      <c r="G36" s="359">
        <v>0</v>
      </c>
      <c r="H36" s="252"/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252"/>
      <c r="P36" s="352">
        <v>0</v>
      </c>
      <c r="Q36" s="352">
        <v>0</v>
      </c>
      <c r="R36" s="352">
        <v>0</v>
      </c>
      <c r="S36" s="352">
        <v>0</v>
      </c>
      <c r="T36" s="352">
        <v>0</v>
      </c>
      <c r="U36" s="352">
        <v>0</v>
      </c>
    </row>
    <row r="37" spans="1:21" x14ac:dyDescent="0.2">
      <c r="A37" s="569" t="s">
        <v>933</v>
      </c>
      <c r="B37" s="359">
        <v>4.1198616778355825E-2</v>
      </c>
      <c r="C37" s="359">
        <v>8.1976755108916055E-2</v>
      </c>
      <c r="D37" s="359">
        <v>0.19789233002240869</v>
      </c>
      <c r="E37" s="359">
        <v>7.2675080039918835E-2</v>
      </c>
      <c r="F37" s="359">
        <v>6.0408964145235874E-2</v>
      </c>
      <c r="G37" s="359">
        <v>4.6279031105799256E-2</v>
      </c>
      <c r="H37" s="252"/>
      <c r="I37" s="352">
        <v>4.4361740976361953E-2</v>
      </c>
      <c r="J37" s="352">
        <v>8.3615259734647535E-2</v>
      </c>
      <c r="K37" s="352">
        <v>0.20796053105535084</v>
      </c>
      <c r="L37" s="352">
        <v>7.5872776369761682E-2</v>
      </c>
      <c r="M37" s="352">
        <v>6.2083769117735998E-2</v>
      </c>
      <c r="N37" s="352">
        <v>5.3376734743879183E-2</v>
      </c>
      <c r="O37" s="252"/>
      <c r="P37" s="352">
        <v>3.7856637501552798E-2</v>
      </c>
      <c r="Q37" s="352">
        <v>8.024169625876873E-2</v>
      </c>
      <c r="R37" s="352">
        <v>0.18729101571729898</v>
      </c>
      <c r="S37" s="352">
        <v>6.9324829835927124E-2</v>
      </c>
      <c r="T37" s="352">
        <v>5.8650964372962522E-2</v>
      </c>
      <c r="U37" s="352">
        <v>3.8787968341629647E-2</v>
      </c>
    </row>
    <row r="38" spans="1:21" x14ac:dyDescent="0.2">
      <c r="A38" s="569" t="s">
        <v>70</v>
      </c>
      <c r="B38" s="359">
        <v>0</v>
      </c>
      <c r="C38" s="359">
        <v>0</v>
      </c>
      <c r="D38" s="359">
        <v>0</v>
      </c>
      <c r="E38" s="359">
        <v>0</v>
      </c>
      <c r="F38" s="359">
        <v>0</v>
      </c>
      <c r="G38" s="359">
        <v>0</v>
      </c>
      <c r="H38" s="252"/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252"/>
      <c r="P38" s="352">
        <v>0</v>
      </c>
      <c r="Q38" s="352">
        <v>0</v>
      </c>
      <c r="R38" s="352">
        <v>0</v>
      </c>
      <c r="S38" s="352">
        <v>0</v>
      </c>
      <c r="T38" s="352">
        <v>0</v>
      </c>
      <c r="U38" s="352">
        <v>0</v>
      </c>
    </row>
    <row r="39" spans="1:21" x14ac:dyDescent="0.2">
      <c r="A39" s="570" t="s">
        <v>936</v>
      </c>
      <c r="B39" s="359">
        <v>0.14244202609537918</v>
      </c>
      <c r="C39" s="359">
        <v>0.16440147062826332</v>
      </c>
      <c r="D39" s="359">
        <v>0.44434997956866545</v>
      </c>
      <c r="E39" s="359">
        <v>9.8404766762126131E-2</v>
      </c>
      <c r="F39" s="359">
        <v>8.4027506517809283E-2</v>
      </c>
      <c r="G39" s="359">
        <v>6.5150092333406726E-2</v>
      </c>
      <c r="H39" s="252"/>
      <c r="I39" s="352">
        <v>0.14161632696300164</v>
      </c>
      <c r="J39" s="352">
        <v>0.29526638593797411</v>
      </c>
      <c r="K39" s="352">
        <v>0.44954872245156696</v>
      </c>
      <c r="L39" s="352">
        <v>9.8811057597829169E-2</v>
      </c>
      <c r="M39" s="352">
        <v>7.4500522941283204E-2</v>
      </c>
      <c r="N39" s="352">
        <v>6.6502161320242906E-2</v>
      </c>
      <c r="O39" s="252"/>
      <c r="P39" s="352">
        <v>0.1433144133987356</v>
      </c>
      <c r="Q39" s="352">
        <v>2.5824913738454303E-2</v>
      </c>
      <c r="R39" s="352">
        <v>0.43887596220322295</v>
      </c>
      <c r="S39" s="352">
        <v>9.7979092834777015E-2</v>
      </c>
      <c r="T39" s="352">
        <v>9.4027736534431985E-2</v>
      </c>
      <c r="U39" s="352">
        <v>6.3723090846962996E-2</v>
      </c>
    </row>
    <row r="40" spans="1:21" x14ac:dyDescent="0.2">
      <c r="A40" s="569" t="s">
        <v>928</v>
      </c>
      <c r="B40" s="359">
        <v>1.1211283161599381</v>
      </c>
      <c r="C40" s="359">
        <v>1.1288602342867129</v>
      </c>
      <c r="D40" s="359">
        <v>1.114732941594119</v>
      </c>
      <c r="E40" s="359">
        <v>1.0648479118892455</v>
      </c>
      <c r="F40" s="359">
        <v>1.027860795944878</v>
      </c>
      <c r="G40" s="359">
        <v>0.27947143056123436</v>
      </c>
      <c r="H40" s="252"/>
      <c r="I40" s="352">
        <v>1.3291460084840756</v>
      </c>
      <c r="J40" s="352">
        <v>1.314327363953991</v>
      </c>
      <c r="K40" s="352">
        <v>1.3725395049653155</v>
      </c>
      <c r="L40" s="352">
        <v>1.2854259903574741</v>
      </c>
      <c r="M40" s="352">
        <v>1.2603005130900409</v>
      </c>
      <c r="N40" s="352">
        <v>0.41826359356679094</v>
      </c>
      <c r="O40" s="252"/>
      <c r="P40" s="352">
        <v>0.90134851194173338</v>
      </c>
      <c r="Q40" s="352">
        <v>0.93246384962776074</v>
      </c>
      <c r="R40" s="352">
        <v>0.84327546877689341</v>
      </c>
      <c r="S40" s="352">
        <v>0.8337466201600835</v>
      </c>
      <c r="T40" s="352">
        <v>0.78387479368308632</v>
      </c>
      <c r="U40" s="352">
        <v>0.13298732002844452</v>
      </c>
    </row>
    <row r="41" spans="1:21" x14ac:dyDescent="0.2">
      <c r="A41" s="570"/>
      <c r="B41" s="574"/>
      <c r="C41" s="574"/>
      <c r="D41" s="574"/>
      <c r="E41" s="574"/>
      <c r="F41" s="574"/>
      <c r="G41" s="574"/>
      <c r="H41" s="319"/>
      <c r="I41" s="350"/>
      <c r="J41" s="350"/>
      <c r="K41" s="350"/>
      <c r="L41" s="350"/>
      <c r="M41" s="350"/>
      <c r="N41" s="350"/>
      <c r="O41" s="319"/>
      <c r="P41" s="350"/>
      <c r="Q41" s="350"/>
      <c r="R41" s="350"/>
      <c r="S41" s="350"/>
      <c r="T41" s="350"/>
      <c r="U41" s="350"/>
    </row>
    <row r="42" spans="1:21" ht="13.5" x14ac:dyDescent="0.25">
      <c r="A42" s="367" t="s">
        <v>357</v>
      </c>
      <c r="B42" s="359">
        <v>41.607567927576802</v>
      </c>
      <c r="C42" s="359">
        <v>47.325324114674885</v>
      </c>
      <c r="D42" s="359">
        <v>51.313079864354137</v>
      </c>
      <c r="E42" s="359">
        <v>47.992571417773824</v>
      </c>
      <c r="F42" s="359">
        <v>53.130092019769712</v>
      </c>
      <c r="G42" s="359">
        <v>54.001366614413762</v>
      </c>
      <c r="H42" s="252"/>
      <c r="I42" s="352">
        <v>37.393210264850907</v>
      </c>
      <c r="J42" s="352">
        <v>42.689206961162675</v>
      </c>
      <c r="K42" s="352">
        <v>46.368582759502139</v>
      </c>
      <c r="L42" s="352">
        <v>43.116118433246562</v>
      </c>
      <c r="M42" s="352">
        <v>48.43591589938854</v>
      </c>
      <c r="N42" s="352">
        <v>50.385917933370081</v>
      </c>
      <c r="O42" s="252"/>
      <c r="P42" s="352">
        <v>46.052696106103831</v>
      </c>
      <c r="Q42" s="352">
        <v>52.161840087227162</v>
      </c>
      <c r="R42" s="352">
        <v>56.493297907708104</v>
      </c>
      <c r="S42" s="352">
        <v>53.201811486061288</v>
      </c>
      <c r="T42" s="352">
        <v>58.09248986969979</v>
      </c>
      <c r="U42" s="352">
        <v>57.769660154326054</v>
      </c>
    </row>
    <row r="43" spans="1:21" x14ac:dyDescent="0.2">
      <c r="A43" s="569" t="s">
        <v>358</v>
      </c>
      <c r="B43" s="359">
        <v>40.330418480741002</v>
      </c>
      <c r="C43" s="359">
        <v>45.772059985452763</v>
      </c>
      <c r="D43" s="359">
        <v>50.045328486240656</v>
      </c>
      <c r="E43" s="359">
        <v>46.316179519289783</v>
      </c>
      <c r="F43" s="359">
        <v>51.528366564572728</v>
      </c>
      <c r="G43" s="359">
        <v>52.752656189289496</v>
      </c>
      <c r="H43" s="252"/>
      <c r="I43" s="352">
        <v>36.223095672614036</v>
      </c>
      <c r="J43" s="352">
        <v>41.292267809658142</v>
      </c>
      <c r="K43" s="352">
        <v>45.196189646508508</v>
      </c>
      <c r="L43" s="352">
        <v>41.643513246746075</v>
      </c>
      <c r="M43" s="352">
        <v>46.953130078271279</v>
      </c>
      <c r="N43" s="352">
        <v>49.390932241211836</v>
      </c>
      <c r="O43" s="252"/>
      <c r="P43" s="352">
        <v>44.662650771842443</v>
      </c>
      <c r="Q43" s="352">
        <v>50.445493743599137</v>
      </c>
      <c r="R43" s="352">
        <v>55.125642212718397</v>
      </c>
      <c r="S43" s="352">
        <v>51.307725720986575</v>
      </c>
      <c r="T43" s="352">
        <v>56.365028658260933</v>
      </c>
      <c r="U43" s="352">
        <v>56.256498659223993</v>
      </c>
    </row>
    <row r="44" spans="1:21" ht="15.75" x14ac:dyDescent="0.2">
      <c r="A44" s="570" t="s">
        <v>937</v>
      </c>
      <c r="B44" s="359">
        <v>5.0567964577757495E-2</v>
      </c>
      <c r="C44" s="359">
        <v>6.2155181082184645E-2</v>
      </c>
      <c r="D44" s="359">
        <v>7.633224554622027E-2</v>
      </c>
      <c r="E44" s="359">
        <v>0.10569430166020748</v>
      </c>
      <c r="F44" s="359">
        <v>4.5299960108990352E-2</v>
      </c>
      <c r="G44" s="359">
        <v>3.6175087423127937E-2</v>
      </c>
      <c r="H44" s="252"/>
      <c r="I44" s="352">
        <v>4.3248588624771336E-2</v>
      </c>
      <c r="J44" s="352">
        <v>5.3033065285763112E-2</v>
      </c>
      <c r="K44" s="352">
        <v>5.8433166819406919E-2</v>
      </c>
      <c r="L44" s="352">
        <v>8.548103984963272E-2</v>
      </c>
      <c r="M44" s="352">
        <v>3.5523706450901575E-2</v>
      </c>
      <c r="N44" s="352">
        <v>2.7565566669291958E-2</v>
      </c>
      <c r="O44" s="252"/>
      <c r="P44" s="352">
        <v>5.8288136167751935E-2</v>
      </c>
      <c r="Q44" s="352">
        <v>7.1671605558093446E-2</v>
      </c>
      <c r="R44" s="352">
        <v>9.5084634032617618E-2</v>
      </c>
      <c r="S44" s="352">
        <v>0.12728699078661324</v>
      </c>
      <c r="T44" s="352">
        <v>5.5634821624440153E-2</v>
      </c>
      <c r="U44" s="352">
        <v>4.5148579871942207E-2</v>
      </c>
    </row>
    <row r="45" spans="1:21" x14ac:dyDescent="0.2">
      <c r="A45" s="570" t="s">
        <v>932</v>
      </c>
      <c r="B45" s="359">
        <v>3.7000949691042072E-3</v>
      </c>
      <c r="C45" s="359">
        <v>7.3847739899625319E-3</v>
      </c>
      <c r="D45" s="359">
        <v>0</v>
      </c>
      <c r="E45" s="359">
        <v>0</v>
      </c>
      <c r="F45" s="359">
        <v>0</v>
      </c>
      <c r="G45" s="359">
        <v>0</v>
      </c>
      <c r="H45" s="252"/>
      <c r="I45" s="352">
        <v>2.4026993680428517E-3</v>
      </c>
      <c r="J45" s="352">
        <v>0</v>
      </c>
      <c r="K45" s="352">
        <v>0</v>
      </c>
      <c r="L45" s="352">
        <v>0</v>
      </c>
      <c r="M45" s="352">
        <v>0</v>
      </c>
      <c r="N45" s="352">
        <v>0</v>
      </c>
      <c r="O45" s="252"/>
      <c r="P45" s="352">
        <v>5.0685335798045161E-3</v>
      </c>
      <c r="Q45" s="352">
        <v>1.5088759064861776E-2</v>
      </c>
      <c r="R45" s="352">
        <v>0</v>
      </c>
      <c r="S45" s="352">
        <v>0</v>
      </c>
      <c r="T45" s="352">
        <v>0</v>
      </c>
      <c r="U45" s="352">
        <v>0</v>
      </c>
    </row>
    <row r="46" spans="1:21" x14ac:dyDescent="0.2">
      <c r="A46" s="569" t="s">
        <v>933</v>
      </c>
      <c r="B46" s="359">
        <v>0.148620481259019</v>
      </c>
      <c r="C46" s="359">
        <v>0.21292765004391964</v>
      </c>
      <c r="D46" s="359">
        <v>0.35430883974370569</v>
      </c>
      <c r="E46" s="359">
        <v>0.35989578666576977</v>
      </c>
      <c r="F46" s="359">
        <v>0.22176696889177364</v>
      </c>
      <c r="G46" s="359">
        <v>0.26796361054168844</v>
      </c>
      <c r="H46" s="252"/>
      <c r="I46" s="352">
        <v>0.11653091935007834</v>
      </c>
      <c r="J46" s="352">
        <v>0.1603044927956021</v>
      </c>
      <c r="K46" s="352">
        <v>0.28719279862304253</v>
      </c>
      <c r="L46" s="352">
        <v>0.3004788067441635</v>
      </c>
      <c r="M46" s="352">
        <v>0.17367145375996326</v>
      </c>
      <c r="N46" s="352">
        <v>0.21789924129059357</v>
      </c>
      <c r="O46" s="252"/>
      <c r="P46" s="352">
        <v>0.18246720887296258</v>
      </c>
      <c r="Q46" s="352">
        <v>0.26782547340129653</v>
      </c>
      <c r="R46" s="352">
        <v>0.42462453006347045</v>
      </c>
      <c r="S46" s="352">
        <v>0.42336759979025707</v>
      </c>
      <c r="T46" s="352">
        <v>0.27261062595975671</v>
      </c>
      <c r="U46" s="352">
        <v>0.32014447545559022</v>
      </c>
    </row>
    <row r="47" spans="1:21" x14ac:dyDescent="0.2">
      <c r="A47" s="570" t="s">
        <v>938</v>
      </c>
      <c r="B47" s="359">
        <v>0.72891870891352872</v>
      </c>
      <c r="C47" s="359">
        <v>0.88494208313050993</v>
      </c>
      <c r="D47" s="359">
        <v>0.40010818707143792</v>
      </c>
      <c r="E47" s="359">
        <v>0.81210684946513845</v>
      </c>
      <c r="F47" s="359">
        <v>0.87895444987593219</v>
      </c>
      <c r="G47" s="359">
        <v>0.89097900505111416</v>
      </c>
      <c r="H47" s="252"/>
      <c r="I47" s="352">
        <v>0.60668159043082004</v>
      </c>
      <c r="J47" s="352">
        <v>0.74246291400068343</v>
      </c>
      <c r="K47" s="352">
        <v>0.32822034128347716</v>
      </c>
      <c r="L47" s="352">
        <v>0.65664980611763313</v>
      </c>
      <c r="M47" s="352">
        <v>0.71836828600712077</v>
      </c>
      <c r="N47" s="352">
        <v>0.68520122863668587</v>
      </c>
      <c r="O47" s="252"/>
      <c r="P47" s="352">
        <v>0.85784930838191442</v>
      </c>
      <c r="Q47" s="352">
        <v>1.0335799959430318</v>
      </c>
      <c r="R47" s="352">
        <v>0.4754231701630881</v>
      </c>
      <c r="S47" s="352">
        <v>0.97817285311016899</v>
      </c>
      <c r="T47" s="352">
        <v>1.0487163876206969</v>
      </c>
      <c r="U47" s="352">
        <v>1.1054561374705851</v>
      </c>
    </row>
    <row r="48" spans="1:21" ht="13.5" thickBot="1" x14ac:dyDescent="0.25">
      <c r="A48" s="571" t="s">
        <v>928</v>
      </c>
      <c r="B48" s="373">
        <v>0.34534219711639264</v>
      </c>
      <c r="C48" s="373">
        <v>0.38585444097554222</v>
      </c>
      <c r="D48" s="373">
        <v>0.43700210575211101</v>
      </c>
      <c r="E48" s="373">
        <v>0.39869496069293453</v>
      </c>
      <c r="F48" s="373">
        <v>0.45570407632029097</v>
      </c>
      <c r="G48" s="373">
        <v>5.3592722108337695E-2</v>
      </c>
      <c r="H48" s="258"/>
      <c r="I48" s="344">
        <v>0.40125079446315626</v>
      </c>
      <c r="J48" s="344">
        <v>0.44113867942248403</v>
      </c>
      <c r="K48" s="344">
        <v>0.49854680626770587</v>
      </c>
      <c r="L48" s="344">
        <v>0.42999553378906158</v>
      </c>
      <c r="M48" s="344">
        <v>0.55522237489927651</v>
      </c>
      <c r="N48" s="344">
        <v>6.4319655561681233E-2</v>
      </c>
      <c r="O48" s="258"/>
      <c r="P48" s="344">
        <v>0.28637214725895516</v>
      </c>
      <c r="Q48" s="344">
        <v>0.32818050966074364</v>
      </c>
      <c r="R48" s="344">
        <v>0.37252336073052927</v>
      </c>
      <c r="S48" s="344">
        <v>0.36525832138767278</v>
      </c>
      <c r="T48" s="344">
        <v>0.35049937623397298</v>
      </c>
      <c r="U48" s="344">
        <v>4.2412302303945708E-2</v>
      </c>
    </row>
    <row r="49" spans="1:21" x14ac:dyDescent="0.2">
      <c r="A49" s="374" t="s">
        <v>361</v>
      </c>
      <c r="B49" s="192"/>
      <c r="C49" s="192"/>
      <c r="D49" s="192"/>
      <c r="E49" s="192"/>
      <c r="F49" s="192"/>
      <c r="G49" s="192"/>
      <c r="H49" s="192"/>
      <c r="O49" s="192"/>
    </row>
    <row r="50" spans="1:21" x14ac:dyDescent="0.2">
      <c r="A50" s="570" t="s">
        <v>362</v>
      </c>
      <c r="B50" s="192"/>
      <c r="C50" s="192"/>
      <c r="D50" s="192"/>
      <c r="E50" s="192"/>
      <c r="F50" s="192"/>
      <c r="G50" s="192"/>
      <c r="H50" s="192"/>
      <c r="O50" s="192"/>
    </row>
    <row r="51" spans="1:21" x14ac:dyDescent="0.2">
      <c r="A51" s="570" t="s">
        <v>939</v>
      </c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</row>
  </sheetData>
  <mergeCells count="1">
    <mergeCell ref="V1:W2"/>
  </mergeCells>
  <hyperlinks>
    <hyperlink ref="T1" r:id="rId1" location="INDICE!A1" display="INDICE"/>
    <hyperlink ref="T1:U2" location="INDICE!A3" display="INDICE"/>
    <hyperlink ref="V1" r:id="rId2" location="INDICE!A1"/>
    <hyperlink ref="V1:W2" location="INDICE!A3" display="INDICE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selection activeCell="S1" sqref="S1:T2"/>
    </sheetView>
  </sheetViews>
  <sheetFormatPr baseColWidth="10" defaultColWidth="9" defaultRowHeight="12.75" x14ac:dyDescent="0.2"/>
  <cols>
    <col min="1" max="1" width="17.25" style="192" customWidth="1"/>
    <col min="2" max="18" width="5.625" style="192" customWidth="1"/>
    <col min="19" max="256" width="11" style="2" customWidth="1"/>
    <col min="257" max="16384" width="9" style="2"/>
  </cols>
  <sheetData>
    <row r="1" spans="1:21" ht="15" x14ac:dyDescent="0.2">
      <c r="A1" s="578" t="s">
        <v>441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747" t="s">
        <v>650</v>
      </c>
      <c r="T1" s="747"/>
      <c r="U1" s="200"/>
    </row>
    <row r="2" spans="1:21" ht="14.25" x14ac:dyDescent="0.2">
      <c r="A2" s="578" t="s">
        <v>944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747"/>
      <c r="T2" s="747"/>
    </row>
    <row r="3" spans="1:21" ht="19.5" x14ac:dyDescent="0.35">
      <c r="A3" s="579" t="s">
        <v>900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174"/>
      <c r="T3" s="174"/>
      <c r="U3" s="174"/>
    </row>
    <row r="4" spans="1:21" ht="14.25" x14ac:dyDescent="0.2">
      <c r="A4" s="580" t="s">
        <v>171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</row>
    <row r="5" spans="1:21" ht="15" thickBot="1" x14ac:dyDescent="0.25">
      <c r="A5" s="581" t="s">
        <v>1107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</row>
    <row r="6" spans="1:21" ht="15" thickBot="1" x14ac:dyDescent="0.25">
      <c r="A6" s="582" t="s">
        <v>945</v>
      </c>
      <c r="B6" s="583">
        <v>2004</v>
      </c>
      <c r="C6" s="583">
        <v>2005</v>
      </c>
      <c r="D6" s="583">
        <v>2006</v>
      </c>
      <c r="E6" s="583">
        <v>2007</v>
      </c>
      <c r="F6" s="583">
        <v>2008</v>
      </c>
      <c r="G6" s="583">
        <v>2009</v>
      </c>
      <c r="H6" s="583">
        <v>2010</v>
      </c>
      <c r="I6" s="583">
        <v>2011</v>
      </c>
      <c r="J6" s="583">
        <v>2012</v>
      </c>
      <c r="K6" s="583">
        <v>2013</v>
      </c>
      <c r="L6" s="583">
        <v>2014</v>
      </c>
      <c r="M6" s="583">
        <v>2015</v>
      </c>
      <c r="N6" s="583">
        <v>2016</v>
      </c>
      <c r="O6" s="583">
        <v>2017</v>
      </c>
      <c r="P6" s="583">
        <v>2018</v>
      </c>
      <c r="Q6" s="583">
        <v>2019</v>
      </c>
      <c r="R6" s="583">
        <v>2020</v>
      </c>
    </row>
    <row r="7" spans="1:21" ht="14.25" x14ac:dyDescent="0.2">
      <c r="A7" s="374"/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3"/>
      <c r="M7" s="693"/>
      <c r="N7" s="693"/>
      <c r="O7" s="693"/>
      <c r="P7" s="693"/>
      <c r="Q7" s="693"/>
      <c r="R7" s="693"/>
    </row>
    <row r="8" spans="1:21" x14ac:dyDescent="0.2">
      <c r="A8" s="584" t="s">
        <v>50</v>
      </c>
      <c r="B8" s="592">
        <v>82.7</v>
      </c>
      <c r="C8" s="592">
        <v>83.8</v>
      </c>
      <c r="D8" s="592">
        <v>84.6</v>
      </c>
      <c r="E8" s="592">
        <v>83.8</v>
      </c>
      <c r="F8" s="592">
        <v>85.4</v>
      </c>
      <c r="G8" s="592">
        <v>87</v>
      </c>
      <c r="H8" s="592">
        <v>86.8</v>
      </c>
      <c r="I8" s="592">
        <v>87</v>
      </c>
      <c r="J8" s="592">
        <v>86.3</v>
      </c>
      <c r="K8" s="592">
        <v>85.751282948874547</v>
      </c>
      <c r="L8" s="592">
        <v>85.6</v>
      </c>
      <c r="M8" s="694">
        <v>86.070834572888856</v>
      </c>
      <c r="N8" s="694">
        <v>86.5</v>
      </c>
      <c r="O8" s="694">
        <v>87.507081467757047</v>
      </c>
      <c r="P8" s="694">
        <v>90.302881278869265</v>
      </c>
      <c r="Q8" s="694">
        <v>92.5</v>
      </c>
      <c r="R8" s="694">
        <v>90.576866254463155</v>
      </c>
    </row>
    <row r="9" spans="1:21" x14ac:dyDescent="0.2">
      <c r="A9" s="374"/>
      <c r="B9" s="695"/>
      <c r="C9" s="695"/>
      <c r="D9" s="695"/>
      <c r="E9" s="695"/>
      <c r="F9" s="695"/>
      <c r="G9" s="695"/>
      <c r="H9" s="695"/>
      <c r="I9" s="695"/>
      <c r="J9" s="695"/>
      <c r="K9" s="695"/>
      <c r="L9" s="695"/>
      <c r="M9" s="695"/>
      <c r="N9" s="695"/>
      <c r="O9" s="695"/>
      <c r="P9" s="695"/>
      <c r="Q9" s="695"/>
      <c r="R9" s="695"/>
    </row>
    <row r="10" spans="1:21" x14ac:dyDescent="0.2">
      <c r="A10" s="585">
        <v>4</v>
      </c>
      <c r="B10" s="590">
        <v>36.519007225887528</v>
      </c>
      <c r="C10" s="590">
        <v>42.619087052348618</v>
      </c>
      <c r="D10" s="590">
        <v>45.855675004622412</v>
      </c>
      <c r="E10" s="590">
        <v>45.933460478915023</v>
      </c>
      <c r="F10" s="590">
        <v>52.786208405107594</v>
      </c>
      <c r="G10" s="590">
        <v>55.037261553862415</v>
      </c>
      <c r="H10" s="590">
        <v>56.034939859905677</v>
      </c>
      <c r="I10" s="590">
        <v>58.057327502158842</v>
      </c>
      <c r="J10" s="590">
        <v>61.777601544938975</v>
      </c>
      <c r="K10" s="590">
        <v>59.383571896107725</v>
      </c>
      <c r="L10" s="590">
        <v>62.110606797378928</v>
      </c>
      <c r="M10" s="590">
        <v>61.303500624564158</v>
      </c>
      <c r="N10" s="590">
        <v>63.978277397192898</v>
      </c>
      <c r="O10" s="590">
        <v>65.818878052961452</v>
      </c>
      <c r="P10" s="590">
        <v>82.385256803663424</v>
      </c>
      <c r="Q10" s="590">
        <v>89.872248526321101</v>
      </c>
      <c r="R10" s="590">
        <v>90.918088033387789</v>
      </c>
    </row>
    <row r="11" spans="1:21" x14ac:dyDescent="0.2">
      <c r="A11" s="585">
        <v>5</v>
      </c>
      <c r="B11" s="590">
        <v>92.13600629945654</v>
      </c>
      <c r="C11" s="590">
        <v>92.309910000250696</v>
      </c>
      <c r="D11" s="590">
        <v>94.536638753849672</v>
      </c>
      <c r="E11" s="590">
        <v>82.610706592840245</v>
      </c>
      <c r="F11" s="590">
        <v>95.8440971781081</v>
      </c>
      <c r="G11" s="590">
        <v>92.740593194902999</v>
      </c>
      <c r="H11" s="590">
        <v>92.500034709206275</v>
      </c>
      <c r="I11" s="590">
        <v>91.739669363936443</v>
      </c>
      <c r="J11" s="590">
        <v>90.58311667374646</v>
      </c>
      <c r="K11" s="590">
        <v>88.971522420754098</v>
      </c>
      <c r="L11" s="590">
        <v>89.273201524753645</v>
      </c>
      <c r="M11" s="590">
        <v>88.739940879005331</v>
      </c>
      <c r="N11" s="590">
        <v>90.567099193906458</v>
      </c>
      <c r="O11" s="590">
        <v>88.579667282737049</v>
      </c>
      <c r="P11" s="590">
        <v>92.132662751054966</v>
      </c>
      <c r="Q11" s="590">
        <v>91.276939321114767</v>
      </c>
      <c r="R11" s="590">
        <v>93.925583663850048</v>
      </c>
    </row>
    <row r="12" spans="1:21" x14ac:dyDescent="0.2">
      <c r="A12" s="584">
        <v>6</v>
      </c>
      <c r="B12" s="590">
        <v>98.465756918760363</v>
      </c>
      <c r="C12" s="590">
        <v>98.461657290714584</v>
      </c>
      <c r="D12" s="590">
        <v>100</v>
      </c>
      <c r="E12" s="386">
        <v>99.844963210532327</v>
      </c>
      <c r="F12" s="386">
        <v>96.95087297286581</v>
      </c>
      <c r="G12" s="590">
        <v>100</v>
      </c>
      <c r="H12" s="386">
        <v>97.422918877731519</v>
      </c>
      <c r="I12" s="386">
        <v>98.852645290025777</v>
      </c>
      <c r="J12" s="386">
        <v>96.071736617668478</v>
      </c>
      <c r="K12" s="386">
        <v>96.887636278479704</v>
      </c>
      <c r="L12" s="386">
        <v>91.738899463457244</v>
      </c>
      <c r="M12" s="386">
        <v>89.295737007302364</v>
      </c>
      <c r="N12" s="386">
        <v>88.999305089127319</v>
      </c>
      <c r="O12" s="386">
        <v>97.574679904587668</v>
      </c>
      <c r="P12" s="386">
        <v>96.783530798723731</v>
      </c>
      <c r="Q12" s="386">
        <v>95.630078968501309</v>
      </c>
      <c r="R12" s="386">
        <v>92.264778340525993</v>
      </c>
    </row>
    <row r="13" spans="1:21" x14ac:dyDescent="0.2">
      <c r="A13" s="584">
        <v>7</v>
      </c>
      <c r="B13" s="590">
        <v>98.575852933494204</v>
      </c>
      <c r="C13" s="590">
        <v>100</v>
      </c>
      <c r="D13" s="590">
        <v>100</v>
      </c>
      <c r="E13" s="386">
        <v>99.72953097929728</v>
      </c>
      <c r="F13" s="386">
        <v>99.12453213220833</v>
      </c>
      <c r="G13" s="386">
        <v>97.772872663829332</v>
      </c>
      <c r="H13" s="590">
        <v>100</v>
      </c>
      <c r="I13" s="386">
        <v>98.332247733811002</v>
      </c>
      <c r="J13" s="386">
        <v>97.956597970963699</v>
      </c>
      <c r="K13" s="386">
        <v>96.527202882863847</v>
      </c>
      <c r="L13" s="386">
        <v>95.208257585225823</v>
      </c>
      <c r="M13" s="386">
        <v>95.229894872278123</v>
      </c>
      <c r="N13" s="386">
        <v>94.422901374496021</v>
      </c>
      <c r="O13" s="386">
        <v>97.165123474920051</v>
      </c>
      <c r="P13" s="386">
        <v>96.896579621533576</v>
      </c>
      <c r="Q13" s="386">
        <v>97.96747948093703</v>
      </c>
      <c r="R13" s="386">
        <v>95.635093393455648</v>
      </c>
    </row>
    <row r="14" spans="1:21" x14ac:dyDescent="0.2">
      <c r="A14" s="584">
        <v>8</v>
      </c>
      <c r="B14" s="590">
        <v>100</v>
      </c>
      <c r="C14" s="590">
        <v>100</v>
      </c>
      <c r="D14" s="590">
        <v>100</v>
      </c>
      <c r="E14" s="590">
        <v>100</v>
      </c>
      <c r="F14" s="590">
        <v>100</v>
      </c>
      <c r="G14" s="590">
        <v>100</v>
      </c>
      <c r="H14" s="590">
        <v>100</v>
      </c>
      <c r="I14" s="590">
        <v>100</v>
      </c>
      <c r="J14" s="386">
        <v>98.722585379973921</v>
      </c>
      <c r="K14" s="386">
        <v>97.889768952715087</v>
      </c>
      <c r="L14" s="386">
        <v>97.134095003207193</v>
      </c>
      <c r="M14" s="386">
        <v>96.559278046608583</v>
      </c>
      <c r="N14" s="386">
        <v>94.527790190596903</v>
      </c>
      <c r="O14" s="386">
        <v>95.046417814149677</v>
      </c>
      <c r="P14" s="386">
        <v>96.680260363154432</v>
      </c>
      <c r="Q14" s="386">
        <v>97.942898862540716</v>
      </c>
      <c r="R14" s="386">
        <v>97.546161517968343</v>
      </c>
    </row>
    <row r="15" spans="1:21" x14ac:dyDescent="0.2">
      <c r="A15" s="584">
        <v>9</v>
      </c>
      <c r="B15" s="590">
        <v>100</v>
      </c>
      <c r="C15" s="590">
        <v>100</v>
      </c>
      <c r="D15" s="590">
        <v>100</v>
      </c>
      <c r="E15" s="590">
        <v>100</v>
      </c>
      <c r="F15" s="590">
        <v>100</v>
      </c>
      <c r="G15" s="590">
        <v>100</v>
      </c>
      <c r="H15" s="590">
        <v>100</v>
      </c>
      <c r="I15" s="590">
        <v>100</v>
      </c>
      <c r="J15" s="590">
        <v>100</v>
      </c>
      <c r="K15" s="386">
        <v>96.803104984021289</v>
      </c>
      <c r="L15" s="386">
        <v>97.061040932907304</v>
      </c>
      <c r="M15" s="386">
        <v>95.816724252741963</v>
      </c>
      <c r="N15" s="386">
        <v>96.567182545882972</v>
      </c>
      <c r="O15" s="386">
        <v>95.237558749924531</v>
      </c>
      <c r="P15" s="386">
        <v>95.01650640790541</v>
      </c>
      <c r="Q15" s="386">
        <v>97.708761588733509</v>
      </c>
      <c r="R15" s="386">
        <v>97.306374824951831</v>
      </c>
    </row>
    <row r="16" spans="1:21" x14ac:dyDescent="0.2">
      <c r="A16" s="584">
        <v>10</v>
      </c>
      <c r="B16" s="590">
        <v>97.847115013508301</v>
      </c>
      <c r="C16" s="590">
        <v>95.786030402155092</v>
      </c>
      <c r="D16" s="590">
        <v>97.36886612384933</v>
      </c>
      <c r="E16" s="590">
        <v>96.429896830698439</v>
      </c>
      <c r="F16" s="590">
        <v>97.851708379223481</v>
      </c>
      <c r="G16" s="590">
        <v>98.856015779092701</v>
      </c>
      <c r="H16" s="386">
        <v>100</v>
      </c>
      <c r="I16" s="386">
        <v>100</v>
      </c>
      <c r="J16" s="386">
        <v>95.809239606313511</v>
      </c>
      <c r="K16" s="386">
        <v>97.551942551543874</v>
      </c>
      <c r="L16" s="386">
        <v>90.517157644037866</v>
      </c>
      <c r="M16" s="386">
        <v>98.112037333454637</v>
      </c>
      <c r="N16" s="386">
        <v>96.182359389671262</v>
      </c>
      <c r="O16" s="386">
        <v>95.934148836176234</v>
      </c>
      <c r="P16" s="386">
        <v>95.29524029327564</v>
      </c>
      <c r="Q16" s="386">
        <v>96.725544479567773</v>
      </c>
      <c r="R16" s="386">
        <v>97.188256179450121</v>
      </c>
    </row>
    <row r="17" spans="1:18" x14ac:dyDescent="0.2">
      <c r="A17" s="584">
        <v>11</v>
      </c>
      <c r="B17" s="590">
        <v>99.015404349323603</v>
      </c>
      <c r="C17" s="590">
        <v>100</v>
      </c>
      <c r="D17" s="590">
        <v>98.67834012952747</v>
      </c>
      <c r="E17" s="386">
        <v>99.222900928904465</v>
      </c>
      <c r="F17" s="590">
        <v>100</v>
      </c>
      <c r="G17" s="590">
        <v>100</v>
      </c>
      <c r="H17" s="590">
        <v>100</v>
      </c>
      <c r="I17" s="590">
        <v>100</v>
      </c>
      <c r="J17" s="590">
        <v>100</v>
      </c>
      <c r="K17" s="386">
        <v>98.775021196967643</v>
      </c>
      <c r="L17" s="386">
        <v>97.40803314035719</v>
      </c>
      <c r="M17" s="386">
        <v>94.507146115353535</v>
      </c>
      <c r="N17" s="386">
        <v>95.649008720269151</v>
      </c>
      <c r="O17" s="386">
        <v>95.948562106378176</v>
      </c>
      <c r="P17" s="386">
        <v>96.941625493958909</v>
      </c>
      <c r="Q17" s="386">
        <v>96.625690939812984</v>
      </c>
      <c r="R17" s="386">
        <v>96.22928927549772</v>
      </c>
    </row>
    <row r="18" spans="1:18" x14ac:dyDescent="0.2">
      <c r="A18" s="584">
        <v>12</v>
      </c>
      <c r="B18" s="590">
        <v>92.596240466038068</v>
      </c>
      <c r="C18" s="590">
        <v>92.523596916116958</v>
      </c>
      <c r="D18" s="590">
        <v>96.107791615674415</v>
      </c>
      <c r="E18" s="386">
        <v>93.929468021518232</v>
      </c>
      <c r="F18" s="386">
        <v>94.315574508979523</v>
      </c>
      <c r="G18" s="386">
        <v>96.765495333546752</v>
      </c>
      <c r="H18" s="386">
        <v>98.045738045738048</v>
      </c>
      <c r="I18" s="386">
        <v>97.39522774379455</v>
      </c>
      <c r="J18" s="386">
        <v>91.991377747477003</v>
      </c>
      <c r="K18" s="386">
        <v>90.357990830908292</v>
      </c>
      <c r="L18" s="386">
        <v>94.265063732894632</v>
      </c>
      <c r="M18" s="386">
        <v>85.150411143452502</v>
      </c>
      <c r="N18" s="386">
        <v>93.761186443999534</v>
      </c>
      <c r="O18" s="386">
        <v>96.185575665404883</v>
      </c>
      <c r="P18" s="386">
        <v>94.795551390192998</v>
      </c>
      <c r="Q18" s="386">
        <v>96.927590685679078</v>
      </c>
      <c r="R18" s="386">
        <v>94.301720400189225</v>
      </c>
    </row>
    <row r="19" spans="1:18" x14ac:dyDescent="0.2">
      <c r="A19" s="584">
        <v>13</v>
      </c>
      <c r="B19" s="590">
        <v>87.217165149544869</v>
      </c>
      <c r="C19" s="590">
        <v>88.679991372492623</v>
      </c>
      <c r="D19" s="590">
        <v>88.441374424371233</v>
      </c>
      <c r="E19" s="386">
        <v>89.364373340985722</v>
      </c>
      <c r="F19" s="386">
        <v>88.682931478128282</v>
      </c>
      <c r="G19" s="386">
        <v>89.179738953418749</v>
      </c>
      <c r="H19" s="386">
        <v>90.235276781767283</v>
      </c>
      <c r="I19" s="386">
        <v>91.359855243648056</v>
      </c>
      <c r="J19" s="386">
        <v>89.347355340002736</v>
      </c>
      <c r="K19" s="386">
        <v>89.161617761353654</v>
      </c>
      <c r="L19" s="386">
        <v>86.477929824460418</v>
      </c>
      <c r="M19" s="386">
        <v>91.66895858257557</v>
      </c>
      <c r="N19" s="386">
        <v>93.410590979094337</v>
      </c>
      <c r="O19" s="386">
        <v>92.757264065406403</v>
      </c>
      <c r="P19" s="386">
        <v>94.669245241407523</v>
      </c>
      <c r="Q19" s="386">
        <v>94.552984272553033</v>
      </c>
      <c r="R19" s="386">
        <v>92.715642957439442</v>
      </c>
    </row>
    <row r="20" spans="1:18" x14ac:dyDescent="0.2">
      <c r="A20" s="584">
        <v>14</v>
      </c>
      <c r="B20" s="590">
        <v>77.488021275132397</v>
      </c>
      <c r="C20" s="590">
        <v>82.123847851486431</v>
      </c>
      <c r="D20" s="590">
        <v>80.873108821912567</v>
      </c>
      <c r="E20" s="386">
        <v>79.75633276101324</v>
      </c>
      <c r="F20" s="386">
        <v>81.018237263100218</v>
      </c>
      <c r="G20" s="386">
        <v>82.680622804519132</v>
      </c>
      <c r="H20" s="386">
        <v>83.169049380653476</v>
      </c>
      <c r="I20" s="386">
        <v>85.157072549643743</v>
      </c>
      <c r="J20" s="386">
        <v>86.415410116089504</v>
      </c>
      <c r="K20" s="386">
        <v>86.104807934034213</v>
      </c>
      <c r="L20" s="386">
        <v>85.648536063326091</v>
      </c>
      <c r="M20" s="386">
        <v>87.679478553423635</v>
      </c>
      <c r="N20" s="386">
        <v>87.703368572440027</v>
      </c>
      <c r="O20" s="386">
        <v>89.905183725453952</v>
      </c>
      <c r="P20" s="386">
        <v>90.024082786096812</v>
      </c>
      <c r="Q20" s="386">
        <v>93.606017976100091</v>
      </c>
      <c r="R20" s="386">
        <v>89.079222862984636</v>
      </c>
    </row>
    <row r="21" spans="1:18" x14ac:dyDescent="0.2">
      <c r="A21" s="584">
        <v>15</v>
      </c>
      <c r="B21" s="590">
        <v>72.539562923888468</v>
      </c>
      <c r="C21" s="590">
        <v>73.111606377507286</v>
      </c>
      <c r="D21" s="590">
        <v>75.353904133788717</v>
      </c>
      <c r="E21" s="386">
        <v>76.26961262827075</v>
      </c>
      <c r="F21" s="386">
        <v>76.733484766878206</v>
      </c>
      <c r="G21" s="386">
        <v>81.020962594758757</v>
      </c>
      <c r="H21" s="386">
        <v>80.271369137670206</v>
      </c>
      <c r="I21" s="386">
        <v>80.814817456637783</v>
      </c>
      <c r="J21" s="386">
        <v>82.829922758740864</v>
      </c>
      <c r="K21" s="386">
        <v>84.608873855048955</v>
      </c>
      <c r="L21" s="386">
        <v>84.305296701658889</v>
      </c>
      <c r="M21" s="386">
        <v>85.25412698312968</v>
      </c>
      <c r="N21" s="386">
        <v>86.585548213834187</v>
      </c>
      <c r="O21" s="386">
        <v>89.071787348743783</v>
      </c>
      <c r="P21" s="386">
        <v>89.183071522376849</v>
      </c>
      <c r="Q21" s="386">
        <v>91.829371989349895</v>
      </c>
      <c r="R21" s="386">
        <v>89.491265350754816</v>
      </c>
    </row>
    <row r="22" spans="1:18" x14ac:dyDescent="0.2">
      <c r="A22" s="584">
        <v>16</v>
      </c>
      <c r="B22" s="590">
        <v>64.412261472670423</v>
      </c>
      <c r="C22" s="590">
        <v>62.986180861012016</v>
      </c>
      <c r="D22" s="590">
        <v>63.760835640000458</v>
      </c>
      <c r="E22" s="386">
        <v>67.641430801920563</v>
      </c>
      <c r="F22" s="386">
        <v>67.483433502850971</v>
      </c>
      <c r="G22" s="386">
        <v>70.785403773760819</v>
      </c>
      <c r="H22" s="386">
        <v>72.157789063422697</v>
      </c>
      <c r="I22" s="386">
        <v>72.401134264434219</v>
      </c>
      <c r="J22" s="386">
        <v>73.241209196836834</v>
      </c>
      <c r="K22" s="386">
        <v>74.739740297106863</v>
      </c>
      <c r="L22" s="386">
        <v>79.558097373800535</v>
      </c>
      <c r="M22" s="386">
        <v>79.29659267557858</v>
      </c>
      <c r="N22" s="386">
        <v>78.566856370470987</v>
      </c>
      <c r="O22" s="386">
        <v>80.500184273943248</v>
      </c>
      <c r="P22" s="386">
        <v>85.828934754988808</v>
      </c>
      <c r="Q22" s="386">
        <v>89.854712116974696</v>
      </c>
      <c r="R22" s="386">
        <v>85.868501591052151</v>
      </c>
    </row>
    <row r="23" spans="1:18" x14ac:dyDescent="0.2">
      <c r="A23" s="584">
        <v>17</v>
      </c>
      <c r="B23" s="590">
        <v>41.556110778759191</v>
      </c>
      <c r="C23" s="590">
        <v>40.98354788293824</v>
      </c>
      <c r="D23" s="590">
        <v>39.624007446307296</v>
      </c>
      <c r="E23" s="386">
        <v>41.182474963423346</v>
      </c>
      <c r="F23" s="386">
        <v>43.017230286937505</v>
      </c>
      <c r="G23" s="386">
        <v>47.153022811220339</v>
      </c>
      <c r="H23" s="386">
        <v>45.767625231910948</v>
      </c>
      <c r="I23" s="386">
        <v>47.539846725280924</v>
      </c>
      <c r="J23" s="386">
        <v>48.712029778882467</v>
      </c>
      <c r="K23" s="386">
        <v>49.793484282276516</v>
      </c>
      <c r="L23" s="386">
        <v>52.942025315338682</v>
      </c>
      <c r="M23" s="386">
        <v>58.335402844520935</v>
      </c>
      <c r="N23" s="386">
        <v>54.038998866004874</v>
      </c>
      <c r="O23" s="386">
        <v>50.798925769746852</v>
      </c>
      <c r="P23" s="386">
        <v>60.626905946651902</v>
      </c>
      <c r="Q23" s="386">
        <v>65.506448432543735</v>
      </c>
      <c r="R23" s="386">
        <v>62.342297674350036</v>
      </c>
    </row>
    <row r="24" spans="1:18" x14ac:dyDescent="0.2"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</row>
    <row r="25" spans="1:18" x14ac:dyDescent="0.2">
      <c r="A25" s="575" t="s">
        <v>946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</row>
    <row r="26" spans="1:18" x14ac:dyDescent="0.2">
      <c r="A26" s="585" t="s">
        <v>947</v>
      </c>
      <c r="B26" s="590">
        <v>99.355290761793412</v>
      </c>
      <c r="C26" s="590">
        <v>100</v>
      </c>
      <c r="D26" s="590">
        <v>100</v>
      </c>
      <c r="E26" s="590">
        <v>100</v>
      </c>
      <c r="F26" s="590">
        <v>99.584156224461992</v>
      </c>
      <c r="G26" s="590">
        <v>100</v>
      </c>
      <c r="H26" s="590">
        <v>99.737919068318178</v>
      </c>
      <c r="I26" s="590">
        <v>100</v>
      </c>
      <c r="J26" s="590">
        <v>97.5941173876747</v>
      </c>
      <c r="K26" s="590">
        <v>97.102817511909308</v>
      </c>
      <c r="L26" s="590">
        <v>94.663322667820253</v>
      </c>
      <c r="M26" s="590">
        <v>93.644112252052892</v>
      </c>
      <c r="N26" s="590">
        <v>92.667454945781117</v>
      </c>
      <c r="O26" s="590">
        <v>96.567124574143349</v>
      </c>
      <c r="P26" s="590">
        <v>96.784908818097747</v>
      </c>
      <c r="Q26" s="590">
        <v>97.161633487860513</v>
      </c>
      <c r="R26" s="671">
        <v>95.140029966233968</v>
      </c>
    </row>
    <row r="27" spans="1:18" x14ac:dyDescent="0.2">
      <c r="A27" s="585" t="s">
        <v>948</v>
      </c>
      <c r="B27" s="590">
        <v>98.977739027492262</v>
      </c>
      <c r="C27" s="590">
        <v>99.29119335875501</v>
      </c>
      <c r="D27" s="590">
        <v>99.236347431534597</v>
      </c>
      <c r="E27" s="590">
        <v>99.015947583137603</v>
      </c>
      <c r="F27" s="590">
        <v>100</v>
      </c>
      <c r="G27" s="590">
        <v>100</v>
      </c>
      <c r="H27" s="590">
        <v>100</v>
      </c>
      <c r="I27" s="590">
        <v>99.529732752630949</v>
      </c>
      <c r="J27" s="590">
        <v>99.354828422730577</v>
      </c>
      <c r="K27" s="590">
        <v>97.720925193871508</v>
      </c>
      <c r="L27" s="590">
        <v>94.952520019706199</v>
      </c>
      <c r="M27" s="590">
        <v>96.134519059455798</v>
      </c>
      <c r="N27" s="590">
        <v>96.132137303589332</v>
      </c>
      <c r="O27" s="590">
        <v>95.70191976839962</v>
      </c>
      <c r="P27" s="590">
        <v>95.73544703846143</v>
      </c>
      <c r="Q27" s="590">
        <v>97.017001039092932</v>
      </c>
      <c r="R27" s="671">
        <v>96.896246814413331</v>
      </c>
    </row>
    <row r="28" spans="1:18" x14ac:dyDescent="0.2">
      <c r="A28" s="585" t="s">
        <v>949</v>
      </c>
      <c r="B28" s="590">
        <v>85.6454565768789</v>
      </c>
      <c r="C28" s="590">
        <v>87.765708992740258</v>
      </c>
      <c r="D28" s="590">
        <v>88.463891559468294</v>
      </c>
      <c r="E28" s="590">
        <v>87.639803739725266</v>
      </c>
      <c r="F28" s="590">
        <v>87.987879173999943</v>
      </c>
      <c r="G28" s="590">
        <v>89.454681274900395</v>
      </c>
      <c r="H28" s="590">
        <v>90.348693167183839</v>
      </c>
      <c r="I28" s="590">
        <v>91.238747358437195</v>
      </c>
      <c r="J28" s="590">
        <v>89.26994957841768</v>
      </c>
      <c r="K28" s="590">
        <v>88.547251516761889</v>
      </c>
      <c r="L28" s="590">
        <v>88.68864961807769</v>
      </c>
      <c r="M28" s="590">
        <v>88.218124723831963</v>
      </c>
      <c r="N28" s="590">
        <v>91.571619139942683</v>
      </c>
      <c r="O28" s="590">
        <v>92.963237402200022</v>
      </c>
      <c r="P28" s="590">
        <v>93.139355057968316</v>
      </c>
      <c r="Q28" s="590">
        <v>95.026971536958257</v>
      </c>
      <c r="R28" s="671">
        <v>92.055936106729462</v>
      </c>
    </row>
    <row r="29" spans="1:18" ht="13.5" thickBot="1" x14ac:dyDescent="0.25">
      <c r="A29" s="586" t="s">
        <v>950</v>
      </c>
      <c r="B29" s="591">
        <v>68.542324551067537</v>
      </c>
      <c r="C29" s="591">
        <v>68.074365071160273</v>
      </c>
      <c r="D29" s="591">
        <v>69.460738047122447</v>
      </c>
      <c r="E29" s="591">
        <v>71.925407098738077</v>
      </c>
      <c r="F29" s="591">
        <v>72.137038106065503</v>
      </c>
      <c r="G29" s="591">
        <v>75.857750917129152</v>
      </c>
      <c r="H29" s="591">
        <v>76.213093254882509</v>
      </c>
      <c r="I29" s="591">
        <v>76.586283159674991</v>
      </c>
      <c r="J29" s="591">
        <v>77.965474047858194</v>
      </c>
      <c r="K29" s="591">
        <v>79.613095438161423</v>
      </c>
      <c r="L29" s="591">
        <v>81.922760304996103</v>
      </c>
      <c r="M29" s="591">
        <v>82.31089702889895</v>
      </c>
      <c r="N29" s="591">
        <v>82.522387746501309</v>
      </c>
      <c r="O29" s="591">
        <v>84.685941419528973</v>
      </c>
      <c r="P29" s="591">
        <v>87.454406002253819</v>
      </c>
      <c r="Q29" s="591">
        <v>90.858575621151189</v>
      </c>
      <c r="R29" s="672">
        <v>87.660167919424396</v>
      </c>
    </row>
    <row r="30" spans="1:18" ht="14.25" x14ac:dyDescent="0.2">
      <c r="A30" s="587" t="s">
        <v>951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</row>
    <row r="31" spans="1:18" ht="14.25" x14ac:dyDescent="0.2">
      <c r="A31" s="589"/>
      <c r="B31" s="588"/>
      <c r="C31" s="588"/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</row>
    <row r="32" spans="1:18" x14ac:dyDescent="0.2">
      <c r="A32" s="376" t="s">
        <v>366</v>
      </c>
    </row>
    <row r="33" spans="1:1" x14ac:dyDescent="0.2">
      <c r="A33" s="377" t="s">
        <v>367</v>
      </c>
    </row>
    <row r="34" spans="1:1" x14ac:dyDescent="0.2">
      <c r="A34" s="377" t="s">
        <v>368</v>
      </c>
    </row>
  </sheetData>
  <mergeCells count="1">
    <mergeCell ref="S1:T2"/>
  </mergeCells>
  <hyperlinks>
    <hyperlink ref="S1" r:id="rId1" location="INDICE!A1"/>
    <hyperlink ref="S1:T2" location="INDICE!A3" display="INDICE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zoomScaleNormal="100" zoomScaleSheetLayoutView="100" workbookViewId="0"/>
  </sheetViews>
  <sheetFormatPr baseColWidth="10" defaultColWidth="11" defaultRowHeight="12.75" x14ac:dyDescent="0.2"/>
  <cols>
    <col min="1" max="1" width="28.5" style="192" customWidth="1"/>
    <col min="2" max="5" width="5" style="192" bestFit="1" customWidth="1"/>
    <col min="6" max="8" width="5" style="366" bestFit="1" customWidth="1"/>
    <col min="9" max="15" width="5" style="192" bestFit="1" customWidth="1"/>
    <col min="16" max="22" width="5" style="2" bestFit="1" customWidth="1"/>
    <col min="23" max="16384" width="11" style="128"/>
  </cols>
  <sheetData>
    <row r="1" spans="1:26" s="127" customFormat="1" ht="15" customHeight="1" x14ac:dyDescent="0.25">
      <c r="A1" s="578" t="s">
        <v>447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7"/>
      <c r="Q1" s="7"/>
      <c r="R1" s="7"/>
      <c r="S1" s="7"/>
      <c r="T1" s="7"/>
      <c r="U1" s="7"/>
      <c r="V1" s="7"/>
      <c r="W1" s="200"/>
      <c r="X1" s="747" t="s">
        <v>650</v>
      </c>
      <c r="Y1" s="747"/>
      <c r="Z1" s="200"/>
    </row>
    <row r="2" spans="1:26" s="127" customFormat="1" ht="15" customHeight="1" x14ac:dyDescent="0.25">
      <c r="A2" s="578" t="s">
        <v>899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7"/>
      <c r="Q2" s="7"/>
      <c r="R2" s="7"/>
      <c r="S2" s="7"/>
      <c r="T2" s="7"/>
      <c r="U2" s="7"/>
      <c r="V2" s="7"/>
      <c r="W2" s="200"/>
      <c r="X2" s="747"/>
      <c r="Y2" s="747"/>
      <c r="Z2" s="2"/>
    </row>
    <row r="3" spans="1:26" s="127" customFormat="1" ht="19.5" x14ac:dyDescent="0.35">
      <c r="A3" s="579" t="s">
        <v>900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7"/>
      <c r="Q3" s="7"/>
      <c r="R3" s="7"/>
      <c r="S3" s="7"/>
      <c r="T3" s="7"/>
      <c r="U3" s="7"/>
      <c r="V3" s="7"/>
      <c r="W3" s="174"/>
      <c r="X3" s="174"/>
      <c r="Y3" s="174"/>
      <c r="Z3" s="174"/>
    </row>
    <row r="4" spans="1:26" s="127" customFormat="1" ht="15" x14ac:dyDescent="0.25">
      <c r="A4" s="578" t="s">
        <v>171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7"/>
      <c r="Q4" s="7"/>
      <c r="R4" s="7"/>
      <c r="S4" s="7"/>
      <c r="T4" s="7"/>
      <c r="U4" s="7"/>
      <c r="V4" s="7"/>
    </row>
    <row r="5" spans="1:26" ht="22.5" customHeight="1" thickBot="1" x14ac:dyDescent="0.25">
      <c r="A5" s="581" t="s">
        <v>1063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402"/>
      <c r="Q5" s="402"/>
      <c r="R5" s="402"/>
      <c r="S5" s="402"/>
      <c r="T5" s="402"/>
      <c r="U5" s="402"/>
      <c r="V5" s="402"/>
    </row>
    <row r="6" spans="1:26" ht="15" x14ac:dyDescent="0.25">
      <c r="A6" s="696" t="s">
        <v>901</v>
      </c>
      <c r="B6" s="792" t="s">
        <v>846</v>
      </c>
      <c r="C6" s="792"/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2"/>
      <c r="V6" s="792"/>
    </row>
    <row r="7" spans="1:26" ht="15.75" thickBot="1" x14ac:dyDescent="0.3">
      <c r="A7" s="697" t="s">
        <v>369</v>
      </c>
      <c r="B7" s="313">
        <v>4</v>
      </c>
      <c r="C7" s="313">
        <v>5</v>
      </c>
      <c r="D7" s="313">
        <v>6</v>
      </c>
      <c r="E7" s="698">
        <v>7</v>
      </c>
      <c r="F7" s="313">
        <v>8</v>
      </c>
      <c r="G7" s="313">
        <v>9</v>
      </c>
      <c r="H7" s="313">
        <v>10</v>
      </c>
      <c r="I7" s="313">
        <v>11</v>
      </c>
      <c r="J7" s="313">
        <v>12</v>
      </c>
      <c r="K7" s="313">
        <v>13</v>
      </c>
      <c r="L7" s="313">
        <v>14</v>
      </c>
      <c r="M7" s="313">
        <v>15</v>
      </c>
      <c r="N7" s="313">
        <v>16</v>
      </c>
      <c r="O7" s="313">
        <v>17</v>
      </c>
      <c r="P7" s="313">
        <v>18</v>
      </c>
      <c r="Q7" s="313">
        <v>19</v>
      </c>
      <c r="R7" s="313">
        <v>20</v>
      </c>
      <c r="S7" s="313">
        <v>21</v>
      </c>
      <c r="T7" s="313">
        <v>22</v>
      </c>
      <c r="U7" s="313">
        <v>23</v>
      </c>
      <c r="V7" s="313">
        <v>24</v>
      </c>
    </row>
    <row r="8" spans="1:26" ht="15" x14ac:dyDescent="0.25">
      <c r="A8" s="699"/>
      <c r="B8" s="699"/>
      <c r="C8" s="700"/>
      <c r="D8" s="700"/>
      <c r="E8" s="700"/>
      <c r="F8" s="701"/>
      <c r="G8" s="701"/>
      <c r="H8" s="701"/>
    </row>
    <row r="9" spans="1:26" ht="13.5" x14ac:dyDescent="0.25">
      <c r="A9" s="702" t="s">
        <v>902</v>
      </c>
      <c r="B9" s="550">
        <v>74471.147736112674</v>
      </c>
      <c r="C9" s="550">
        <v>74925.073005798738</v>
      </c>
      <c r="D9" s="550">
        <v>75304.569083102528</v>
      </c>
      <c r="E9" s="550">
        <v>75596.241769951768</v>
      </c>
      <c r="F9" s="550">
        <v>74432.609478323662</v>
      </c>
      <c r="G9" s="550">
        <v>71414.30712119682</v>
      </c>
      <c r="H9" s="550">
        <v>75198.003533771756</v>
      </c>
      <c r="I9" s="550">
        <v>76837.768489512528</v>
      </c>
      <c r="J9" s="550">
        <v>75709.242016708551</v>
      </c>
      <c r="K9" s="550">
        <v>73455.21575913734</v>
      </c>
      <c r="L9" s="550">
        <v>73398.247582856187</v>
      </c>
      <c r="M9" s="550">
        <v>73824.64211266872</v>
      </c>
      <c r="N9" s="550">
        <v>75449.379385395441</v>
      </c>
      <c r="O9" s="550">
        <v>73006.666909535794</v>
      </c>
      <c r="P9" s="66">
        <v>77658.656159118662</v>
      </c>
      <c r="Q9" s="51">
        <v>81393.451623008106</v>
      </c>
      <c r="R9" s="51">
        <v>83653.02369407285</v>
      </c>
      <c r="S9" s="51">
        <v>81805.224496604031</v>
      </c>
      <c r="T9" s="51">
        <v>82492.211254787675</v>
      </c>
      <c r="U9" s="51">
        <v>84609.509332726841</v>
      </c>
      <c r="V9" s="51">
        <v>87130.206156398723</v>
      </c>
    </row>
    <row r="10" spans="1:26" ht="13.5" x14ac:dyDescent="0.25">
      <c r="A10" s="702"/>
      <c r="B10" s="550"/>
      <c r="C10" s="550"/>
      <c r="D10" s="550"/>
      <c r="E10" s="550"/>
      <c r="F10" s="550"/>
      <c r="G10" s="550"/>
      <c r="H10" s="550"/>
      <c r="I10" s="550"/>
      <c r="J10" s="550"/>
      <c r="K10" s="550"/>
      <c r="L10" s="550"/>
      <c r="M10" s="550"/>
      <c r="N10" s="550"/>
      <c r="O10" s="550"/>
      <c r="P10" s="66"/>
      <c r="Q10" s="51"/>
      <c r="R10" s="51"/>
      <c r="S10" s="51"/>
      <c r="T10" s="51"/>
      <c r="U10" s="51"/>
      <c r="V10" s="51"/>
    </row>
    <row r="11" spans="1:26" ht="13.5" x14ac:dyDescent="0.25">
      <c r="A11" s="702" t="s">
        <v>903</v>
      </c>
      <c r="B11" s="551">
        <v>67707.743658193198</v>
      </c>
      <c r="C11" s="551">
        <v>70373.812131262224</v>
      </c>
      <c r="D11" s="551">
        <v>69479.59374481281</v>
      </c>
      <c r="E11" s="551">
        <v>72296.536418635907</v>
      </c>
      <c r="F11" s="551">
        <v>72606.153463764218</v>
      </c>
      <c r="G11" s="551">
        <v>69490.673365994051</v>
      </c>
      <c r="H11" s="551">
        <v>73083.628316234055</v>
      </c>
      <c r="I11" s="551">
        <v>73940.438512610242</v>
      </c>
      <c r="J11" s="551">
        <v>71395.117723699077</v>
      </c>
      <c r="K11" s="551">
        <v>68104.475576858575</v>
      </c>
      <c r="L11" s="551">
        <v>65382.588541857702</v>
      </c>
      <c r="M11" s="551">
        <v>66066.606367293454</v>
      </c>
      <c r="N11" s="551">
        <v>64787.251537987257</v>
      </c>
      <c r="O11" s="551">
        <v>45514.03360686401</v>
      </c>
      <c r="P11" s="551">
        <v>27820.571575791349</v>
      </c>
      <c r="Q11" s="551">
        <v>18219.72701561957</v>
      </c>
      <c r="R11" s="551">
        <v>13932.101365388742</v>
      </c>
      <c r="S11" s="551">
        <v>10885.116282165256</v>
      </c>
      <c r="T11" s="551">
        <v>9433.4158261829871</v>
      </c>
      <c r="U11" s="551">
        <v>8147.6892270756507</v>
      </c>
      <c r="V11" s="551">
        <v>7175.4037706721656</v>
      </c>
    </row>
    <row r="12" spans="1:26" x14ac:dyDescent="0.2">
      <c r="A12" s="570" t="s">
        <v>904</v>
      </c>
      <c r="B12" s="66">
        <v>67118.565480491874</v>
      </c>
      <c r="C12" s="53">
        <v>69829.313093423712</v>
      </c>
      <c r="D12" s="53">
        <v>1414.5532276308645</v>
      </c>
      <c r="E12" s="53">
        <v>54.624056720141724</v>
      </c>
      <c r="F12" s="66"/>
      <c r="G12" s="551"/>
      <c r="H12" s="551"/>
      <c r="I12" s="551"/>
      <c r="J12" s="551"/>
      <c r="K12" s="551"/>
      <c r="L12" s="551"/>
      <c r="M12" s="551"/>
      <c r="N12" s="551"/>
      <c r="O12" s="551"/>
      <c r="P12" s="551"/>
      <c r="Q12" s="51"/>
      <c r="R12" s="51"/>
      <c r="S12" s="51"/>
      <c r="T12" s="51"/>
      <c r="U12" s="51"/>
      <c r="V12" s="51"/>
    </row>
    <row r="13" spans="1:26" x14ac:dyDescent="0.2">
      <c r="A13" s="570" t="s">
        <v>905</v>
      </c>
      <c r="B13" s="550"/>
      <c r="C13" s="550">
        <v>189.92072908344278</v>
      </c>
      <c r="D13" s="550">
        <v>67798.676035786673</v>
      </c>
      <c r="E13" s="550">
        <v>71938.070377765471</v>
      </c>
      <c r="F13" s="550">
        <v>72330.498589620183</v>
      </c>
      <c r="G13" s="550">
        <v>69183.203286683987</v>
      </c>
      <c r="H13" s="550">
        <v>72709.435736545798</v>
      </c>
      <c r="I13" s="550">
        <v>72952.908851447966</v>
      </c>
      <c r="J13" s="550">
        <v>28620.611883316138</v>
      </c>
      <c r="K13" s="550">
        <v>5543.0744410901098</v>
      </c>
      <c r="L13" s="550">
        <v>1345.4528960729624</v>
      </c>
      <c r="M13" s="550">
        <v>305.59752230670449</v>
      </c>
      <c r="N13" s="550">
        <v>126.32099046358786</v>
      </c>
      <c r="O13" s="550">
        <v>63.097875507278609</v>
      </c>
      <c r="P13" s="66">
        <v>38.146969089813155</v>
      </c>
      <c r="Q13" s="51">
        <v>22.809732971698288</v>
      </c>
      <c r="R13" s="51">
        <v>13.037492998523614</v>
      </c>
      <c r="S13" s="51">
        <v>8.6930949982699719</v>
      </c>
      <c r="T13" s="51">
        <v>6.5201411361182213</v>
      </c>
      <c r="U13" s="51">
        <v>1.0871900492690412</v>
      </c>
      <c r="V13" s="51">
        <v>7.6042953239273654</v>
      </c>
    </row>
    <row r="14" spans="1:26" x14ac:dyDescent="0.2">
      <c r="A14" s="570" t="s">
        <v>906</v>
      </c>
      <c r="B14" s="550"/>
      <c r="C14" s="550"/>
      <c r="D14" s="550"/>
      <c r="E14" s="550"/>
      <c r="F14" s="550"/>
      <c r="G14" s="550"/>
      <c r="H14" s="550"/>
      <c r="I14" s="550">
        <v>279.30953805156639</v>
      </c>
      <c r="J14" s="550">
        <v>41854.871808933152</v>
      </c>
      <c r="K14" s="550">
        <v>61759.402520053001</v>
      </c>
      <c r="L14" s="550">
        <v>62740.364398617858</v>
      </c>
      <c r="M14" s="550">
        <v>60073.074604774978</v>
      </c>
      <c r="N14" s="550">
        <v>56535.535370491511</v>
      </c>
      <c r="O14" s="550">
        <v>35855.568192237923</v>
      </c>
      <c r="P14" s="66">
        <v>17064.531099843014</v>
      </c>
      <c r="Q14" s="51">
        <v>8906.3465782694511</v>
      </c>
      <c r="R14" s="51">
        <v>6174.8718869727782</v>
      </c>
      <c r="S14" s="51">
        <v>4563.1502482038968</v>
      </c>
      <c r="T14" s="51">
        <v>4029.8172366920562</v>
      </c>
      <c r="U14" s="51">
        <v>3499.6474948235141</v>
      </c>
      <c r="V14" s="51">
        <v>2941.7007378057806</v>
      </c>
    </row>
    <row r="15" spans="1:26" x14ac:dyDescent="0.2">
      <c r="A15" s="570" t="s">
        <v>907</v>
      </c>
      <c r="B15" s="66">
        <v>589.17817770131899</v>
      </c>
      <c r="C15" s="66">
        <v>354.57830875506988</v>
      </c>
      <c r="D15" s="53">
        <v>266.36448139526749</v>
      </c>
      <c r="E15" s="53">
        <v>303.84198415028396</v>
      </c>
      <c r="F15" s="53">
        <v>274.72336729471266</v>
      </c>
      <c r="G15" s="53">
        <v>296.80621906728487</v>
      </c>
      <c r="H15" s="53">
        <v>285.10019993596001</v>
      </c>
      <c r="I15" s="53">
        <v>408.04894270939695</v>
      </c>
      <c r="J15" s="53">
        <v>392.30242896065903</v>
      </c>
      <c r="K15" s="53">
        <v>484.40075566507755</v>
      </c>
      <c r="L15" s="53">
        <v>675.94563929664764</v>
      </c>
      <c r="M15" s="53">
        <v>1433.4535203195051</v>
      </c>
      <c r="N15" s="53">
        <v>1552.4603372745164</v>
      </c>
      <c r="O15" s="53">
        <v>1179.5607898988583</v>
      </c>
      <c r="P15" s="66">
        <v>1382.7400853904617</v>
      </c>
      <c r="Q15" s="51">
        <v>1013.6366508566815</v>
      </c>
      <c r="R15" s="51">
        <v>647.59754880431331</v>
      </c>
      <c r="S15" s="51">
        <v>629.07018924668296</v>
      </c>
      <c r="T15" s="51">
        <v>338.16380267162367</v>
      </c>
      <c r="U15" s="51">
        <v>30.640807818614437</v>
      </c>
      <c r="V15" s="51">
        <v>37.777324501377024</v>
      </c>
    </row>
    <row r="16" spans="1:26" x14ac:dyDescent="0.2">
      <c r="A16" s="570" t="s">
        <v>908</v>
      </c>
      <c r="B16" s="551"/>
      <c r="C16" s="551"/>
      <c r="D16" s="551"/>
      <c r="E16" s="551"/>
      <c r="F16" s="551"/>
      <c r="G16" s="551"/>
      <c r="H16" s="551"/>
      <c r="I16" s="66"/>
      <c r="J16" s="66"/>
      <c r="K16" s="66"/>
      <c r="L16" s="53">
        <v>0</v>
      </c>
      <c r="M16" s="53">
        <v>1.6216216216216217</v>
      </c>
      <c r="N16" s="53">
        <v>2.6111111111111112</v>
      </c>
      <c r="O16" s="53">
        <v>2.6111111111111112</v>
      </c>
      <c r="P16" s="66">
        <v>4.8648648648648649</v>
      </c>
      <c r="Q16" s="51">
        <v>9.454954954954955</v>
      </c>
      <c r="R16" s="51">
        <v>4.2327327327327327</v>
      </c>
      <c r="S16" s="51">
        <v>3.6716216216216218</v>
      </c>
      <c r="T16" s="51">
        <v>5.8216374269005851</v>
      </c>
      <c r="U16" s="51">
        <v>8.4327485380116958</v>
      </c>
      <c r="V16" s="51">
        <v>2.0500000000000003</v>
      </c>
    </row>
    <row r="17" spans="1:22" x14ac:dyDescent="0.2">
      <c r="A17" s="570" t="s">
        <v>909</v>
      </c>
      <c r="B17" s="551"/>
      <c r="C17" s="551"/>
      <c r="D17" s="551"/>
      <c r="E17" s="551"/>
      <c r="F17" s="551"/>
      <c r="G17" s="551"/>
      <c r="H17" s="551"/>
      <c r="I17" s="51"/>
      <c r="J17" s="51">
        <v>0</v>
      </c>
      <c r="K17" s="51">
        <v>2.0603960396039604</v>
      </c>
      <c r="L17" s="51">
        <v>158.40217317267519</v>
      </c>
      <c r="M17" s="51">
        <v>2617.545350935151</v>
      </c>
      <c r="N17" s="51">
        <v>3873.4432447612444</v>
      </c>
      <c r="O17" s="51">
        <v>4673.6383397454956</v>
      </c>
      <c r="P17" s="51">
        <v>4826.5116972744008</v>
      </c>
      <c r="Q17" s="51">
        <v>4142.553767083954</v>
      </c>
      <c r="R17" s="51">
        <v>3533.0922702976832</v>
      </c>
      <c r="S17" s="51">
        <v>2942.8983048802183</v>
      </c>
      <c r="T17" s="51">
        <v>2623.6599245447355</v>
      </c>
      <c r="U17" s="51">
        <v>2463.1406101244511</v>
      </c>
      <c r="V17" s="51">
        <v>2244.2488007869642</v>
      </c>
    </row>
    <row r="18" spans="1:22" x14ac:dyDescent="0.2">
      <c r="A18" s="570" t="s">
        <v>910</v>
      </c>
      <c r="B18" s="551"/>
      <c r="C18" s="551"/>
      <c r="D18" s="551"/>
      <c r="E18" s="66"/>
      <c r="F18" s="66">
        <v>0.93150684931506844</v>
      </c>
      <c r="G18" s="66">
        <v>10.663860242790115</v>
      </c>
      <c r="H18" s="66">
        <v>89.092379752305106</v>
      </c>
      <c r="I18" s="66">
        <v>300.17118040129992</v>
      </c>
      <c r="J18" s="66">
        <v>521.62887266784128</v>
      </c>
      <c r="K18" s="53">
        <v>271.55674954367117</v>
      </c>
      <c r="L18" s="53">
        <v>105.74270754768006</v>
      </c>
      <c r="M18" s="53">
        <v>10.835613069644687</v>
      </c>
      <c r="N18" s="53">
        <v>2.6944444444444442</v>
      </c>
      <c r="O18" s="66">
        <v>2.6826854810081646</v>
      </c>
      <c r="P18" s="66"/>
      <c r="Q18" s="51"/>
      <c r="R18" s="51"/>
      <c r="S18" s="51"/>
      <c r="T18" s="51"/>
      <c r="U18" s="51"/>
      <c r="V18" s="51"/>
    </row>
    <row r="19" spans="1:22" x14ac:dyDescent="0.2">
      <c r="A19" s="570" t="s">
        <v>911</v>
      </c>
      <c r="B19" s="551"/>
      <c r="C19" s="551"/>
      <c r="D19" s="551"/>
      <c r="E19" s="551"/>
      <c r="F19" s="551"/>
      <c r="G19" s="551"/>
      <c r="H19" s="551"/>
      <c r="I19" s="551"/>
      <c r="J19" s="66">
        <v>4.5444892277569986</v>
      </c>
      <c r="K19" s="66">
        <v>24.267708094670184</v>
      </c>
      <c r="L19" s="66">
        <v>75.769745613061431</v>
      </c>
      <c r="M19" s="66">
        <v>162.2324223345997</v>
      </c>
      <c r="N19" s="66">
        <v>174.3597551933706</v>
      </c>
      <c r="O19" s="66">
        <v>203.1589101386694</v>
      </c>
      <c r="P19" s="51">
        <v>194.02428336320614</v>
      </c>
      <c r="Q19" s="51">
        <v>200.07490741546323</v>
      </c>
      <c r="R19" s="51">
        <v>277.3638302301531</v>
      </c>
      <c r="S19" s="51">
        <v>227.30923683918428</v>
      </c>
      <c r="T19" s="51">
        <v>295.57439308400205</v>
      </c>
      <c r="U19" s="51">
        <v>283.46662379092368</v>
      </c>
      <c r="V19" s="51">
        <v>337.93528263836583</v>
      </c>
    </row>
    <row r="20" spans="1:22" x14ac:dyDescent="0.2">
      <c r="A20" s="570" t="s">
        <v>912</v>
      </c>
      <c r="B20" s="551"/>
      <c r="C20" s="551"/>
      <c r="D20" s="551"/>
      <c r="E20" s="551"/>
      <c r="F20" s="551"/>
      <c r="G20" s="551"/>
      <c r="H20" s="551"/>
      <c r="I20" s="51"/>
      <c r="J20" s="51">
        <v>1.1582405935347113</v>
      </c>
      <c r="K20" s="51">
        <v>19.713006372428108</v>
      </c>
      <c r="L20" s="51">
        <v>177.50872248120504</v>
      </c>
      <c r="M20" s="51">
        <v>533.68058865676016</v>
      </c>
      <c r="N20" s="51">
        <v>734.59474397320855</v>
      </c>
      <c r="O20" s="51">
        <v>791.32179739368166</v>
      </c>
      <c r="P20" s="51">
        <v>837.73926688403265</v>
      </c>
      <c r="Q20" s="51">
        <v>821.45514972753267</v>
      </c>
      <c r="R20" s="51">
        <v>867.82296727281778</v>
      </c>
      <c r="S20" s="51">
        <v>766.85742785503498</v>
      </c>
      <c r="T20" s="51">
        <v>758.78029874340939</v>
      </c>
      <c r="U20" s="51">
        <v>733.19206303473493</v>
      </c>
      <c r="V20" s="51">
        <v>722.80991087720895</v>
      </c>
    </row>
    <row r="21" spans="1:22" x14ac:dyDescent="0.2">
      <c r="A21" s="570" t="s">
        <v>913</v>
      </c>
      <c r="B21" s="551"/>
      <c r="C21" s="551"/>
      <c r="D21" s="551"/>
      <c r="E21" s="551"/>
      <c r="F21" s="551"/>
      <c r="G21" s="551"/>
      <c r="H21" s="551"/>
      <c r="I21" s="551"/>
      <c r="J21" s="66">
        <v>0</v>
      </c>
      <c r="K21" s="66">
        <v>0</v>
      </c>
      <c r="L21" s="66">
        <v>0</v>
      </c>
      <c r="M21" s="53">
        <v>11.701215657170117</v>
      </c>
      <c r="N21" s="53">
        <v>41.959000233053104</v>
      </c>
      <c r="O21" s="53">
        <v>176.85938446203036</v>
      </c>
      <c r="P21" s="51">
        <v>448.07924969466086</v>
      </c>
      <c r="Q21" s="51">
        <v>563.35831708558578</v>
      </c>
      <c r="R21" s="51">
        <v>596.60213369901112</v>
      </c>
      <c r="S21" s="51">
        <v>644.72879923054506</v>
      </c>
      <c r="T21" s="51">
        <v>589.59674918373366</v>
      </c>
      <c r="U21" s="51">
        <v>584.17175043206396</v>
      </c>
      <c r="V21" s="51">
        <v>559.40658160978285</v>
      </c>
    </row>
    <row r="22" spans="1:22" x14ac:dyDescent="0.2">
      <c r="A22" s="570" t="s">
        <v>914</v>
      </c>
      <c r="B22" s="551"/>
      <c r="C22" s="551"/>
      <c r="D22" s="551"/>
      <c r="E22" s="551"/>
      <c r="F22" s="551"/>
      <c r="G22" s="551"/>
      <c r="H22" s="551"/>
      <c r="I22" s="66"/>
      <c r="J22" s="66"/>
      <c r="K22" s="53"/>
      <c r="L22" s="53">
        <v>103.4022590556048</v>
      </c>
      <c r="M22" s="53">
        <v>916.86390761732207</v>
      </c>
      <c r="N22" s="53">
        <v>1743.2725400412096</v>
      </c>
      <c r="O22" s="53">
        <v>2565.5345208879426</v>
      </c>
      <c r="P22" s="51">
        <v>2968.892722881295</v>
      </c>
      <c r="Q22" s="51">
        <v>2447.0537490093948</v>
      </c>
      <c r="R22" s="51">
        <v>1735.5420383108362</v>
      </c>
      <c r="S22" s="51">
        <v>1026.7232290209533</v>
      </c>
      <c r="T22" s="51">
        <v>678.46436283171238</v>
      </c>
      <c r="U22" s="51">
        <v>433.83486355780019</v>
      </c>
      <c r="V22" s="51">
        <v>207.86655531636842</v>
      </c>
    </row>
    <row r="23" spans="1:22" x14ac:dyDescent="0.2">
      <c r="A23" s="570" t="s">
        <v>915</v>
      </c>
      <c r="B23" s="551"/>
      <c r="C23" s="551"/>
      <c r="D23" s="551"/>
      <c r="E23" s="551"/>
      <c r="F23" s="551"/>
      <c r="G23" s="551"/>
      <c r="H23" s="551"/>
      <c r="I23" s="551"/>
      <c r="J23" s="551"/>
      <c r="K23" s="551"/>
      <c r="L23" s="551"/>
      <c r="M23" s="551"/>
      <c r="N23" s="66"/>
      <c r="O23" s="66"/>
      <c r="P23" s="51">
        <v>55.041336505605017</v>
      </c>
      <c r="Q23" s="51">
        <v>92.983208244856414</v>
      </c>
      <c r="R23" s="51">
        <v>81.938464069894451</v>
      </c>
      <c r="S23" s="51">
        <v>72.014130268848163</v>
      </c>
      <c r="T23" s="51">
        <v>107.01727986869645</v>
      </c>
      <c r="U23" s="51">
        <v>110.07507490626679</v>
      </c>
      <c r="V23" s="51">
        <v>114.00428181239016</v>
      </c>
    </row>
    <row r="24" spans="1:22" ht="13.5" x14ac:dyDescent="0.25">
      <c r="A24" s="702"/>
      <c r="B24" s="673"/>
      <c r="C24" s="674"/>
      <c r="D24" s="674"/>
      <c r="E24" s="674"/>
      <c r="F24" s="675"/>
      <c r="G24" s="675"/>
      <c r="H24" s="675"/>
      <c r="I24" s="676"/>
      <c r="J24" s="676"/>
      <c r="K24" s="676"/>
      <c r="L24" s="676"/>
      <c r="M24" s="676"/>
      <c r="N24" s="676"/>
      <c r="O24" s="676"/>
      <c r="P24" s="677"/>
      <c r="Q24" s="677"/>
      <c r="R24" s="677"/>
      <c r="S24" s="677"/>
      <c r="T24" s="677"/>
      <c r="U24" s="677"/>
      <c r="V24" s="677"/>
    </row>
    <row r="25" spans="1:22" ht="13.5" x14ac:dyDescent="0.25">
      <c r="A25" s="702" t="s">
        <v>916</v>
      </c>
      <c r="B25" s="552">
        <v>90.918088033387789</v>
      </c>
      <c r="C25" s="552">
        <v>93.925583663850048</v>
      </c>
      <c r="D25" s="552">
        <v>92.264778340525993</v>
      </c>
      <c r="E25" s="552">
        <v>95.635093393455648</v>
      </c>
      <c r="F25" s="552">
        <v>97.546161517968343</v>
      </c>
      <c r="G25" s="552">
        <v>97.306374824951831</v>
      </c>
      <c r="H25" s="552">
        <v>97.188256179450121</v>
      </c>
      <c r="I25" s="552">
        <v>96.22928927549772</v>
      </c>
      <c r="J25" s="552">
        <v>94.301720400189225</v>
      </c>
      <c r="K25" s="552">
        <v>92.715642957439442</v>
      </c>
      <c r="L25" s="552">
        <v>89.079222862984636</v>
      </c>
      <c r="M25" s="552">
        <v>89.491265350754816</v>
      </c>
      <c r="N25" s="552">
        <v>85.868501591052151</v>
      </c>
      <c r="O25" s="552">
        <v>62.342297674350036</v>
      </c>
      <c r="P25" s="552">
        <v>35.824173314032635</v>
      </c>
      <c r="Q25" s="552">
        <v>22.384757805834667</v>
      </c>
      <c r="R25" s="552">
        <v>16.654629743378766</v>
      </c>
      <c r="S25" s="552">
        <v>13.306138268243647</v>
      </c>
      <c r="T25" s="552">
        <v>11.435523042347215</v>
      </c>
      <c r="U25" s="552">
        <v>9.6297559119919587</v>
      </c>
      <c r="V25" s="552">
        <v>8.2352654575295219</v>
      </c>
    </row>
    <row r="26" spans="1:22" x14ac:dyDescent="0.2">
      <c r="A26" s="570" t="s">
        <v>904</v>
      </c>
      <c r="B26" s="553">
        <v>90.126938446451021</v>
      </c>
      <c r="C26" s="553">
        <v>93.198858929399179</v>
      </c>
      <c r="D26" s="553">
        <v>1.8784427623107849</v>
      </c>
      <c r="E26" s="553">
        <v>7.2257635354901817E-2</v>
      </c>
      <c r="F26" s="553">
        <v>0</v>
      </c>
      <c r="G26" s="553">
        <v>0</v>
      </c>
      <c r="H26" s="553">
        <v>0</v>
      </c>
      <c r="I26" s="553">
        <v>0</v>
      </c>
      <c r="J26" s="553">
        <v>0</v>
      </c>
      <c r="K26" s="553">
        <v>0</v>
      </c>
      <c r="L26" s="553">
        <v>0</v>
      </c>
      <c r="M26" s="553">
        <v>0</v>
      </c>
      <c r="N26" s="553">
        <v>0</v>
      </c>
      <c r="O26" s="553">
        <v>0</v>
      </c>
      <c r="P26" s="553">
        <v>0</v>
      </c>
      <c r="Q26" s="553">
        <v>0</v>
      </c>
      <c r="R26" s="553">
        <v>0</v>
      </c>
      <c r="S26" s="553">
        <v>0</v>
      </c>
      <c r="T26" s="553">
        <v>0</v>
      </c>
      <c r="U26" s="553">
        <v>0</v>
      </c>
      <c r="V26" s="553">
        <v>0</v>
      </c>
    </row>
    <row r="27" spans="1:22" x14ac:dyDescent="0.2">
      <c r="A27" s="570" t="s">
        <v>905</v>
      </c>
      <c r="B27" s="553">
        <v>0</v>
      </c>
      <c r="C27" s="553">
        <v>0.25348087290985233</v>
      </c>
      <c r="D27" s="553">
        <v>90.032619350052045</v>
      </c>
      <c r="E27" s="553">
        <v>95.160908391030148</v>
      </c>
      <c r="F27" s="553">
        <v>97.175819975362202</v>
      </c>
      <c r="G27" s="553">
        <v>96.875830734132251</v>
      </c>
      <c r="H27" s="553">
        <v>96.690646452989498</v>
      </c>
      <c r="I27" s="553">
        <v>94.944075401415645</v>
      </c>
      <c r="J27" s="553">
        <v>37.803326411588891</v>
      </c>
      <c r="K27" s="553">
        <v>7.5461958470942045</v>
      </c>
      <c r="L27" s="553">
        <v>1.8330858574711031</v>
      </c>
      <c r="M27" s="553">
        <v>0.41395056387853763</v>
      </c>
      <c r="N27" s="553">
        <v>0.16742482375943774</v>
      </c>
      <c r="O27" s="553">
        <v>8.6427552685653497E-2</v>
      </c>
      <c r="P27" s="553">
        <v>4.9121335568377521E-2</v>
      </c>
      <c r="Q27" s="553">
        <v>2.802403942438348E-2</v>
      </c>
      <c r="R27" s="553">
        <v>1.5585202330764493E-2</v>
      </c>
      <c r="S27" s="553">
        <v>1.0626576788663232E-2</v>
      </c>
      <c r="T27" s="553">
        <v>7.9039475811600399E-3</v>
      </c>
      <c r="U27" s="553">
        <v>1.2849501880381636E-3</v>
      </c>
      <c r="V27" s="553">
        <v>8.7275075537841078E-3</v>
      </c>
    </row>
    <row r="28" spans="1:22" x14ac:dyDescent="0.2">
      <c r="A28" s="570" t="s">
        <v>906</v>
      </c>
      <c r="B28" s="553">
        <v>0</v>
      </c>
      <c r="C28" s="553">
        <v>0</v>
      </c>
      <c r="D28" s="553">
        <v>0</v>
      </c>
      <c r="E28" s="553">
        <v>0</v>
      </c>
      <c r="F28" s="553">
        <v>0</v>
      </c>
      <c r="G28" s="553">
        <v>0</v>
      </c>
      <c r="H28" s="553">
        <v>0</v>
      </c>
      <c r="I28" s="553">
        <v>0.36350553060333723</v>
      </c>
      <c r="J28" s="553">
        <v>55.283702087119089</v>
      </c>
      <c r="K28" s="553">
        <v>84.077627275052336</v>
      </c>
      <c r="L28" s="553">
        <v>85.479376503904817</v>
      </c>
      <c r="M28" s="553">
        <v>81.372659434086316</v>
      </c>
      <c r="N28" s="553">
        <v>74.931743416613131</v>
      </c>
      <c r="O28" s="553">
        <v>49.112731357353113</v>
      </c>
      <c r="P28" s="553">
        <v>21.973765635190304</v>
      </c>
      <c r="Q28" s="553">
        <v>10.942337989941965</v>
      </c>
      <c r="R28" s="553">
        <v>7.3815286217924143</v>
      </c>
      <c r="S28" s="553">
        <v>5.5780670199044886</v>
      </c>
      <c r="T28" s="553">
        <v>4.885088150013889</v>
      </c>
      <c r="U28" s="553">
        <v>4.1362342394176439</v>
      </c>
      <c r="V28" s="553">
        <v>3.3762123006175697</v>
      </c>
    </row>
    <row r="29" spans="1:22" x14ac:dyDescent="0.2">
      <c r="A29" s="570" t="s">
        <v>917</v>
      </c>
      <c r="B29" s="553">
        <v>0.79114958693675896</v>
      </c>
      <c r="C29" s="553">
        <v>0.47324386154101944</v>
      </c>
      <c r="D29" s="553">
        <v>0.35371622816315484</v>
      </c>
      <c r="E29" s="553">
        <v>0.40192736707058896</v>
      </c>
      <c r="F29" s="553">
        <v>0.36909006579262532</v>
      </c>
      <c r="G29" s="553">
        <v>0.41561170447761497</v>
      </c>
      <c r="H29" s="553">
        <v>0.37913267179749027</v>
      </c>
      <c r="I29" s="553">
        <v>0.53105256793746025</v>
      </c>
      <c r="J29" s="553">
        <v>0.51816980134879753</v>
      </c>
      <c r="K29" s="553">
        <v>0.65945045652503076</v>
      </c>
      <c r="L29" s="553">
        <v>0.92092885260455448</v>
      </c>
      <c r="M29" s="553">
        <v>1.941700601991156</v>
      </c>
      <c r="N29" s="553">
        <v>2.0576184322796727</v>
      </c>
      <c r="O29" s="553">
        <v>1.6156891415964498</v>
      </c>
      <c r="P29" s="553">
        <v>1.7805356849818481</v>
      </c>
      <c r="Q29" s="553">
        <v>1.2453540556942655</v>
      </c>
      <c r="R29" s="553">
        <v>0.77414720975614681</v>
      </c>
      <c r="S29" s="553">
        <v>0.76898534674004526</v>
      </c>
      <c r="T29" s="553">
        <v>0.40993421988308909</v>
      </c>
      <c r="U29" s="553">
        <v>3.6214378336741654E-2</v>
      </c>
      <c r="V29" s="553">
        <v>4.3357322526663973E-2</v>
      </c>
    </row>
    <row r="30" spans="1:22" x14ac:dyDescent="0.2">
      <c r="A30" s="570" t="s">
        <v>908</v>
      </c>
      <c r="B30" s="553">
        <v>0</v>
      </c>
      <c r="C30" s="553">
        <v>0</v>
      </c>
      <c r="D30" s="553">
        <v>0</v>
      </c>
      <c r="E30" s="553">
        <v>0</v>
      </c>
      <c r="F30" s="553">
        <v>0</v>
      </c>
      <c r="G30" s="553">
        <v>0</v>
      </c>
      <c r="H30" s="553">
        <v>0</v>
      </c>
      <c r="I30" s="553">
        <v>0</v>
      </c>
      <c r="J30" s="553">
        <v>0</v>
      </c>
      <c r="K30" s="553">
        <v>0</v>
      </c>
      <c r="L30" s="553">
        <v>0</v>
      </c>
      <c r="M30" s="553">
        <v>2.1965858217731101E-3</v>
      </c>
      <c r="N30" s="553">
        <v>3.4607456448031934E-3</v>
      </c>
      <c r="O30" s="553">
        <v>3.5765378994038967E-3</v>
      </c>
      <c r="P30" s="553">
        <v>6.2644206138424575E-3</v>
      </c>
      <c r="Q30" s="553">
        <v>1.1616358277503311E-2</v>
      </c>
      <c r="R30" s="553">
        <v>5.0598681862501988E-3</v>
      </c>
      <c r="S30" s="553">
        <v>4.4882483291443578E-3</v>
      </c>
      <c r="T30" s="553">
        <v>7.0571964775192151E-3</v>
      </c>
      <c r="U30" s="553">
        <v>9.9666675820680138E-3</v>
      </c>
      <c r="V30" s="553">
        <v>2.3528005848169925E-3</v>
      </c>
    </row>
    <row r="31" spans="1:22" x14ac:dyDescent="0.2">
      <c r="A31" s="570" t="s">
        <v>918</v>
      </c>
      <c r="B31" s="553">
        <v>0</v>
      </c>
      <c r="C31" s="553">
        <v>0</v>
      </c>
      <c r="D31" s="553">
        <v>0</v>
      </c>
      <c r="E31" s="553">
        <v>0</v>
      </c>
      <c r="F31" s="553">
        <v>0</v>
      </c>
      <c r="G31" s="553">
        <v>0</v>
      </c>
      <c r="H31" s="553">
        <v>0</v>
      </c>
      <c r="I31" s="553">
        <v>0</v>
      </c>
      <c r="J31" s="553">
        <v>0</v>
      </c>
      <c r="K31" s="553">
        <v>2.8049690118126989E-3</v>
      </c>
      <c r="L31" s="553">
        <v>0.21581192792629231</v>
      </c>
      <c r="M31" s="553">
        <v>3.5456255201892342</v>
      </c>
      <c r="N31" s="553">
        <v>5.1338304917999338</v>
      </c>
      <c r="O31" s="553">
        <v>6.4016596532707162</v>
      </c>
      <c r="P31" s="553">
        <v>6.2150337592568201</v>
      </c>
      <c r="Q31" s="553">
        <v>5.089541829815885</v>
      </c>
      <c r="R31" s="553">
        <v>4.2235081462429154</v>
      </c>
      <c r="S31" s="553">
        <v>3.5974454235528524</v>
      </c>
      <c r="T31" s="553">
        <v>3.1804941153065083</v>
      </c>
      <c r="U31" s="553">
        <v>2.9111864961161191</v>
      </c>
      <c r="V31" s="553">
        <v>2.5757414102275136</v>
      </c>
    </row>
    <row r="32" spans="1:22" x14ac:dyDescent="0.2">
      <c r="A32" s="570" t="s">
        <v>910</v>
      </c>
      <c r="B32" s="553">
        <v>0</v>
      </c>
      <c r="C32" s="553">
        <v>0</v>
      </c>
      <c r="D32" s="553">
        <v>0</v>
      </c>
      <c r="E32" s="553">
        <v>0</v>
      </c>
      <c r="F32" s="553">
        <v>1.2514768135145696E-3</v>
      </c>
      <c r="G32" s="553">
        <v>1.493238634198682E-2</v>
      </c>
      <c r="H32" s="553">
        <v>0.11847705466315117</v>
      </c>
      <c r="I32" s="553">
        <v>0.39065577554125597</v>
      </c>
      <c r="J32" s="553">
        <v>0.68898969105082453</v>
      </c>
      <c r="K32" s="553">
        <v>0.36969022109215072</v>
      </c>
      <c r="L32" s="553">
        <v>0.14406707384711273</v>
      </c>
      <c r="M32" s="553">
        <v>1.4677501657383903E-2</v>
      </c>
      <c r="N32" s="553">
        <v>3.5711949738926564E-3</v>
      </c>
      <c r="O32" s="553">
        <v>3.674576027874743E-3</v>
      </c>
      <c r="P32" s="553">
        <v>0</v>
      </c>
      <c r="Q32" s="553">
        <v>0</v>
      </c>
      <c r="R32" s="553">
        <v>0</v>
      </c>
      <c r="S32" s="553">
        <v>0</v>
      </c>
      <c r="T32" s="553">
        <v>0</v>
      </c>
      <c r="U32" s="553">
        <v>0</v>
      </c>
      <c r="V32" s="553">
        <v>0</v>
      </c>
    </row>
    <row r="33" spans="1:22" x14ac:dyDescent="0.2">
      <c r="A33" s="570" t="s">
        <v>911</v>
      </c>
      <c r="B33" s="553">
        <v>0</v>
      </c>
      <c r="C33" s="553">
        <v>0</v>
      </c>
      <c r="D33" s="553">
        <v>0</v>
      </c>
      <c r="E33" s="553">
        <v>0</v>
      </c>
      <c r="F33" s="553">
        <v>0</v>
      </c>
      <c r="G33" s="553">
        <v>0</v>
      </c>
      <c r="H33" s="553">
        <v>0</v>
      </c>
      <c r="I33" s="553">
        <v>0</v>
      </c>
      <c r="J33" s="553">
        <v>6.0025554433024942E-3</v>
      </c>
      <c r="K33" s="553">
        <v>3.3037419935222835E-2</v>
      </c>
      <c r="L33" s="553">
        <v>0.10323100088667399</v>
      </c>
      <c r="M33" s="553">
        <v>0.21975375388478818</v>
      </c>
      <c r="N33" s="553">
        <v>0.23109501577573086</v>
      </c>
      <c r="O33" s="553">
        <v>0.27827446278352658</v>
      </c>
      <c r="P33" s="553">
        <v>0.24984244250333176</v>
      </c>
      <c r="Q33" s="553">
        <v>0.24581204436710055</v>
      </c>
      <c r="R33" s="553">
        <v>0.3315646201200082</v>
      </c>
      <c r="S33" s="553">
        <v>0.27786640552355008</v>
      </c>
      <c r="T33" s="553">
        <v>0.35830581892281077</v>
      </c>
      <c r="U33" s="553">
        <v>0.33502927274544442</v>
      </c>
      <c r="V33" s="553">
        <v>0.38785089298626468</v>
      </c>
    </row>
    <row r="34" spans="1:22" x14ac:dyDescent="0.2">
      <c r="A34" s="570" t="s">
        <v>912</v>
      </c>
      <c r="B34" s="553">
        <v>0</v>
      </c>
      <c r="C34" s="553">
        <v>0</v>
      </c>
      <c r="D34" s="553">
        <v>0</v>
      </c>
      <c r="E34" s="553">
        <v>0</v>
      </c>
      <c r="F34" s="553">
        <v>0</v>
      </c>
      <c r="G34" s="553">
        <v>0</v>
      </c>
      <c r="H34" s="553">
        <v>0</v>
      </c>
      <c r="I34" s="553">
        <v>0</v>
      </c>
      <c r="J34" s="553">
        <v>1.5298536383168318E-3</v>
      </c>
      <c r="K34" s="553">
        <v>2.6836768728673896E-2</v>
      </c>
      <c r="L34" s="553">
        <v>0.24184327055059857</v>
      </c>
      <c r="M34" s="553">
        <v>0.72290304887936274</v>
      </c>
      <c r="N34" s="553">
        <v>0.97362595949384623</v>
      </c>
      <c r="O34" s="553">
        <v>1.0839034719585627</v>
      </c>
      <c r="P34" s="553">
        <v>1.0787455105681294</v>
      </c>
      <c r="Q34" s="553">
        <v>1.0092398508080049</v>
      </c>
      <c r="R34" s="553">
        <v>1.0374077695583721</v>
      </c>
      <c r="S34" s="553">
        <v>0.93741864602653757</v>
      </c>
      <c r="T34" s="553">
        <v>0.91982053481366877</v>
      </c>
      <c r="U34" s="553">
        <v>0.86655988058204847</v>
      </c>
      <c r="V34" s="553">
        <v>0.82957442976751961</v>
      </c>
    </row>
    <row r="35" spans="1:22" x14ac:dyDescent="0.2">
      <c r="A35" s="570" t="s">
        <v>913</v>
      </c>
      <c r="B35" s="553">
        <v>0</v>
      </c>
      <c r="C35" s="553">
        <v>0</v>
      </c>
      <c r="D35" s="553">
        <v>0</v>
      </c>
      <c r="E35" s="553">
        <v>0</v>
      </c>
      <c r="F35" s="553">
        <v>0</v>
      </c>
      <c r="G35" s="553">
        <v>0</v>
      </c>
      <c r="H35" s="553">
        <v>0</v>
      </c>
      <c r="I35" s="553">
        <v>0</v>
      </c>
      <c r="J35" s="553">
        <v>0</v>
      </c>
      <c r="K35" s="553">
        <v>0</v>
      </c>
      <c r="L35" s="553">
        <v>0</v>
      </c>
      <c r="M35" s="553">
        <v>1.5850013386197133E-2</v>
      </c>
      <c r="N35" s="553">
        <v>5.5612121100064353E-2</v>
      </c>
      <c r="O35" s="553">
        <v>0.24225100521460705</v>
      </c>
      <c r="P35" s="553">
        <v>0.57698558262013855</v>
      </c>
      <c r="Q35" s="553">
        <v>0.69214206530385913</v>
      </c>
      <c r="R35" s="553">
        <v>0.71318657396156115</v>
      </c>
      <c r="S35" s="553">
        <v>0.78812667919187684</v>
      </c>
      <c r="T35" s="553">
        <v>0.71473020327057202</v>
      </c>
      <c r="U35" s="553">
        <v>0.69043273627176938</v>
      </c>
      <c r="V35" s="553">
        <v>0.64203518651803493</v>
      </c>
    </row>
    <row r="36" spans="1:22" x14ac:dyDescent="0.2">
      <c r="A36" s="570" t="s">
        <v>914</v>
      </c>
      <c r="B36" s="553">
        <v>0</v>
      </c>
      <c r="C36" s="553">
        <v>0</v>
      </c>
      <c r="D36" s="553">
        <v>0</v>
      </c>
      <c r="E36" s="553">
        <v>0</v>
      </c>
      <c r="F36" s="553">
        <v>0</v>
      </c>
      <c r="G36" s="553">
        <v>0</v>
      </c>
      <c r="H36" s="553">
        <v>0</v>
      </c>
      <c r="I36" s="553">
        <v>0</v>
      </c>
      <c r="J36" s="553">
        <v>0</v>
      </c>
      <c r="K36" s="553">
        <v>0</v>
      </c>
      <c r="L36" s="553">
        <v>0.14087837579347975</v>
      </c>
      <c r="M36" s="553">
        <v>1.2419483269800817</v>
      </c>
      <c r="N36" s="553">
        <v>2.3105193896116405</v>
      </c>
      <c r="O36" s="553">
        <v>3.5141099155601143</v>
      </c>
      <c r="P36" s="553">
        <v>3.8230029589981362</v>
      </c>
      <c r="Q36" s="553">
        <v>3.0064503964563007</v>
      </c>
      <c r="R36" s="553">
        <v>2.0746913400977354</v>
      </c>
      <c r="S36" s="553">
        <v>1.2550827105957953</v>
      </c>
      <c r="T36" s="553">
        <v>0.82245869338644462</v>
      </c>
      <c r="U36" s="553">
        <v>0.51274953250437239</v>
      </c>
      <c r="V36" s="553">
        <v>0.23857002581085135</v>
      </c>
    </row>
    <row r="37" spans="1:22" ht="13.5" thickBot="1" x14ac:dyDescent="0.25">
      <c r="A37" s="571" t="s">
        <v>915</v>
      </c>
      <c r="B37" s="554" t="s">
        <v>90</v>
      </c>
      <c r="C37" s="554" t="s">
        <v>90</v>
      </c>
      <c r="D37" s="554" t="s">
        <v>90</v>
      </c>
      <c r="E37" s="554" t="s">
        <v>90</v>
      </c>
      <c r="F37" s="554" t="s">
        <v>90</v>
      </c>
      <c r="G37" s="554" t="s">
        <v>90</v>
      </c>
      <c r="H37" s="554" t="s">
        <v>90</v>
      </c>
      <c r="I37" s="554" t="s">
        <v>90</v>
      </c>
      <c r="J37" s="554" t="s">
        <v>90</v>
      </c>
      <c r="K37" s="554" t="s">
        <v>90</v>
      </c>
      <c r="L37" s="554" t="s">
        <v>90</v>
      </c>
      <c r="M37" s="554" t="s">
        <v>90</v>
      </c>
      <c r="N37" s="555">
        <v>0</v>
      </c>
      <c r="O37" s="555">
        <v>0</v>
      </c>
      <c r="P37" s="555">
        <v>7.087598373171447E-2</v>
      </c>
      <c r="Q37" s="555">
        <v>0.11423917574540129</v>
      </c>
      <c r="R37" s="555">
        <v>9.7950391332597003E-2</v>
      </c>
      <c r="S37" s="555">
        <v>8.8031211590694519E-2</v>
      </c>
      <c r="T37" s="555">
        <v>0.12973016269155396</v>
      </c>
      <c r="U37" s="555">
        <v>0.13009775824771261</v>
      </c>
      <c r="V37" s="555">
        <v>0.13084358093650378</v>
      </c>
    </row>
    <row r="38" spans="1:22" x14ac:dyDescent="0.2">
      <c r="A38" s="570"/>
      <c r="B38" s="552"/>
      <c r="C38" s="552"/>
      <c r="D38" s="552"/>
      <c r="E38" s="552"/>
      <c r="F38" s="552"/>
      <c r="G38" s="552"/>
      <c r="H38" s="552"/>
      <c r="I38" s="552"/>
      <c r="J38" s="552"/>
      <c r="K38" s="553"/>
      <c r="L38" s="553"/>
      <c r="M38" s="553"/>
      <c r="N38" s="553"/>
      <c r="O38" s="553"/>
    </row>
    <row r="39" spans="1:22" x14ac:dyDescent="0.2">
      <c r="A39" s="376" t="s">
        <v>366</v>
      </c>
      <c r="B39" s="376"/>
    </row>
    <row r="40" spans="1:22" x14ac:dyDescent="0.2">
      <c r="A40" s="377" t="s">
        <v>367</v>
      </c>
      <c r="B40" s="377"/>
    </row>
    <row r="41" spans="1:22" x14ac:dyDescent="0.2">
      <c r="A41" s="377" t="s">
        <v>368</v>
      </c>
      <c r="B41" s="377"/>
    </row>
    <row r="42" spans="1:22" x14ac:dyDescent="0.2">
      <c r="A42" s="703"/>
      <c r="B42" s="703"/>
    </row>
    <row r="50" ht="12.75" customHeight="1" x14ac:dyDescent="0.2"/>
  </sheetData>
  <mergeCells count="2">
    <mergeCell ref="B6:V6"/>
    <mergeCell ref="X1:Y2"/>
  </mergeCells>
  <hyperlinks>
    <hyperlink ref="Q1" r:id="rId1" location="INDICE!A1" display="INDICE"/>
    <hyperlink ref="Q1:R2" location="INDICE!A3" display="INDICE"/>
    <hyperlink ref="X1" r:id="rId2" location="INDICE!A1"/>
    <hyperlink ref="X1:Y2" location="INDICE!A3" display="INDICE"/>
  </hyperlinks>
  <printOptions horizontalCentered="1"/>
  <pageMargins left="0.39370078740157483" right="0.39370078740157483" top="0.98425196850393704" bottom="0.98425196850393704" header="0" footer="0"/>
  <pageSetup scale="95" orientation="portrait" r:id="rId3"/>
  <headerFooter alignWithMargins="0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S63"/>
  <sheetViews>
    <sheetView zoomScaleNormal="100" zoomScaleSheetLayoutView="100" workbookViewId="0">
      <selection activeCell="M1" sqref="M1:N2"/>
    </sheetView>
  </sheetViews>
  <sheetFormatPr baseColWidth="10" defaultColWidth="7.625" defaultRowHeight="12" x14ac:dyDescent="0.2"/>
  <cols>
    <col min="1" max="1" width="13.5" style="29" customWidth="1"/>
    <col min="2" max="12" width="6.125" style="29" customWidth="1"/>
    <col min="13" max="16384" width="7.625" style="29"/>
  </cols>
  <sheetData>
    <row r="1" spans="1:15" ht="15" x14ac:dyDescent="0.2">
      <c r="A1" s="6" t="s">
        <v>101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747" t="s">
        <v>650</v>
      </c>
      <c r="N1" s="747"/>
      <c r="O1" s="200"/>
    </row>
    <row r="2" spans="1:15" ht="12.75" x14ac:dyDescent="0.2">
      <c r="A2" s="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747"/>
      <c r="N2" s="747"/>
      <c r="O2"/>
    </row>
    <row r="3" spans="1:15" ht="12.75" x14ac:dyDescent="0.2">
      <c r="A3" s="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ht="12.75" x14ac:dyDescent="0.2">
      <c r="A4" s="6" t="s">
        <v>102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5" ht="12.75" x14ac:dyDescent="0.2">
      <c r="A5" s="6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ht="13.5" thickBot="1" x14ac:dyDescent="0.25">
      <c r="A6" s="10" t="s">
        <v>1062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 s="32" customFormat="1" x14ac:dyDescent="0.2">
      <c r="A7" s="30" t="s">
        <v>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5" s="32" customFormat="1" ht="12.75" thickBot="1" x14ac:dyDescent="0.25">
      <c r="A8" s="33" t="s">
        <v>4</v>
      </c>
      <c r="B8" s="34">
        <v>2010</v>
      </c>
      <c r="C8" s="34">
        <v>2011</v>
      </c>
      <c r="D8" s="34">
        <v>2012</v>
      </c>
      <c r="E8" s="34">
        <v>2013</v>
      </c>
      <c r="F8" s="34">
        <v>2014</v>
      </c>
      <c r="G8" s="34">
        <v>2015</v>
      </c>
      <c r="H8" s="34">
        <v>2016</v>
      </c>
      <c r="I8" s="34">
        <v>2017</v>
      </c>
      <c r="J8" s="34">
        <v>2018</v>
      </c>
      <c r="K8" s="34">
        <v>2019</v>
      </c>
      <c r="L8" s="34">
        <v>2020</v>
      </c>
    </row>
    <row r="9" spans="1:15" ht="6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5" ht="15.75" customHeight="1" x14ac:dyDescent="0.25">
      <c r="A10" s="16" t="s">
        <v>5</v>
      </c>
      <c r="B10" s="36">
        <v>81644</v>
      </c>
      <c r="C10" s="36">
        <v>82745</v>
      </c>
      <c r="D10" s="36">
        <v>82226</v>
      </c>
      <c r="E10" s="36">
        <v>82983</v>
      </c>
      <c r="F10" s="36">
        <v>83219</v>
      </c>
      <c r="G10" s="36">
        <v>83886</v>
      </c>
      <c r="H10" s="36">
        <v>84722</v>
      </c>
      <c r="I10" s="36">
        <v>83473</v>
      </c>
      <c r="J10" s="36">
        <v>85304</v>
      </c>
      <c r="K10" s="36">
        <v>85802</v>
      </c>
      <c r="L10" s="36">
        <v>88374</v>
      </c>
    </row>
    <row r="11" spans="1:15" ht="6" customHeight="1" x14ac:dyDescent="0.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5" ht="14.25" customHeight="1" x14ac:dyDescent="0.25">
      <c r="A12" s="19" t="s">
        <v>26</v>
      </c>
      <c r="B12" s="36">
        <v>17710</v>
      </c>
      <c r="C12" s="36">
        <v>17633</v>
      </c>
      <c r="D12" s="36">
        <v>17463</v>
      </c>
      <c r="E12" s="36">
        <v>17417</v>
      </c>
      <c r="F12" s="36">
        <v>18068</v>
      </c>
      <c r="G12" s="36">
        <v>17986</v>
      </c>
      <c r="H12" s="36">
        <v>18097</v>
      </c>
      <c r="I12" s="36">
        <v>17452</v>
      </c>
      <c r="J12" s="36">
        <v>18898</v>
      </c>
      <c r="K12" s="36">
        <v>19819</v>
      </c>
      <c r="L12" s="36">
        <v>20947</v>
      </c>
    </row>
    <row r="13" spans="1:15" ht="14.25" customHeight="1" x14ac:dyDescent="0.2">
      <c r="A13" s="21" t="s">
        <v>27</v>
      </c>
      <c r="B13" s="36"/>
      <c r="C13" s="36"/>
      <c r="D13" s="36"/>
      <c r="E13" s="36"/>
      <c r="F13" s="36">
        <v>667</v>
      </c>
      <c r="G13" s="36">
        <v>667</v>
      </c>
      <c r="H13" s="36">
        <v>872</v>
      </c>
      <c r="I13" s="36">
        <v>817</v>
      </c>
      <c r="J13" s="36">
        <v>714</v>
      </c>
      <c r="K13" s="36">
        <v>815</v>
      </c>
      <c r="L13" s="36">
        <v>914</v>
      </c>
    </row>
    <row r="14" spans="1:15" ht="14.25" customHeight="1" x14ac:dyDescent="0.2">
      <c r="A14" s="21" t="s">
        <v>28</v>
      </c>
      <c r="B14" s="36">
        <v>1798</v>
      </c>
      <c r="C14" s="36">
        <v>1903</v>
      </c>
      <c r="D14" s="36">
        <v>1956</v>
      </c>
      <c r="E14" s="36">
        <v>1775</v>
      </c>
      <c r="F14" s="36">
        <v>1756</v>
      </c>
      <c r="G14" s="36">
        <v>1753</v>
      </c>
      <c r="H14" s="36">
        <v>1735</v>
      </c>
      <c r="I14" s="36">
        <v>1674</v>
      </c>
      <c r="J14" s="36">
        <v>1683</v>
      </c>
      <c r="K14" s="36">
        <v>1730</v>
      </c>
      <c r="L14" s="36">
        <v>1762</v>
      </c>
    </row>
    <row r="15" spans="1:15" ht="14.25" customHeight="1" x14ac:dyDescent="0.2">
      <c r="A15" s="21" t="s">
        <v>29</v>
      </c>
      <c r="B15" s="36">
        <v>3596</v>
      </c>
      <c r="C15" s="36">
        <v>3503</v>
      </c>
      <c r="D15" s="36">
        <v>3662</v>
      </c>
      <c r="E15" s="36">
        <v>3590</v>
      </c>
      <c r="F15" s="36">
        <v>3353</v>
      </c>
      <c r="G15" s="36">
        <v>3428</v>
      </c>
      <c r="H15" s="36">
        <v>3399</v>
      </c>
      <c r="I15" s="36">
        <v>3184</v>
      </c>
      <c r="J15" s="36">
        <v>3448</v>
      </c>
      <c r="K15" s="36">
        <v>3856</v>
      </c>
      <c r="L15" s="36">
        <v>3624</v>
      </c>
    </row>
    <row r="16" spans="1:15" ht="14.25" customHeight="1" x14ac:dyDescent="0.2">
      <c r="A16" s="21" t="s">
        <v>30</v>
      </c>
      <c r="B16" s="36">
        <v>5568</v>
      </c>
      <c r="C16" s="36">
        <v>5645</v>
      </c>
      <c r="D16" s="36">
        <v>5376</v>
      </c>
      <c r="E16" s="36">
        <v>5663</v>
      </c>
      <c r="F16" s="36">
        <v>5600</v>
      </c>
      <c r="G16" s="36">
        <v>5366</v>
      </c>
      <c r="H16" s="36">
        <v>5603</v>
      </c>
      <c r="I16" s="36">
        <v>5338</v>
      </c>
      <c r="J16" s="36">
        <v>6034</v>
      </c>
      <c r="K16" s="36">
        <v>6588</v>
      </c>
      <c r="L16" s="36">
        <v>7335</v>
      </c>
    </row>
    <row r="17" spans="1:19" ht="12.75" x14ac:dyDescent="0.2">
      <c r="A17" s="21" t="s">
        <v>103</v>
      </c>
      <c r="B17" s="36">
        <v>6748</v>
      </c>
      <c r="C17" s="36">
        <v>6582</v>
      </c>
      <c r="D17" s="36">
        <v>6469</v>
      </c>
      <c r="E17" s="36">
        <v>6389</v>
      </c>
      <c r="F17" s="36">
        <v>6692</v>
      </c>
      <c r="G17" s="36">
        <v>6772</v>
      </c>
      <c r="H17" s="36">
        <v>6488</v>
      </c>
      <c r="I17" s="36">
        <v>6439</v>
      </c>
      <c r="J17" s="36">
        <v>7019</v>
      </c>
      <c r="K17" s="36">
        <v>6830</v>
      </c>
      <c r="L17" s="36">
        <v>7312</v>
      </c>
    </row>
    <row r="18" spans="1:19" ht="6" customHeight="1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9" ht="14.25" customHeight="1" x14ac:dyDescent="0.25">
      <c r="A19" s="19" t="s">
        <v>32</v>
      </c>
      <c r="B19" s="36">
        <v>36553</v>
      </c>
      <c r="C19" s="36">
        <v>37237</v>
      </c>
      <c r="D19" s="36">
        <v>36204</v>
      </c>
      <c r="E19" s="36">
        <v>36701</v>
      </c>
      <c r="F19" s="36">
        <v>35855</v>
      </c>
      <c r="G19" s="36">
        <v>36889</v>
      </c>
      <c r="H19" s="36">
        <v>37562</v>
      </c>
      <c r="I19" s="36">
        <v>37381</v>
      </c>
      <c r="J19" s="36">
        <v>37766</v>
      </c>
      <c r="K19" s="36">
        <v>38239</v>
      </c>
      <c r="L19" s="36">
        <v>39016</v>
      </c>
    </row>
    <row r="20" spans="1:19" ht="14.25" customHeight="1" x14ac:dyDescent="0.2">
      <c r="A20" s="21" t="s">
        <v>33</v>
      </c>
      <c r="B20" s="36">
        <v>19190</v>
      </c>
      <c r="C20" s="36">
        <v>19252</v>
      </c>
      <c r="D20" s="36">
        <v>18781</v>
      </c>
      <c r="E20" s="36">
        <v>18963</v>
      </c>
      <c r="F20" s="36">
        <v>18439</v>
      </c>
      <c r="G20" s="36">
        <v>19074</v>
      </c>
      <c r="H20" s="36">
        <v>19596</v>
      </c>
      <c r="I20" s="36">
        <v>19577</v>
      </c>
      <c r="J20" s="36">
        <v>19524</v>
      </c>
      <c r="K20" s="36">
        <v>19694</v>
      </c>
      <c r="L20" s="36">
        <v>20220</v>
      </c>
    </row>
    <row r="21" spans="1:19" ht="14.25" customHeight="1" x14ac:dyDescent="0.2">
      <c r="A21" s="20" t="s">
        <v>34</v>
      </c>
      <c r="B21" s="36">
        <v>6638</v>
      </c>
      <c r="C21" s="36">
        <v>6706</v>
      </c>
      <c r="D21" s="36">
        <v>6332</v>
      </c>
      <c r="E21" s="36">
        <v>6540</v>
      </c>
      <c r="F21" s="36">
        <v>6247</v>
      </c>
      <c r="G21" s="36">
        <v>6638</v>
      </c>
      <c r="H21" s="36">
        <v>6800</v>
      </c>
      <c r="I21" s="36">
        <v>6449</v>
      </c>
      <c r="J21" s="36">
        <v>6628</v>
      </c>
      <c r="K21" s="36">
        <v>6880</v>
      </c>
      <c r="L21" s="36">
        <v>6737</v>
      </c>
    </row>
    <row r="22" spans="1:19" ht="14.25" customHeight="1" x14ac:dyDescent="0.2">
      <c r="A22" s="20" t="s">
        <v>35</v>
      </c>
      <c r="B22" s="36">
        <v>6291</v>
      </c>
      <c r="C22" s="36">
        <v>6449</v>
      </c>
      <c r="D22" s="36">
        <v>6348</v>
      </c>
      <c r="E22" s="36">
        <v>6206</v>
      </c>
      <c r="F22" s="36">
        <v>6237</v>
      </c>
      <c r="G22" s="36">
        <v>6280</v>
      </c>
      <c r="H22" s="36">
        <v>6616</v>
      </c>
      <c r="I22" s="36">
        <v>6703</v>
      </c>
      <c r="J22" s="36">
        <v>6341</v>
      </c>
      <c r="K22" s="36">
        <v>6608</v>
      </c>
      <c r="L22" s="36">
        <v>6864</v>
      </c>
    </row>
    <row r="23" spans="1:19" ht="14.25" customHeight="1" x14ac:dyDescent="0.2">
      <c r="A23" s="20" t="s">
        <v>36</v>
      </c>
      <c r="B23" s="36">
        <v>6261</v>
      </c>
      <c r="C23" s="36">
        <v>6097</v>
      </c>
      <c r="D23" s="36">
        <v>6101</v>
      </c>
      <c r="E23" s="36">
        <v>6217</v>
      </c>
      <c r="F23" s="36">
        <v>5955</v>
      </c>
      <c r="G23" s="36">
        <v>6156</v>
      </c>
      <c r="H23" s="36">
        <v>6180</v>
      </c>
      <c r="I23" s="36">
        <v>6425</v>
      </c>
      <c r="J23" s="36">
        <v>6555</v>
      </c>
      <c r="K23" s="36">
        <v>6206</v>
      </c>
      <c r="L23" s="36">
        <v>6619</v>
      </c>
    </row>
    <row r="24" spans="1:19" ht="14.25" customHeight="1" x14ac:dyDescent="0.2">
      <c r="A24" s="21" t="s">
        <v>37</v>
      </c>
      <c r="B24" s="36">
        <v>17363</v>
      </c>
      <c r="C24" s="36">
        <v>17985</v>
      </c>
      <c r="D24" s="36">
        <v>17423</v>
      </c>
      <c r="E24" s="36">
        <v>17738</v>
      </c>
      <c r="F24" s="36">
        <v>17416</v>
      </c>
      <c r="G24" s="36">
        <v>17815</v>
      </c>
      <c r="H24" s="36">
        <v>17966</v>
      </c>
      <c r="I24" s="36">
        <v>17804</v>
      </c>
      <c r="J24" s="36">
        <v>18242</v>
      </c>
      <c r="K24" s="36">
        <v>18545</v>
      </c>
      <c r="L24" s="36">
        <v>18796</v>
      </c>
      <c r="M24" s="39"/>
      <c r="N24" s="39"/>
      <c r="O24" s="39"/>
      <c r="P24" s="39"/>
      <c r="Q24" s="39"/>
      <c r="R24" s="39"/>
      <c r="S24" s="39"/>
    </row>
    <row r="25" spans="1:19" ht="14.25" customHeight="1" x14ac:dyDescent="0.2">
      <c r="A25" s="20" t="s">
        <v>38</v>
      </c>
      <c r="B25" s="36">
        <v>6081</v>
      </c>
      <c r="C25" s="36">
        <v>6098</v>
      </c>
      <c r="D25" s="36">
        <v>5745</v>
      </c>
      <c r="E25" s="36">
        <v>6068</v>
      </c>
      <c r="F25" s="36">
        <v>5956</v>
      </c>
      <c r="G25" s="36">
        <v>5981</v>
      </c>
      <c r="H25" s="36">
        <v>6084</v>
      </c>
      <c r="I25" s="36">
        <v>5976</v>
      </c>
      <c r="J25" s="36">
        <v>6334</v>
      </c>
      <c r="K25" s="36">
        <v>6441</v>
      </c>
      <c r="L25" s="36">
        <v>6121</v>
      </c>
    </row>
    <row r="26" spans="1:19" ht="14.25" customHeight="1" x14ac:dyDescent="0.2">
      <c r="A26" s="20" t="s">
        <v>39</v>
      </c>
      <c r="B26" s="36">
        <v>5840</v>
      </c>
      <c r="C26" s="36">
        <v>6049</v>
      </c>
      <c r="D26" s="36">
        <v>5832</v>
      </c>
      <c r="E26" s="36">
        <v>5732</v>
      </c>
      <c r="F26" s="36">
        <v>5879</v>
      </c>
      <c r="G26" s="36">
        <v>5917</v>
      </c>
      <c r="H26" s="36">
        <v>5910</v>
      </c>
      <c r="I26" s="36">
        <v>6004</v>
      </c>
      <c r="J26" s="36">
        <v>5881</v>
      </c>
      <c r="K26" s="36">
        <v>6212</v>
      </c>
      <c r="L26" s="36">
        <v>6408</v>
      </c>
    </row>
    <row r="27" spans="1:19" ht="14.25" customHeight="1" x14ac:dyDescent="0.2">
      <c r="A27" s="20" t="s">
        <v>40</v>
      </c>
      <c r="B27" s="36">
        <v>5442</v>
      </c>
      <c r="C27" s="36">
        <v>5838</v>
      </c>
      <c r="D27" s="36">
        <v>5846</v>
      </c>
      <c r="E27" s="36">
        <v>5938</v>
      </c>
      <c r="F27" s="36">
        <v>5581</v>
      </c>
      <c r="G27" s="36">
        <v>5917</v>
      </c>
      <c r="H27" s="36">
        <v>5972</v>
      </c>
      <c r="I27" s="36">
        <v>5824</v>
      </c>
      <c r="J27" s="36">
        <v>6027</v>
      </c>
      <c r="K27" s="36">
        <v>5892</v>
      </c>
      <c r="L27" s="36">
        <v>6267</v>
      </c>
    </row>
    <row r="28" spans="1:19" ht="6" customHeight="1" x14ac:dyDescent="0.2">
      <c r="A28" s="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9" ht="14.25" customHeight="1" x14ac:dyDescent="0.25">
      <c r="A29" s="19" t="s">
        <v>11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9" ht="14.25" customHeight="1" x14ac:dyDescent="0.25">
      <c r="A30" s="19" t="s">
        <v>12</v>
      </c>
      <c r="B30" s="36">
        <v>27299</v>
      </c>
      <c r="C30" s="36">
        <v>27858</v>
      </c>
      <c r="D30" s="36">
        <v>28454</v>
      </c>
      <c r="E30" s="36">
        <v>28753</v>
      </c>
      <c r="F30" s="36">
        <v>29258</v>
      </c>
      <c r="G30" s="36">
        <v>28975</v>
      </c>
      <c r="H30" s="36">
        <v>29014</v>
      </c>
      <c r="I30" s="36">
        <v>28608</v>
      </c>
      <c r="J30" s="36">
        <v>28598</v>
      </c>
      <c r="K30" s="36">
        <v>27709</v>
      </c>
      <c r="L30" s="36">
        <v>28385</v>
      </c>
    </row>
    <row r="31" spans="1:19" ht="14.25" customHeight="1" x14ac:dyDescent="0.2">
      <c r="A31" s="21" t="s">
        <v>13</v>
      </c>
      <c r="B31" s="36">
        <v>17478</v>
      </c>
      <c r="C31" s="36">
        <v>17774</v>
      </c>
      <c r="D31" s="36">
        <v>18094</v>
      </c>
      <c r="E31" s="36">
        <v>18242</v>
      </c>
      <c r="F31" s="36">
        <v>18288</v>
      </c>
      <c r="G31" s="36">
        <v>17838</v>
      </c>
      <c r="H31" s="36">
        <v>17602</v>
      </c>
      <c r="I31" s="36">
        <v>17356</v>
      </c>
      <c r="J31" s="36">
        <v>17608</v>
      </c>
      <c r="K31" s="36">
        <v>16982</v>
      </c>
      <c r="L31" s="36">
        <v>16984</v>
      </c>
    </row>
    <row r="32" spans="1:19" ht="14.25" customHeight="1" x14ac:dyDescent="0.2">
      <c r="A32" s="20" t="s">
        <v>14</v>
      </c>
      <c r="B32" s="36">
        <v>6285</v>
      </c>
      <c r="C32" s="36">
        <v>6316</v>
      </c>
      <c r="D32" s="36">
        <v>6376</v>
      </c>
      <c r="E32" s="36">
        <v>6394</v>
      </c>
      <c r="F32" s="36">
        <v>6179</v>
      </c>
      <c r="G32" s="36">
        <v>5805</v>
      </c>
      <c r="H32" s="36">
        <v>6132</v>
      </c>
      <c r="I32" s="36">
        <v>6020</v>
      </c>
      <c r="J32" s="36">
        <v>5818</v>
      </c>
      <c r="K32" s="36">
        <v>5673</v>
      </c>
      <c r="L32" s="36">
        <v>5732</v>
      </c>
    </row>
    <row r="33" spans="1:19" ht="14.25" customHeight="1" x14ac:dyDescent="0.2">
      <c r="A33" s="20" t="s">
        <v>15</v>
      </c>
      <c r="B33" s="36">
        <v>5783</v>
      </c>
      <c r="C33" s="36">
        <v>5996</v>
      </c>
      <c r="D33" s="36">
        <v>5982</v>
      </c>
      <c r="E33" s="36">
        <v>6090</v>
      </c>
      <c r="F33" s="36">
        <v>6186</v>
      </c>
      <c r="G33" s="36">
        <v>5986</v>
      </c>
      <c r="H33" s="36">
        <v>5676</v>
      </c>
      <c r="I33" s="36">
        <v>5838</v>
      </c>
      <c r="J33" s="36">
        <v>5997</v>
      </c>
      <c r="K33" s="36">
        <v>5574</v>
      </c>
      <c r="L33" s="36">
        <v>5621</v>
      </c>
    </row>
    <row r="34" spans="1:19" ht="14.25" customHeight="1" x14ac:dyDescent="0.2">
      <c r="A34" s="20" t="s">
        <v>16</v>
      </c>
      <c r="B34" s="36">
        <v>5410</v>
      </c>
      <c r="C34" s="36">
        <v>5462</v>
      </c>
      <c r="D34" s="36">
        <v>5736</v>
      </c>
      <c r="E34" s="36">
        <v>5758</v>
      </c>
      <c r="F34" s="36">
        <v>5923</v>
      </c>
      <c r="G34" s="36">
        <v>6047</v>
      </c>
      <c r="H34" s="36">
        <v>5794</v>
      </c>
      <c r="I34" s="36">
        <v>5498</v>
      </c>
      <c r="J34" s="36">
        <v>5793</v>
      </c>
      <c r="K34" s="36">
        <v>5735</v>
      </c>
      <c r="L34" s="36">
        <v>5631</v>
      </c>
    </row>
    <row r="35" spans="1:19" ht="14.25" customHeight="1" x14ac:dyDescent="0.2">
      <c r="A35" s="22" t="s">
        <v>17</v>
      </c>
      <c r="B35" s="36">
        <v>9821</v>
      </c>
      <c r="C35" s="36">
        <v>10084</v>
      </c>
      <c r="D35" s="36">
        <v>10360</v>
      </c>
      <c r="E35" s="36">
        <v>10511</v>
      </c>
      <c r="F35" s="36">
        <v>10970</v>
      </c>
      <c r="G35" s="36">
        <v>11137</v>
      </c>
      <c r="H35" s="36">
        <v>11412</v>
      </c>
      <c r="I35" s="36">
        <v>11252</v>
      </c>
      <c r="J35" s="36">
        <v>10990</v>
      </c>
      <c r="K35" s="36">
        <v>10727</v>
      </c>
      <c r="L35" s="36">
        <v>11401</v>
      </c>
    </row>
    <row r="36" spans="1:19" ht="14.25" customHeight="1" x14ac:dyDescent="0.2">
      <c r="A36" s="20" t="s">
        <v>18</v>
      </c>
      <c r="B36" s="36">
        <v>5057</v>
      </c>
      <c r="C36" s="36">
        <v>5220</v>
      </c>
      <c r="D36" s="36">
        <v>5222</v>
      </c>
      <c r="E36" s="36">
        <v>5397</v>
      </c>
      <c r="F36" s="36">
        <v>5472</v>
      </c>
      <c r="G36" s="36">
        <v>5554</v>
      </c>
      <c r="H36" s="36">
        <v>5686</v>
      </c>
      <c r="I36" s="36">
        <v>5405</v>
      </c>
      <c r="J36" s="36">
        <v>5195</v>
      </c>
      <c r="K36" s="36">
        <v>5233</v>
      </c>
      <c r="L36" s="36">
        <v>5399</v>
      </c>
    </row>
    <row r="37" spans="1:19" ht="14.25" customHeight="1" x14ac:dyDescent="0.2">
      <c r="A37" s="20" t="s">
        <v>19</v>
      </c>
      <c r="B37" s="36">
        <v>4559</v>
      </c>
      <c r="C37" s="36">
        <v>4647</v>
      </c>
      <c r="D37" s="36">
        <v>4897</v>
      </c>
      <c r="E37" s="36">
        <v>4865</v>
      </c>
      <c r="F37" s="36">
        <v>5195</v>
      </c>
      <c r="G37" s="36">
        <v>5279</v>
      </c>
      <c r="H37" s="36">
        <v>5322</v>
      </c>
      <c r="I37" s="36">
        <v>5463</v>
      </c>
      <c r="J37" s="36">
        <v>5319</v>
      </c>
      <c r="K37" s="36">
        <v>5023</v>
      </c>
      <c r="L37" s="36">
        <v>5331</v>
      </c>
    </row>
    <row r="38" spans="1:19" ht="14.25" customHeight="1" x14ac:dyDescent="0.2">
      <c r="A38" s="20" t="s">
        <v>20</v>
      </c>
      <c r="B38" s="36">
        <v>205</v>
      </c>
      <c r="C38" s="36">
        <v>217</v>
      </c>
      <c r="D38" s="36">
        <v>241</v>
      </c>
      <c r="E38" s="36">
        <v>249</v>
      </c>
      <c r="F38" s="36">
        <v>303</v>
      </c>
      <c r="G38" s="36">
        <v>304</v>
      </c>
      <c r="H38" s="36">
        <v>404</v>
      </c>
      <c r="I38" s="36">
        <v>384</v>
      </c>
      <c r="J38" s="36">
        <v>476</v>
      </c>
      <c r="K38" s="36">
        <v>471</v>
      </c>
      <c r="L38" s="36">
        <v>671</v>
      </c>
    </row>
    <row r="39" spans="1:19" ht="6" customHeight="1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9" ht="17.25" x14ac:dyDescent="0.25">
      <c r="A40" s="23" t="s">
        <v>41</v>
      </c>
      <c r="B40" s="36">
        <v>26976</v>
      </c>
      <c r="C40" s="36">
        <v>27535</v>
      </c>
      <c r="D40" s="36">
        <v>28110</v>
      </c>
      <c r="E40" s="36">
        <v>28416</v>
      </c>
      <c r="F40" s="36">
        <v>28901</v>
      </c>
      <c r="G40" s="36">
        <v>28555</v>
      </c>
      <c r="H40" s="36">
        <v>28456</v>
      </c>
      <c r="I40" s="36">
        <v>27963</v>
      </c>
      <c r="J40" s="36">
        <v>27940</v>
      </c>
      <c r="K40" s="36">
        <v>26978</v>
      </c>
      <c r="L40" s="36">
        <v>27577</v>
      </c>
      <c r="M40" s="39"/>
      <c r="N40" s="39"/>
      <c r="O40" s="39"/>
      <c r="P40" s="39"/>
      <c r="Q40" s="39"/>
      <c r="R40" s="39"/>
      <c r="S40" s="39"/>
    </row>
    <row r="41" spans="1:19" ht="14.25" customHeight="1" x14ac:dyDescent="0.2">
      <c r="A41" s="21" t="s">
        <v>13</v>
      </c>
      <c r="B41" s="36">
        <v>17287</v>
      </c>
      <c r="C41" s="36">
        <v>17578</v>
      </c>
      <c r="D41" s="36">
        <v>17895</v>
      </c>
      <c r="E41" s="36">
        <v>18024</v>
      </c>
      <c r="F41" s="36">
        <v>18074</v>
      </c>
      <c r="G41" s="36">
        <v>17583</v>
      </c>
      <c r="H41" s="36">
        <v>17274</v>
      </c>
      <c r="I41" s="36">
        <v>16935</v>
      </c>
      <c r="J41" s="36">
        <v>17192</v>
      </c>
      <c r="K41" s="36">
        <v>16556</v>
      </c>
      <c r="L41" s="36">
        <v>16550</v>
      </c>
      <c r="M41" s="39"/>
      <c r="N41" s="39"/>
      <c r="O41" s="39"/>
      <c r="P41" s="39"/>
      <c r="Q41" s="39"/>
      <c r="R41" s="39"/>
      <c r="S41" s="39"/>
    </row>
    <row r="42" spans="1:19" ht="14.25" customHeight="1" x14ac:dyDescent="0.2">
      <c r="A42" s="20" t="s">
        <v>14</v>
      </c>
      <c r="B42" s="36">
        <v>6206</v>
      </c>
      <c r="C42" s="36">
        <v>6244</v>
      </c>
      <c r="D42" s="36">
        <v>6296</v>
      </c>
      <c r="E42" s="36">
        <v>6288</v>
      </c>
      <c r="F42" s="36">
        <v>6108</v>
      </c>
      <c r="G42" s="36">
        <v>5687</v>
      </c>
      <c r="H42" s="36">
        <v>5977</v>
      </c>
      <c r="I42" s="36">
        <v>5858</v>
      </c>
      <c r="J42" s="36">
        <v>5672</v>
      </c>
      <c r="K42" s="36">
        <v>5525</v>
      </c>
      <c r="L42" s="36">
        <v>5587</v>
      </c>
    </row>
    <row r="43" spans="1:19" ht="14.25" customHeight="1" x14ac:dyDescent="0.2">
      <c r="A43" s="20" t="s">
        <v>15</v>
      </c>
      <c r="B43" s="36">
        <v>5719</v>
      </c>
      <c r="C43" s="36">
        <v>5930</v>
      </c>
      <c r="D43" s="36">
        <v>5914</v>
      </c>
      <c r="E43" s="36">
        <v>6022</v>
      </c>
      <c r="F43" s="36">
        <v>6093</v>
      </c>
      <c r="G43" s="36">
        <v>5923</v>
      </c>
      <c r="H43" s="36">
        <v>5560</v>
      </c>
      <c r="I43" s="36">
        <v>5700</v>
      </c>
      <c r="J43" s="36">
        <v>5867</v>
      </c>
      <c r="K43" s="36">
        <v>5426</v>
      </c>
      <c r="L43" s="36">
        <v>5478</v>
      </c>
    </row>
    <row r="44" spans="1:19" ht="14.25" customHeight="1" x14ac:dyDescent="0.2">
      <c r="A44" s="20" t="s">
        <v>16</v>
      </c>
      <c r="B44" s="36">
        <v>5362</v>
      </c>
      <c r="C44" s="36">
        <v>5404</v>
      </c>
      <c r="D44" s="36">
        <v>5685</v>
      </c>
      <c r="E44" s="36">
        <v>5714</v>
      </c>
      <c r="F44" s="36">
        <v>5873</v>
      </c>
      <c r="G44" s="36">
        <v>5973</v>
      </c>
      <c r="H44" s="36">
        <v>5737</v>
      </c>
      <c r="I44" s="36">
        <v>5377</v>
      </c>
      <c r="J44" s="36">
        <v>5653</v>
      </c>
      <c r="K44" s="36">
        <v>5605</v>
      </c>
      <c r="L44" s="36">
        <v>5485</v>
      </c>
    </row>
    <row r="45" spans="1:19" ht="14.25" customHeight="1" x14ac:dyDescent="0.2">
      <c r="A45" s="22" t="s">
        <v>17</v>
      </c>
      <c r="B45" s="36">
        <v>9689</v>
      </c>
      <c r="C45" s="36">
        <v>9957</v>
      </c>
      <c r="D45" s="36">
        <v>10215</v>
      </c>
      <c r="E45" s="36">
        <v>10392</v>
      </c>
      <c r="F45" s="36">
        <v>10827</v>
      </c>
      <c r="G45" s="36">
        <v>10972</v>
      </c>
      <c r="H45" s="36">
        <v>11182</v>
      </c>
      <c r="I45" s="36">
        <v>11028</v>
      </c>
      <c r="J45" s="36">
        <v>10748</v>
      </c>
      <c r="K45" s="36">
        <v>10422</v>
      </c>
      <c r="L45" s="36">
        <v>11027</v>
      </c>
      <c r="M45" s="39"/>
      <c r="N45" s="39"/>
      <c r="O45" s="39"/>
      <c r="P45" s="39"/>
      <c r="Q45" s="39"/>
      <c r="R45" s="39"/>
      <c r="S45" s="39"/>
    </row>
    <row r="46" spans="1:19" ht="14.25" customHeight="1" x14ac:dyDescent="0.2">
      <c r="A46" s="20" t="s">
        <v>18</v>
      </c>
      <c r="B46" s="36">
        <v>5002</v>
      </c>
      <c r="C46" s="36">
        <v>5171</v>
      </c>
      <c r="D46" s="36">
        <v>5160</v>
      </c>
      <c r="E46" s="36">
        <v>5348</v>
      </c>
      <c r="F46" s="36">
        <v>5395</v>
      </c>
      <c r="G46" s="36">
        <v>5474</v>
      </c>
      <c r="H46" s="36">
        <v>5577</v>
      </c>
      <c r="I46" s="36">
        <v>5325</v>
      </c>
      <c r="J46" s="36">
        <v>5083</v>
      </c>
      <c r="K46" s="36">
        <v>5083</v>
      </c>
      <c r="L46" s="36">
        <v>5264</v>
      </c>
    </row>
    <row r="47" spans="1:19" ht="14.25" customHeight="1" x14ac:dyDescent="0.2">
      <c r="A47" s="20" t="s">
        <v>19</v>
      </c>
      <c r="B47" s="36">
        <v>4516</v>
      </c>
      <c r="C47" s="36">
        <v>4608</v>
      </c>
      <c r="D47" s="36">
        <v>4853</v>
      </c>
      <c r="E47" s="36">
        <v>4831</v>
      </c>
      <c r="F47" s="36">
        <v>5162</v>
      </c>
      <c r="G47" s="36">
        <v>5225</v>
      </c>
      <c r="H47" s="36">
        <v>5254</v>
      </c>
      <c r="I47" s="36">
        <v>5382</v>
      </c>
      <c r="J47" s="36">
        <v>5265</v>
      </c>
      <c r="K47" s="36">
        <v>4922</v>
      </c>
      <c r="L47" s="36">
        <v>5191</v>
      </c>
    </row>
    <row r="48" spans="1:19" ht="14.25" customHeight="1" x14ac:dyDescent="0.2">
      <c r="A48" s="20" t="s">
        <v>20</v>
      </c>
      <c r="B48" s="36">
        <v>171</v>
      </c>
      <c r="C48" s="36">
        <v>178</v>
      </c>
      <c r="D48" s="36">
        <v>202</v>
      </c>
      <c r="E48" s="36">
        <v>213</v>
      </c>
      <c r="F48" s="36">
        <v>270</v>
      </c>
      <c r="G48" s="36">
        <v>273</v>
      </c>
      <c r="H48" s="36">
        <v>351</v>
      </c>
      <c r="I48" s="36">
        <v>321</v>
      </c>
      <c r="J48" s="36">
        <v>400</v>
      </c>
      <c r="K48" s="36">
        <v>417</v>
      </c>
      <c r="L48" s="36">
        <v>572</v>
      </c>
    </row>
    <row r="49" spans="1:19" ht="6" customHeight="1" x14ac:dyDescent="0.2">
      <c r="A49" s="20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9" ht="14.25" customHeight="1" x14ac:dyDescent="0.25">
      <c r="A50" s="19" t="s">
        <v>42</v>
      </c>
      <c r="B50" s="36">
        <v>323</v>
      </c>
      <c r="C50" s="36">
        <v>323</v>
      </c>
      <c r="D50" s="36">
        <v>344</v>
      </c>
      <c r="E50" s="36">
        <v>337</v>
      </c>
      <c r="F50" s="36">
        <v>357</v>
      </c>
      <c r="G50" s="36">
        <v>420</v>
      </c>
      <c r="H50" s="36">
        <v>558</v>
      </c>
      <c r="I50" s="36">
        <v>645</v>
      </c>
      <c r="J50" s="36">
        <v>658</v>
      </c>
      <c r="K50" s="36">
        <v>731</v>
      </c>
      <c r="L50" s="36">
        <v>808</v>
      </c>
      <c r="M50" s="39"/>
      <c r="N50" s="39"/>
      <c r="O50" s="39"/>
      <c r="P50" s="39"/>
      <c r="Q50" s="39"/>
      <c r="R50" s="39"/>
      <c r="S50" s="39"/>
    </row>
    <row r="51" spans="1:19" ht="14.25" customHeight="1" x14ac:dyDescent="0.2">
      <c r="A51" s="21" t="s">
        <v>13</v>
      </c>
      <c r="B51" s="36">
        <v>191</v>
      </c>
      <c r="C51" s="36">
        <v>196</v>
      </c>
      <c r="D51" s="36">
        <v>199</v>
      </c>
      <c r="E51" s="36">
        <v>218</v>
      </c>
      <c r="F51" s="36">
        <v>214</v>
      </c>
      <c r="G51" s="36">
        <v>255</v>
      </c>
      <c r="H51" s="36">
        <v>328</v>
      </c>
      <c r="I51" s="36">
        <v>421</v>
      </c>
      <c r="J51" s="36">
        <v>416</v>
      </c>
      <c r="K51" s="36">
        <v>426</v>
      </c>
      <c r="L51" s="36">
        <v>434</v>
      </c>
    </row>
    <row r="52" spans="1:19" ht="14.25" customHeight="1" x14ac:dyDescent="0.2">
      <c r="A52" s="20" t="s">
        <v>14</v>
      </c>
      <c r="B52" s="36">
        <v>79</v>
      </c>
      <c r="C52" s="36">
        <v>72</v>
      </c>
      <c r="D52" s="36">
        <v>80</v>
      </c>
      <c r="E52" s="36">
        <v>106</v>
      </c>
      <c r="F52" s="36">
        <v>71</v>
      </c>
      <c r="G52" s="36">
        <v>118</v>
      </c>
      <c r="H52" s="36">
        <v>155</v>
      </c>
      <c r="I52" s="36">
        <v>162</v>
      </c>
      <c r="J52" s="36">
        <v>146</v>
      </c>
      <c r="K52" s="36">
        <v>148</v>
      </c>
      <c r="L52" s="36">
        <v>145</v>
      </c>
    </row>
    <row r="53" spans="1:19" ht="14.25" customHeight="1" x14ac:dyDescent="0.2">
      <c r="A53" s="20" t="s">
        <v>15</v>
      </c>
      <c r="B53" s="36">
        <v>64</v>
      </c>
      <c r="C53" s="36">
        <v>66</v>
      </c>
      <c r="D53" s="36">
        <v>68</v>
      </c>
      <c r="E53" s="36">
        <v>68</v>
      </c>
      <c r="F53" s="36">
        <v>93</v>
      </c>
      <c r="G53" s="36">
        <v>63</v>
      </c>
      <c r="H53" s="36">
        <v>116</v>
      </c>
      <c r="I53" s="36">
        <v>138</v>
      </c>
      <c r="J53" s="36">
        <v>130</v>
      </c>
      <c r="K53" s="36">
        <v>148</v>
      </c>
      <c r="L53" s="36">
        <v>143</v>
      </c>
    </row>
    <row r="54" spans="1:19" ht="14.25" customHeight="1" x14ac:dyDescent="0.2">
      <c r="A54" s="20" t="s">
        <v>16</v>
      </c>
      <c r="B54" s="36">
        <v>48</v>
      </c>
      <c r="C54" s="36">
        <v>58</v>
      </c>
      <c r="D54" s="36">
        <v>51</v>
      </c>
      <c r="E54" s="36">
        <v>44</v>
      </c>
      <c r="F54" s="36">
        <v>50</v>
      </c>
      <c r="G54" s="36">
        <v>74</v>
      </c>
      <c r="H54" s="36">
        <v>57</v>
      </c>
      <c r="I54" s="36">
        <v>121</v>
      </c>
      <c r="J54" s="36">
        <v>140</v>
      </c>
      <c r="K54" s="36">
        <v>130</v>
      </c>
      <c r="L54" s="36">
        <v>146</v>
      </c>
    </row>
    <row r="55" spans="1:19" ht="14.25" customHeight="1" x14ac:dyDescent="0.2">
      <c r="A55" s="22" t="s">
        <v>17</v>
      </c>
      <c r="B55" s="36">
        <v>132</v>
      </c>
      <c r="C55" s="36">
        <v>127</v>
      </c>
      <c r="D55" s="36">
        <v>145</v>
      </c>
      <c r="E55" s="36">
        <v>119</v>
      </c>
      <c r="F55" s="36">
        <v>143</v>
      </c>
      <c r="G55" s="36">
        <v>165</v>
      </c>
      <c r="H55" s="36">
        <v>230</v>
      </c>
      <c r="I55" s="36">
        <v>224</v>
      </c>
      <c r="J55" s="36">
        <v>242</v>
      </c>
      <c r="K55" s="36">
        <v>305</v>
      </c>
      <c r="L55" s="36">
        <v>374</v>
      </c>
    </row>
    <row r="56" spans="1:19" ht="14.25" customHeight="1" x14ac:dyDescent="0.2">
      <c r="A56" s="20" t="s">
        <v>18</v>
      </c>
      <c r="B56" s="36">
        <v>55</v>
      </c>
      <c r="C56" s="36">
        <v>49</v>
      </c>
      <c r="D56" s="36">
        <v>62</v>
      </c>
      <c r="E56" s="36">
        <v>49</v>
      </c>
      <c r="F56" s="36">
        <v>77</v>
      </c>
      <c r="G56" s="36">
        <v>80</v>
      </c>
      <c r="H56" s="36">
        <v>109</v>
      </c>
      <c r="I56" s="36">
        <v>80</v>
      </c>
      <c r="J56" s="36">
        <v>112</v>
      </c>
      <c r="K56" s="36">
        <v>150</v>
      </c>
      <c r="L56" s="36">
        <v>135</v>
      </c>
    </row>
    <row r="57" spans="1:19" ht="14.25" customHeight="1" x14ac:dyDescent="0.2">
      <c r="A57" s="20" t="s">
        <v>19</v>
      </c>
      <c r="B57" s="36">
        <v>43</v>
      </c>
      <c r="C57" s="36">
        <v>39</v>
      </c>
      <c r="D57" s="36">
        <v>44</v>
      </c>
      <c r="E57" s="36">
        <v>34</v>
      </c>
      <c r="F57" s="36">
        <v>33</v>
      </c>
      <c r="G57" s="36">
        <v>54</v>
      </c>
      <c r="H57" s="36">
        <v>68</v>
      </c>
      <c r="I57" s="36">
        <v>81</v>
      </c>
      <c r="J57" s="36">
        <v>54</v>
      </c>
      <c r="K57" s="36">
        <v>101</v>
      </c>
      <c r="L57" s="36">
        <v>140</v>
      </c>
    </row>
    <row r="58" spans="1:19" ht="14.25" customHeight="1" x14ac:dyDescent="0.2">
      <c r="A58" s="20" t="s">
        <v>20</v>
      </c>
      <c r="B58" s="36">
        <v>34</v>
      </c>
      <c r="C58" s="36">
        <v>39</v>
      </c>
      <c r="D58" s="36">
        <v>39</v>
      </c>
      <c r="E58" s="36">
        <v>36</v>
      </c>
      <c r="F58" s="36">
        <v>33</v>
      </c>
      <c r="G58" s="36">
        <v>31</v>
      </c>
      <c r="H58" s="36">
        <v>53</v>
      </c>
      <c r="I58" s="36">
        <v>63</v>
      </c>
      <c r="J58" s="36">
        <v>76</v>
      </c>
      <c r="K58" s="36">
        <v>54</v>
      </c>
      <c r="L58" s="36">
        <v>99</v>
      </c>
    </row>
    <row r="59" spans="1:19" ht="6" customHeight="1" x14ac:dyDescent="0.2">
      <c r="A59" s="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9"/>
      <c r="N59" s="39"/>
      <c r="O59" s="39"/>
      <c r="P59" s="39"/>
      <c r="Q59" s="39"/>
      <c r="R59" s="39"/>
      <c r="S59" s="39"/>
    </row>
    <row r="60" spans="1:19" ht="14.25" customHeight="1" thickBot="1" x14ac:dyDescent="0.3">
      <c r="A60" s="42" t="s">
        <v>43</v>
      </c>
      <c r="B60" s="43">
        <v>82</v>
      </c>
      <c r="C60" s="43">
        <v>17</v>
      </c>
      <c r="D60" s="43">
        <v>105</v>
      </c>
      <c r="E60" s="43">
        <v>112</v>
      </c>
      <c r="F60" s="43">
        <v>38</v>
      </c>
      <c r="G60" s="43">
        <v>36</v>
      </c>
      <c r="H60" s="43">
        <v>49</v>
      </c>
      <c r="I60" s="43">
        <v>32</v>
      </c>
      <c r="J60" s="43">
        <v>42</v>
      </c>
      <c r="K60" s="43">
        <v>35</v>
      </c>
      <c r="L60" s="43">
        <v>26</v>
      </c>
      <c r="M60" s="39"/>
      <c r="N60" s="39"/>
      <c r="O60" s="39"/>
      <c r="P60" s="39"/>
      <c r="Q60" s="39"/>
      <c r="R60" s="39"/>
      <c r="S60" s="39"/>
    </row>
    <row r="61" spans="1:19" x14ac:dyDescent="0.2">
      <c r="A61" s="45" t="s">
        <v>44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39"/>
      <c r="N61" s="39"/>
      <c r="O61" s="39"/>
      <c r="P61" s="39"/>
      <c r="Q61" s="39"/>
      <c r="R61" s="39"/>
      <c r="S61" s="39"/>
    </row>
    <row r="62" spans="1:19" x14ac:dyDescent="0.2">
      <c r="A62" s="45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39"/>
      <c r="N62" s="39"/>
      <c r="O62" s="39"/>
      <c r="P62" s="39"/>
      <c r="Q62" s="39"/>
      <c r="R62" s="39"/>
      <c r="S62" s="39"/>
    </row>
    <row r="63" spans="1:19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</row>
  </sheetData>
  <mergeCells count="1">
    <mergeCell ref="M1:N2"/>
  </mergeCells>
  <hyperlinks>
    <hyperlink ref="M1" r:id="rId1" location="INDICE!A1"/>
    <hyperlink ref="M1:N2" location="INDICE!A3" display="INDICE"/>
  </hyperlinks>
  <printOptions horizontalCentered="1"/>
  <pageMargins left="0.59055118110236227" right="0.59055118110236227" top="0.78740157480314965" bottom="0.59055118110236227" header="0" footer="0"/>
  <pageSetup scale="85" orientation="portrait" r:id="rId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Normal="100" zoomScaleSheetLayoutView="100" workbookViewId="0"/>
  </sheetViews>
  <sheetFormatPr baseColWidth="10" defaultColWidth="11" defaultRowHeight="12.75" x14ac:dyDescent="0.2"/>
  <cols>
    <col min="1" max="1" width="11" style="2"/>
    <col min="2" max="4" width="4.625" style="2" customWidth="1"/>
    <col min="5" max="5" width="1.75" style="2" customWidth="1"/>
    <col min="6" max="8" width="6" style="2" customWidth="1"/>
    <col min="9" max="9" width="1.125" style="2" customWidth="1"/>
    <col min="10" max="12" width="5.375" style="2" customWidth="1"/>
    <col min="13" max="13" width="1.375" style="2" customWidth="1"/>
    <col min="14" max="16" width="5.375" style="2" customWidth="1"/>
    <col min="17" max="17" width="1.5" style="2" customWidth="1"/>
    <col min="18" max="20" width="5.125" style="2" customWidth="1"/>
    <col min="21" max="21" width="1.5" style="2" customWidth="1"/>
    <col min="22" max="24" width="5.75" style="2" customWidth="1"/>
    <col min="25" max="16384" width="11" style="129"/>
  </cols>
  <sheetData>
    <row r="1" spans="1:28" ht="15" customHeight="1" x14ac:dyDescent="0.2">
      <c r="A1" s="85" t="s">
        <v>793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7"/>
      <c r="Y1" s="200"/>
      <c r="Z1" s="747" t="s">
        <v>650</v>
      </c>
      <c r="AA1" s="747"/>
      <c r="AB1" s="200"/>
    </row>
    <row r="2" spans="1:28" ht="15" customHeight="1" x14ac:dyDescent="0.2">
      <c r="A2" s="85" t="s">
        <v>829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7"/>
      <c r="Y2" s="200"/>
      <c r="Z2" s="747"/>
      <c r="AA2" s="747"/>
      <c r="AB2"/>
    </row>
    <row r="3" spans="1:28" ht="14.25" x14ac:dyDescent="0.2">
      <c r="A3" s="85" t="s">
        <v>370</v>
      </c>
      <c r="B3" s="85"/>
      <c r="C3" s="85"/>
      <c r="D3" s="85"/>
      <c r="E3" s="85"/>
      <c r="F3" s="85"/>
      <c r="G3" s="85"/>
      <c r="H3" s="85"/>
      <c r="I3" s="85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7"/>
      <c r="Y3" s="174"/>
      <c r="Z3" s="174"/>
      <c r="AA3" s="174"/>
      <c r="AB3" s="174"/>
    </row>
    <row r="4" spans="1:28" ht="19.5" x14ac:dyDescent="0.35">
      <c r="A4" s="378" t="s">
        <v>371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</row>
    <row r="5" spans="1:28" ht="13.5" x14ac:dyDescent="0.2">
      <c r="A5" s="379" t="s">
        <v>48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7"/>
    </row>
    <row r="6" spans="1:28" ht="15" thickBot="1" x14ac:dyDescent="0.25">
      <c r="A6" s="87" t="s">
        <v>1078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402"/>
    </row>
    <row r="7" spans="1:28" ht="39.75" customHeight="1" x14ac:dyDescent="0.25">
      <c r="A7" s="660"/>
      <c r="B7" s="545" t="s">
        <v>372</v>
      </c>
      <c r="C7" s="545"/>
      <c r="D7" s="545"/>
      <c r="E7" s="545"/>
      <c r="F7" s="546"/>
      <c r="G7" s="546"/>
      <c r="H7" s="546"/>
      <c r="I7" s="547"/>
      <c r="J7" s="545" t="s">
        <v>373</v>
      </c>
      <c r="K7" s="545"/>
      <c r="L7" s="545"/>
      <c r="M7" s="545"/>
      <c r="N7" s="546"/>
      <c r="O7" s="546"/>
      <c r="P7" s="546"/>
      <c r="Q7" s="318"/>
      <c r="R7" s="794" t="s">
        <v>121</v>
      </c>
      <c r="S7" s="794"/>
      <c r="T7" s="794"/>
      <c r="U7" s="794"/>
      <c r="V7" s="794"/>
      <c r="W7" s="794"/>
      <c r="X7" s="794"/>
    </row>
    <row r="8" spans="1:28" ht="14.25" customHeight="1" x14ac:dyDescent="0.25">
      <c r="A8" s="380"/>
      <c r="B8" s="793" t="s">
        <v>897</v>
      </c>
      <c r="C8" s="793"/>
      <c r="D8" s="793"/>
      <c r="E8" s="380"/>
      <c r="F8" s="793" t="s">
        <v>898</v>
      </c>
      <c r="G8" s="793"/>
      <c r="H8" s="793"/>
      <c r="I8" s="380"/>
      <c r="J8" s="793" t="s">
        <v>897</v>
      </c>
      <c r="K8" s="793"/>
      <c r="L8" s="793"/>
      <c r="M8" s="380"/>
      <c r="N8" s="793" t="s">
        <v>898</v>
      </c>
      <c r="O8" s="793"/>
      <c r="P8" s="793"/>
      <c r="Q8" s="318"/>
      <c r="R8" s="793" t="s">
        <v>897</v>
      </c>
      <c r="S8" s="793"/>
      <c r="T8" s="793"/>
      <c r="U8" s="380"/>
      <c r="V8" s="793" t="s">
        <v>898</v>
      </c>
      <c r="W8" s="793"/>
      <c r="X8" s="793"/>
    </row>
    <row r="9" spans="1:28" ht="18" customHeight="1" thickBot="1" x14ac:dyDescent="0.3">
      <c r="A9" s="381" t="s">
        <v>374</v>
      </c>
      <c r="B9" s="12" t="s">
        <v>87</v>
      </c>
      <c r="C9" s="12" t="s">
        <v>88</v>
      </c>
      <c r="D9" s="12" t="s">
        <v>89</v>
      </c>
      <c r="E9" s="381"/>
      <c r="F9" s="12" t="s">
        <v>87</v>
      </c>
      <c r="G9" s="12" t="s">
        <v>88</v>
      </c>
      <c r="H9" s="12" t="s">
        <v>89</v>
      </c>
      <c r="I9" s="12"/>
      <c r="J9" s="12" t="s">
        <v>87</v>
      </c>
      <c r="K9" s="12" t="s">
        <v>88</v>
      </c>
      <c r="L9" s="12" t="s">
        <v>89</v>
      </c>
      <c r="M9" s="381"/>
      <c r="N9" s="12" t="s">
        <v>87</v>
      </c>
      <c r="O9" s="12" t="s">
        <v>88</v>
      </c>
      <c r="P9" s="12" t="s">
        <v>89</v>
      </c>
      <c r="Q9" s="409"/>
      <c r="R9" s="12" t="s">
        <v>87</v>
      </c>
      <c r="S9" s="12" t="s">
        <v>88</v>
      </c>
      <c r="T9" s="12" t="s">
        <v>89</v>
      </c>
      <c r="U9" s="381"/>
      <c r="V9" s="12" t="s">
        <v>87</v>
      </c>
      <c r="W9" s="12" t="s">
        <v>88</v>
      </c>
      <c r="X9" s="12" t="s">
        <v>89</v>
      </c>
    </row>
    <row r="10" spans="1:28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R10" s="15"/>
      <c r="S10" s="15"/>
      <c r="T10" s="15"/>
      <c r="U10" s="15"/>
      <c r="V10" s="15"/>
      <c r="W10" s="15"/>
    </row>
    <row r="11" spans="1:28" ht="15" customHeight="1" x14ac:dyDescent="0.25">
      <c r="A11" s="382">
        <v>2003</v>
      </c>
      <c r="B11" s="383">
        <v>64.163339826297147</v>
      </c>
      <c r="C11" s="383">
        <v>63.752945895803038</v>
      </c>
      <c r="D11" s="383">
        <v>64.595347118670915</v>
      </c>
      <c r="E11" s="383"/>
      <c r="F11" s="548">
        <v>62.201950460614711</v>
      </c>
      <c r="G11" s="548">
        <v>61.49024720453292</v>
      </c>
      <c r="H11" s="548">
        <v>62.951135508900649</v>
      </c>
      <c r="I11" s="384"/>
      <c r="J11" s="385">
        <v>94.289729177312211</v>
      </c>
      <c r="K11" s="385">
        <v>94.169161676646709</v>
      </c>
      <c r="L11" s="385">
        <v>94.416230366492144</v>
      </c>
      <c r="M11" s="385"/>
      <c r="N11" s="548">
        <v>89.753449156872762</v>
      </c>
      <c r="O11" s="548">
        <v>89.026946107784426</v>
      </c>
      <c r="P11" s="548">
        <v>90.515706806282722</v>
      </c>
      <c r="Q11" s="252"/>
      <c r="R11" s="385">
        <v>33.644351843464079</v>
      </c>
      <c r="S11" s="385">
        <v>33.039403406227954</v>
      </c>
      <c r="T11" s="385">
        <v>34.283281445411248</v>
      </c>
      <c r="U11" s="385"/>
      <c r="V11" s="548">
        <v>31.824828853545224</v>
      </c>
      <c r="W11" s="548">
        <v>31.232994054217471</v>
      </c>
      <c r="X11" s="548">
        <v>32.449908198291688</v>
      </c>
    </row>
    <row r="12" spans="1:28" ht="15" customHeight="1" x14ac:dyDescent="0.25">
      <c r="A12" s="382">
        <v>2004</v>
      </c>
      <c r="B12" s="383">
        <v>64.68142280409063</v>
      </c>
      <c r="C12" s="383">
        <v>64.127511371664411</v>
      </c>
      <c r="D12" s="383">
        <v>65.266700716353014</v>
      </c>
      <c r="E12" s="383"/>
      <c r="F12" s="548">
        <v>62.910558958749888</v>
      </c>
      <c r="G12" s="548">
        <v>62.133287061710639</v>
      </c>
      <c r="H12" s="548">
        <v>63.731845623960503</v>
      </c>
      <c r="I12" s="384"/>
      <c r="J12" s="385">
        <v>93.221629855293216</v>
      </c>
      <c r="K12" s="385">
        <v>92.376095857720614</v>
      </c>
      <c r="L12" s="385">
        <v>94.115460194381001</v>
      </c>
      <c r="M12" s="385"/>
      <c r="N12" s="548">
        <v>89.019840706365301</v>
      </c>
      <c r="O12" s="548">
        <v>87.71634555000125</v>
      </c>
      <c r="P12" s="548">
        <v>90.397790642094648</v>
      </c>
      <c r="Q12" s="252"/>
      <c r="R12" s="385">
        <v>36.897266729500473</v>
      </c>
      <c r="S12" s="385">
        <v>36.614963057200178</v>
      </c>
      <c r="T12" s="385">
        <v>37.195421306942968</v>
      </c>
      <c r="U12" s="385"/>
      <c r="V12" s="548">
        <v>35.06251963556393</v>
      </c>
      <c r="W12" s="548">
        <v>34.794735039389337</v>
      </c>
      <c r="X12" s="548">
        <v>35.345339913697323</v>
      </c>
    </row>
    <row r="13" spans="1:28" ht="15" customHeight="1" x14ac:dyDescent="0.25">
      <c r="A13" s="382">
        <v>2005</v>
      </c>
      <c r="B13" s="383">
        <v>68.138193351909067</v>
      </c>
      <c r="C13" s="383">
        <v>67.970738699552683</v>
      </c>
      <c r="D13" s="383">
        <v>68.313400995539467</v>
      </c>
      <c r="E13" s="383"/>
      <c r="F13" s="548">
        <v>66.530191886068835</v>
      </c>
      <c r="G13" s="548">
        <v>66.170328448211947</v>
      </c>
      <c r="H13" s="548">
        <v>66.906716659124697</v>
      </c>
      <c r="I13" s="384"/>
      <c r="J13" s="385">
        <v>92.868961367795634</v>
      </c>
      <c r="K13" s="385">
        <v>92.459920450940686</v>
      </c>
      <c r="L13" s="385">
        <v>93.301028430033256</v>
      </c>
      <c r="M13" s="385"/>
      <c r="N13" s="548">
        <v>89.070921808017246</v>
      </c>
      <c r="O13" s="548">
        <v>88.2799346038408</v>
      </c>
      <c r="P13" s="548">
        <v>89.906436064644168</v>
      </c>
      <c r="Q13" s="252"/>
      <c r="R13" s="385">
        <v>43.002560737900197</v>
      </c>
      <c r="S13" s="385">
        <v>42.846413819001128</v>
      </c>
      <c r="T13" s="385">
        <v>43.16436650409878</v>
      </c>
      <c r="U13" s="385"/>
      <c r="V13" s="548">
        <v>40.989642388493245</v>
      </c>
      <c r="W13" s="548">
        <v>40.843660032544747</v>
      </c>
      <c r="X13" s="548">
        <v>41.140915222579643</v>
      </c>
    </row>
    <row r="14" spans="1:28" ht="15" customHeight="1" x14ac:dyDescent="0.25">
      <c r="A14" s="382">
        <v>2006</v>
      </c>
      <c r="B14" s="383">
        <v>70.934437704153055</v>
      </c>
      <c r="C14" s="383">
        <v>70.888883256450555</v>
      </c>
      <c r="D14" s="383">
        <v>70.982119170159706</v>
      </c>
      <c r="E14" s="383"/>
      <c r="F14" s="548">
        <v>69.425649401151034</v>
      </c>
      <c r="G14" s="548">
        <v>69.143813048106651</v>
      </c>
      <c r="H14" s="548">
        <v>69.72064519552184</v>
      </c>
      <c r="I14" s="384"/>
      <c r="J14" s="385">
        <v>94.763165262541676</v>
      </c>
      <c r="K14" s="385">
        <v>95.051881485185646</v>
      </c>
      <c r="L14" s="385">
        <v>94.463883057305026</v>
      </c>
      <c r="M14" s="385"/>
      <c r="N14" s="548">
        <v>91.156557815164547</v>
      </c>
      <c r="O14" s="548">
        <v>90.948868608576078</v>
      </c>
      <c r="P14" s="548">
        <v>91.371847704947768</v>
      </c>
      <c r="Q14" s="252"/>
      <c r="R14" s="385">
        <v>46.205657835653348</v>
      </c>
      <c r="S14" s="385">
        <v>46.054017937450212</v>
      </c>
      <c r="T14" s="385">
        <v>46.365982882760491</v>
      </c>
      <c r="U14" s="385"/>
      <c r="V14" s="548">
        <v>44.240471222166462</v>
      </c>
      <c r="W14" s="548">
        <v>44.088093953177605</v>
      </c>
      <c r="X14" s="548">
        <v>44.40157587284336</v>
      </c>
    </row>
    <row r="15" spans="1:28" ht="15" customHeight="1" x14ac:dyDescent="0.25">
      <c r="A15" s="382">
        <v>2007</v>
      </c>
      <c r="B15" s="383">
        <v>72.50093764222828</v>
      </c>
      <c r="C15" s="383">
        <v>72.440803395675943</v>
      </c>
      <c r="D15" s="383">
        <v>72.564209425189489</v>
      </c>
      <c r="E15" s="383"/>
      <c r="F15" s="548">
        <v>70.879786536877901</v>
      </c>
      <c r="G15" s="548">
        <v>70.597847527880901</v>
      </c>
      <c r="H15" s="548">
        <v>71.176134612379471</v>
      </c>
      <c r="I15" s="384"/>
      <c r="J15" s="385">
        <v>95.139173788684133</v>
      </c>
      <c r="K15" s="385">
        <v>94.984376283612164</v>
      </c>
      <c r="L15" s="385">
        <v>95.310948234558978</v>
      </c>
      <c r="M15" s="385"/>
      <c r="N15" s="548">
        <v>91.327795416849767</v>
      </c>
      <c r="O15" s="548">
        <v>90.714281674143592</v>
      </c>
      <c r="P15" s="548">
        <v>91.983033577502425</v>
      </c>
      <c r="Q15" s="252"/>
      <c r="R15" s="385">
        <v>46.908243271879634</v>
      </c>
      <c r="S15" s="385">
        <v>46.455962226043283</v>
      </c>
      <c r="T15" s="385">
        <v>47.393545364025073</v>
      </c>
      <c r="U15" s="385"/>
      <c r="V15" s="548">
        <v>43.996609451154903</v>
      </c>
      <c r="W15" s="548">
        <v>43.497366194492209</v>
      </c>
      <c r="X15" s="548">
        <v>44.532302465881799</v>
      </c>
    </row>
    <row r="16" spans="1:28" ht="15" customHeight="1" x14ac:dyDescent="0.25">
      <c r="A16" s="382">
        <v>2008</v>
      </c>
      <c r="B16" s="383">
        <v>74.067437580303505</v>
      </c>
      <c r="C16" s="383">
        <v>73.992723534901344</v>
      </c>
      <c r="D16" s="383">
        <v>74.146299680219272</v>
      </c>
      <c r="E16" s="383"/>
      <c r="F16" s="548">
        <v>72.333923672604783</v>
      </c>
      <c r="G16" s="548">
        <v>72.051882007655166</v>
      </c>
      <c r="H16" s="548">
        <v>72.631624029237102</v>
      </c>
      <c r="I16" s="384"/>
      <c r="J16" s="385">
        <v>95.515182314826575</v>
      </c>
      <c r="K16" s="385">
        <v>94.916871082038696</v>
      </c>
      <c r="L16" s="385">
        <v>96.158013411812931</v>
      </c>
      <c r="M16" s="385"/>
      <c r="N16" s="548">
        <v>91.499033018534988</v>
      </c>
      <c r="O16" s="548">
        <v>90.479694739711093</v>
      </c>
      <c r="P16" s="548">
        <v>92.594219450057096</v>
      </c>
      <c r="Q16" s="252"/>
      <c r="R16" s="385">
        <v>53.296147431165068</v>
      </c>
      <c r="S16" s="385">
        <v>53.381480387682231</v>
      </c>
      <c r="T16" s="385">
        <v>53.207610239839553</v>
      </c>
      <c r="U16" s="385"/>
      <c r="V16" s="548">
        <v>50.880430918983954</v>
      </c>
      <c r="W16" s="548">
        <v>50.965178403629821</v>
      </c>
      <c r="X16" s="548">
        <v>50.792501183876993</v>
      </c>
    </row>
    <row r="17" spans="1:24" ht="15" customHeight="1" x14ac:dyDescent="0.25">
      <c r="A17" s="382">
        <v>2009</v>
      </c>
      <c r="B17" s="383">
        <v>74.052829461100927</v>
      </c>
      <c r="C17" s="383">
        <v>74.20322358377129</v>
      </c>
      <c r="D17" s="383">
        <v>73.896496032581979</v>
      </c>
      <c r="E17" s="383"/>
      <c r="F17" s="548">
        <v>72.469735990414677</v>
      </c>
      <c r="G17" s="548">
        <v>72.400934920356136</v>
      </c>
      <c r="H17" s="548">
        <v>72.54125412541255</v>
      </c>
      <c r="I17" s="384"/>
      <c r="J17" s="385">
        <v>92.470463041283523</v>
      </c>
      <c r="K17" s="385">
        <v>92.873587835305457</v>
      </c>
      <c r="L17" s="385">
        <v>92.051524593812601</v>
      </c>
      <c r="M17" s="385"/>
      <c r="N17" s="548">
        <v>88.827798848536105</v>
      </c>
      <c r="O17" s="548">
        <v>83.40472238582214</v>
      </c>
      <c r="P17" s="548">
        <v>94.463610060093487</v>
      </c>
      <c r="Q17" s="252"/>
      <c r="R17" s="385">
        <v>55.283354652132807</v>
      </c>
      <c r="S17" s="385">
        <v>55.180972642718814</v>
      </c>
      <c r="T17" s="385">
        <v>55.389807435977424</v>
      </c>
      <c r="U17" s="385"/>
      <c r="V17" s="548">
        <v>52.733440854235027</v>
      </c>
      <c r="W17" s="548">
        <v>52.61435234432534</v>
      </c>
      <c r="X17" s="548">
        <v>52.857264399761775</v>
      </c>
    </row>
    <row r="18" spans="1:24" ht="15" customHeight="1" x14ac:dyDescent="0.25">
      <c r="A18" s="382">
        <v>2010</v>
      </c>
      <c r="B18" s="383">
        <v>74.466397110506421</v>
      </c>
      <c r="C18" s="383">
        <v>73.86538069686884</v>
      </c>
      <c r="D18" s="383">
        <v>75.097748223408203</v>
      </c>
      <c r="E18" s="383"/>
      <c r="F18" s="548">
        <v>72.892207692789484</v>
      </c>
      <c r="G18" s="548">
        <v>72.099436256197791</v>
      </c>
      <c r="H18" s="548">
        <v>73.724992151602493</v>
      </c>
      <c r="I18" s="384"/>
      <c r="J18" s="385">
        <v>92.247351687561604</v>
      </c>
      <c r="K18" s="385">
        <v>92.136175766804442</v>
      </c>
      <c r="L18" s="385">
        <v>92.363337210291903</v>
      </c>
      <c r="M18" s="385"/>
      <c r="N18" s="548">
        <v>88.611215238729926</v>
      </c>
      <c r="O18" s="548">
        <v>88.071024581248636</v>
      </c>
      <c r="P18" s="548">
        <v>89.174775183682726</v>
      </c>
      <c r="Q18" s="252"/>
      <c r="R18" s="385">
        <v>56.595875310468003</v>
      </c>
      <c r="S18" s="385">
        <v>55.625831320068407</v>
      </c>
      <c r="T18" s="385">
        <v>57.621959973583714</v>
      </c>
      <c r="U18" s="385"/>
      <c r="V18" s="548">
        <v>54.033991013869894</v>
      </c>
      <c r="W18" s="548">
        <v>53.136621515241998</v>
      </c>
      <c r="X18" s="548">
        <v>54.983202687569985</v>
      </c>
    </row>
    <row r="19" spans="1:24" ht="15" customHeight="1" x14ac:dyDescent="0.25">
      <c r="A19" s="382">
        <v>2011</v>
      </c>
      <c r="B19" s="383">
        <v>75.128656884797252</v>
      </c>
      <c r="C19" s="383">
        <v>74.560082488773119</v>
      </c>
      <c r="D19" s="383">
        <v>75.728266468265332</v>
      </c>
      <c r="E19" s="383"/>
      <c r="F19" s="548">
        <v>73.55482976900953</v>
      </c>
      <c r="G19" s="548">
        <v>72.835687248158237</v>
      </c>
      <c r="H19" s="548">
        <v>74.313226120299888</v>
      </c>
      <c r="I19" s="384"/>
      <c r="J19" s="385">
        <v>91.37198646258409</v>
      </c>
      <c r="K19" s="385">
        <v>90.524749797132813</v>
      </c>
      <c r="L19" s="385">
        <v>92.271252619792705</v>
      </c>
      <c r="M19" s="385"/>
      <c r="N19" s="548">
        <v>87.774543530034393</v>
      </c>
      <c r="O19" s="548">
        <v>86.591831214498242</v>
      </c>
      <c r="P19" s="548">
        <v>89.029887169475458</v>
      </c>
      <c r="Q19" s="252"/>
      <c r="R19" s="385">
        <v>58.884648597453968</v>
      </c>
      <c r="S19" s="385">
        <v>58.494161199880232</v>
      </c>
      <c r="T19" s="385">
        <v>59.293802230398448</v>
      </c>
      <c r="U19" s="385"/>
      <c r="V19" s="548">
        <v>56.245299311958554</v>
      </c>
      <c r="W19" s="548">
        <v>55.861937556142308</v>
      </c>
      <c r="X19" s="548">
        <v>56.646986680357095</v>
      </c>
    </row>
    <row r="20" spans="1:24" ht="15" customHeight="1" x14ac:dyDescent="0.25">
      <c r="A20" s="382">
        <v>2012</v>
      </c>
      <c r="B20" s="383">
        <v>74.047572262884188</v>
      </c>
      <c r="C20" s="383">
        <v>73.529169408716925</v>
      </c>
      <c r="D20" s="383">
        <v>74.594590944534531</v>
      </c>
      <c r="E20" s="383"/>
      <c r="F20" s="548">
        <v>72.567167344592193</v>
      </c>
      <c r="G20" s="548">
        <v>71.893886854957259</v>
      </c>
      <c r="H20" s="548">
        <v>73.27761290418043</v>
      </c>
      <c r="I20" s="384"/>
      <c r="J20" s="385">
        <v>90.159947782288725</v>
      </c>
      <c r="K20" s="385">
        <v>89.854137221668694</v>
      </c>
      <c r="L20" s="385">
        <v>90.480155548542612</v>
      </c>
      <c r="M20" s="385"/>
      <c r="N20" s="548">
        <v>86.712161896149468</v>
      </c>
      <c r="O20" s="548">
        <v>86.04036806953242</v>
      </c>
      <c r="P20" s="548">
        <v>87.415582995041731</v>
      </c>
      <c r="Q20" s="252"/>
      <c r="R20" s="385">
        <v>58.418411656344162</v>
      </c>
      <c r="S20" s="385">
        <v>57.810651616296624</v>
      </c>
      <c r="T20" s="385">
        <v>59.064545284043589</v>
      </c>
      <c r="U20" s="385"/>
      <c r="V20" s="548">
        <v>55.790007068032587</v>
      </c>
      <c r="W20" s="548">
        <v>55.225038555527085</v>
      </c>
      <c r="X20" s="548">
        <v>56.390647337986145</v>
      </c>
    </row>
    <row r="21" spans="1:24" ht="15" customHeight="1" x14ac:dyDescent="0.25">
      <c r="A21" s="382">
        <v>2013</v>
      </c>
      <c r="B21" s="383">
        <v>74.455376352008358</v>
      </c>
      <c r="C21" s="383">
        <v>74.096597455670775</v>
      </c>
      <c r="D21" s="383">
        <v>74.835387675110326</v>
      </c>
      <c r="E21" s="383"/>
      <c r="F21" s="548">
        <v>72.666672605675515</v>
      </c>
      <c r="G21" s="548">
        <v>72.126680398984561</v>
      </c>
      <c r="H21" s="548">
        <v>73.238621388126504</v>
      </c>
      <c r="I21" s="384"/>
      <c r="J21" s="385">
        <v>88.967495952700673</v>
      </c>
      <c r="K21" s="385">
        <v>88.727861513206236</v>
      </c>
      <c r="L21" s="385">
        <v>89.222217496189401</v>
      </c>
      <c r="M21" s="385"/>
      <c r="N21" s="548">
        <v>84.963844551567618</v>
      </c>
      <c r="O21" s="548">
        <v>84.317907324148948</v>
      </c>
      <c r="P21" s="548">
        <v>85.65044923122899</v>
      </c>
      <c r="Q21" s="252"/>
      <c r="R21" s="385">
        <v>60.153395681463209</v>
      </c>
      <c r="S21" s="385">
        <v>59.627596142841668</v>
      </c>
      <c r="T21" s="385">
        <v>60.708360695285037</v>
      </c>
      <c r="U21" s="385"/>
      <c r="V21" s="548">
        <v>57.387585483562297</v>
      </c>
      <c r="W21" s="548">
        <v>56.894535856529458</v>
      </c>
      <c r="X21" s="548">
        <v>57.907983987141208</v>
      </c>
    </row>
    <row r="22" spans="1:24" ht="15" customHeight="1" x14ac:dyDescent="0.25">
      <c r="A22" s="382">
        <v>2014</v>
      </c>
      <c r="B22" s="383">
        <v>76.057944336621389</v>
      </c>
      <c r="C22" s="383">
        <v>75.642661804922511</v>
      </c>
      <c r="D22" s="383">
        <v>76.493909524655834</v>
      </c>
      <c r="E22" s="383"/>
      <c r="F22" s="548">
        <v>74.88811967693097</v>
      </c>
      <c r="G22" s="548">
        <v>74.685505925250681</v>
      </c>
      <c r="H22" s="548">
        <v>75.10082436736981</v>
      </c>
      <c r="I22" s="384"/>
      <c r="J22" s="385">
        <v>89.320388349514573</v>
      </c>
      <c r="K22" s="385">
        <v>88.760147980680301</v>
      </c>
      <c r="L22" s="385">
        <v>89.91161479232187</v>
      </c>
      <c r="M22" s="385"/>
      <c r="N22" s="548">
        <v>86.758653440270166</v>
      </c>
      <c r="O22" s="548">
        <v>86.134518548967222</v>
      </c>
      <c r="P22" s="548">
        <v>87.417308317969855</v>
      </c>
      <c r="Q22" s="252"/>
      <c r="R22" s="385">
        <v>62.495109876026923</v>
      </c>
      <c r="S22" s="385">
        <v>62.158664765224735</v>
      </c>
      <c r="T22" s="385">
        <v>62.846427488073239</v>
      </c>
      <c r="U22" s="385"/>
      <c r="V22" s="548">
        <v>60.512080292463146</v>
      </c>
      <c r="W22" s="548">
        <v>60.217609464955366</v>
      </c>
      <c r="X22" s="548">
        <v>60.819568154868598</v>
      </c>
    </row>
    <row r="23" spans="1:24" s="131" customFormat="1" ht="15" customHeight="1" x14ac:dyDescent="0.2">
      <c r="A23" s="382">
        <v>2015</v>
      </c>
      <c r="B23" s="383">
        <v>77.380582537677171</v>
      </c>
      <c r="C23" s="383">
        <v>77.539681469394367</v>
      </c>
      <c r="D23" s="383">
        <v>77.213703745615021</v>
      </c>
      <c r="E23" s="383"/>
      <c r="F23" s="383">
        <v>74.47272677063701</v>
      </c>
      <c r="G23" s="383">
        <v>74.653756422531785</v>
      </c>
      <c r="H23" s="383">
        <v>74.282844856851867</v>
      </c>
      <c r="I23" s="384"/>
      <c r="J23" s="385">
        <v>90.638704296591243</v>
      </c>
      <c r="K23" s="385">
        <v>90.998393510837218</v>
      </c>
      <c r="L23" s="385">
        <v>90.263150658564086</v>
      </c>
      <c r="M23" s="385"/>
      <c r="N23" s="383">
        <v>84.458823212892469</v>
      </c>
      <c r="O23" s="383">
        <v>84.867398804350685</v>
      </c>
      <c r="P23" s="383">
        <v>84.032227019000743</v>
      </c>
      <c r="Q23" s="253"/>
      <c r="R23" s="385">
        <v>63.402873310547292</v>
      </c>
      <c r="S23" s="385">
        <v>63.415510474821737</v>
      </c>
      <c r="T23" s="385">
        <v>63.389554021381343</v>
      </c>
      <c r="U23" s="385"/>
      <c r="V23" s="383">
        <v>59.495681524868459</v>
      </c>
      <c r="W23" s="383">
        <v>59.485379470454923</v>
      </c>
      <c r="X23" s="383">
        <v>59.506539660345481</v>
      </c>
    </row>
    <row r="24" spans="1:24" ht="15" customHeight="1" x14ac:dyDescent="0.2">
      <c r="A24" s="382">
        <v>2016</v>
      </c>
      <c r="B24" s="386">
        <v>76.619492065250512</v>
      </c>
      <c r="C24" s="386">
        <v>76.445896151925382</v>
      </c>
      <c r="D24" s="386">
        <v>76.802342939194475</v>
      </c>
      <c r="E24" s="386"/>
      <c r="F24" s="386">
        <v>76.266374941147149</v>
      </c>
      <c r="G24" s="386">
        <v>76.073371215700035</v>
      </c>
      <c r="H24" s="386">
        <v>76.469668320561851</v>
      </c>
      <c r="I24" s="386"/>
      <c r="J24" s="386">
        <v>90.190754959770359</v>
      </c>
      <c r="K24" s="386">
        <v>90.494956732624161</v>
      </c>
      <c r="L24" s="386">
        <v>89.870182673597995</v>
      </c>
      <c r="M24" s="386"/>
      <c r="N24" s="386">
        <v>89.343740720315608</v>
      </c>
      <c r="O24" s="386">
        <v>89.635120983299345</v>
      </c>
      <c r="P24" s="386">
        <v>89.036679929137748</v>
      </c>
      <c r="Q24" s="386"/>
      <c r="R24" s="386">
        <v>63.598746421739541</v>
      </c>
      <c r="S24" s="386">
        <v>62.960611591672624</v>
      </c>
      <c r="T24" s="386">
        <v>64.270595443658436</v>
      </c>
      <c r="U24" s="386"/>
      <c r="V24" s="386">
        <v>63.038434926535423</v>
      </c>
      <c r="W24" s="386">
        <v>62.391873660820572</v>
      </c>
      <c r="X24" s="386">
        <v>63.719155572884759</v>
      </c>
    </row>
    <row r="25" spans="1:24" ht="15" customHeight="1" x14ac:dyDescent="0.2">
      <c r="A25" s="382">
        <v>2017</v>
      </c>
      <c r="B25" s="495">
        <v>76.943474758324385</v>
      </c>
      <c r="C25" s="495">
        <v>76.482767658236142</v>
      </c>
      <c r="D25" s="495">
        <v>77.426325859244884</v>
      </c>
      <c r="E25" s="495"/>
      <c r="F25" s="495">
        <v>76.274167561761558</v>
      </c>
      <c r="G25" s="495">
        <v>75.832787314899747</v>
      </c>
      <c r="H25" s="495">
        <v>76.736727643115728</v>
      </c>
      <c r="I25" s="495"/>
      <c r="J25" s="495">
        <v>88.451131074791647</v>
      </c>
      <c r="K25" s="495">
        <v>88.154597018862944</v>
      </c>
      <c r="L25" s="495">
        <v>88.760830926460784</v>
      </c>
      <c r="M25" s="495"/>
      <c r="N25" s="495">
        <v>86.374337049464216</v>
      </c>
      <c r="O25" s="495">
        <v>86.133755441234655</v>
      </c>
      <c r="P25" s="495">
        <v>86.625194401244158</v>
      </c>
      <c r="Q25" s="495"/>
      <c r="R25" s="495">
        <v>65.610009593859928</v>
      </c>
      <c r="S25" s="495">
        <v>64.962895456320794</v>
      </c>
      <c r="T25" s="495">
        <v>66.288240591654613</v>
      </c>
      <c r="U25" s="495"/>
      <c r="V25" s="495">
        <v>63.899104573073231</v>
      </c>
      <c r="W25" s="495">
        <v>63.207915635984904</v>
      </c>
      <c r="X25" s="495">
        <v>64.623529732827549</v>
      </c>
    </row>
    <row r="26" spans="1:24" ht="13.5" customHeight="1" x14ac:dyDescent="0.2">
      <c r="A26" s="382">
        <v>2018</v>
      </c>
      <c r="B26" s="495">
        <v>93.017805063189996</v>
      </c>
      <c r="C26" s="495">
        <v>92.623388114663442</v>
      </c>
      <c r="D26" s="495">
        <v>93.431154627647246</v>
      </c>
      <c r="E26" s="495"/>
      <c r="F26" s="495">
        <v>86.044266290234518</v>
      </c>
      <c r="G26" s="495">
        <v>85.37429571508504</v>
      </c>
      <c r="H26" s="495">
        <v>86.746396476251519</v>
      </c>
      <c r="I26" s="495"/>
      <c r="J26" s="495">
        <v>102.07319990431385</v>
      </c>
      <c r="K26" s="495">
        <v>101.73748182007066</v>
      </c>
      <c r="L26" s="495">
        <v>102.42501769092591</v>
      </c>
      <c r="M26" s="495"/>
      <c r="N26" s="495">
        <v>88.146878239374843</v>
      </c>
      <c r="O26" s="495">
        <v>87.258466652815287</v>
      </c>
      <c r="P26" s="495">
        <v>89.077894507647926</v>
      </c>
      <c r="Q26" s="495"/>
      <c r="R26" s="495">
        <v>83.924949290060852</v>
      </c>
      <c r="S26" s="495">
        <v>83.471979555115126</v>
      </c>
      <c r="T26" s="495">
        <v>84.399682964825502</v>
      </c>
      <c r="U26" s="495"/>
      <c r="V26" s="495">
        <v>80.077666275221532</v>
      </c>
      <c r="W26" s="495">
        <v>79.492528750619343</v>
      </c>
      <c r="X26" s="495">
        <v>80.69091803547515</v>
      </c>
    </row>
    <row r="27" spans="1:24" ht="13.5" customHeight="1" x14ac:dyDescent="0.2">
      <c r="A27" s="382">
        <v>2019</v>
      </c>
      <c r="B27" s="495">
        <v>90.976665977166419</v>
      </c>
      <c r="C27" s="495">
        <v>90.751075759551441</v>
      </c>
      <c r="D27" s="495">
        <v>91.213086078959236</v>
      </c>
      <c r="E27" s="495"/>
      <c r="F27" s="495">
        <v>89.773599258008758</v>
      </c>
      <c r="G27" s="495">
        <v>89.521449993480246</v>
      </c>
      <c r="H27" s="495">
        <v>90.037853423890027</v>
      </c>
      <c r="I27" s="495"/>
      <c r="J27" s="495">
        <v>91.929773187094028</v>
      </c>
      <c r="K27" s="495">
        <v>91.88668938428323</v>
      </c>
      <c r="L27" s="495">
        <v>91.974921630094045</v>
      </c>
      <c r="M27" s="495"/>
      <c r="N27" s="495">
        <v>89.143861143648166</v>
      </c>
      <c r="O27" s="495">
        <v>89.007101422885825</v>
      </c>
      <c r="P27" s="495">
        <v>89.28717459452092</v>
      </c>
      <c r="Q27" s="495"/>
      <c r="R27" s="495">
        <v>90.018598054563213</v>
      </c>
      <c r="S27" s="495">
        <v>89.609642586346638</v>
      </c>
      <c r="T27" s="495">
        <v>90.447221308780001</v>
      </c>
      <c r="U27" s="495"/>
      <c r="V27" s="495">
        <v>88.335407217115559</v>
      </c>
      <c r="W27" s="495">
        <v>87.918006641043746</v>
      </c>
      <c r="X27" s="495">
        <v>88.772881727501911</v>
      </c>
    </row>
    <row r="28" spans="1:24" ht="13.5" customHeight="1" thickBot="1" x14ac:dyDescent="0.25">
      <c r="A28" s="387">
        <v>2020</v>
      </c>
      <c r="B28" s="388">
        <v>92.398725534820215</v>
      </c>
      <c r="C28" s="388">
        <v>92.29028502661906</v>
      </c>
      <c r="D28" s="388">
        <v>92.512371996106751</v>
      </c>
      <c r="E28" s="388"/>
      <c r="F28" s="388">
        <v>91.364561300168674</v>
      </c>
      <c r="G28" s="388">
        <v>91.177124619027055</v>
      </c>
      <c r="H28" s="388">
        <v>91.560996339808355</v>
      </c>
      <c r="I28" s="388"/>
      <c r="J28" s="388">
        <v>93.315982649315984</v>
      </c>
      <c r="K28" s="388">
        <v>93.194919011972146</v>
      </c>
      <c r="L28" s="388">
        <v>93.442846990652157</v>
      </c>
      <c r="M28" s="388"/>
      <c r="N28" s="388">
        <v>91.105772439105763</v>
      </c>
      <c r="O28" s="388">
        <v>90.852656563812303</v>
      </c>
      <c r="P28" s="388">
        <v>91.371016235718585</v>
      </c>
      <c r="Q28" s="388"/>
      <c r="R28" s="388">
        <v>91.475876515690672</v>
      </c>
      <c r="S28" s="388">
        <v>91.380215166622932</v>
      </c>
      <c r="T28" s="388">
        <v>91.576139270097073</v>
      </c>
      <c r="U28" s="388"/>
      <c r="V28" s="388">
        <v>89.24413530098964</v>
      </c>
      <c r="W28" s="388">
        <v>89.03175019679874</v>
      </c>
      <c r="X28" s="388">
        <v>89.466736338384536</v>
      </c>
    </row>
    <row r="29" spans="1:24" ht="13.5" customHeight="1" x14ac:dyDescent="0.2">
      <c r="A29" s="389" t="s">
        <v>361</v>
      </c>
      <c r="B29" s="389"/>
      <c r="C29" s="389"/>
      <c r="D29" s="389"/>
      <c r="E29" s="389"/>
      <c r="F29" s="389"/>
      <c r="G29" s="389"/>
      <c r="H29" s="389"/>
      <c r="I29" s="389"/>
    </row>
    <row r="30" spans="1:24" ht="13.5" customHeight="1" x14ac:dyDescent="0.2">
      <c r="A30" s="390" t="s">
        <v>375</v>
      </c>
      <c r="B30" s="390"/>
      <c r="C30" s="390"/>
      <c r="D30" s="390"/>
      <c r="E30" s="390"/>
      <c r="F30" s="390"/>
      <c r="G30" s="390"/>
      <c r="H30" s="390"/>
      <c r="I30" s="390"/>
    </row>
    <row r="31" spans="1:24" ht="13.5" customHeight="1" x14ac:dyDescent="0.2">
      <c r="A31" s="390" t="s">
        <v>376</v>
      </c>
      <c r="B31" s="390"/>
      <c r="C31" s="390"/>
      <c r="D31" s="390"/>
      <c r="E31" s="390"/>
      <c r="F31" s="390"/>
      <c r="G31" s="390"/>
      <c r="H31" s="390"/>
      <c r="I31" s="390"/>
    </row>
    <row r="32" spans="1:24" ht="13.5" customHeight="1" x14ac:dyDescent="0.2">
      <c r="A32" s="390"/>
      <c r="B32" s="390"/>
      <c r="C32" s="390"/>
      <c r="D32" s="390"/>
      <c r="E32" s="390"/>
      <c r="F32" s="390"/>
      <c r="G32" s="390"/>
      <c r="H32" s="390"/>
      <c r="I32" s="390"/>
    </row>
    <row r="33" spans="1:24" x14ac:dyDescent="0.2">
      <c r="A33" s="389" t="s">
        <v>366</v>
      </c>
      <c r="B33" s="389"/>
      <c r="C33" s="389"/>
      <c r="D33" s="389"/>
      <c r="E33" s="389"/>
      <c r="F33" s="389"/>
      <c r="G33" s="389"/>
      <c r="H33" s="389"/>
      <c r="I33" s="389"/>
    </row>
    <row r="34" spans="1:24" x14ac:dyDescent="0.2">
      <c r="A34" s="390" t="s">
        <v>788</v>
      </c>
      <c r="B34" s="390"/>
      <c r="C34" s="390"/>
      <c r="D34" s="390"/>
      <c r="E34" s="390"/>
      <c r="F34" s="390"/>
      <c r="G34" s="390"/>
      <c r="H34" s="390"/>
      <c r="I34" s="390"/>
    </row>
    <row r="35" spans="1:24" x14ac:dyDescent="0.2">
      <c r="A35" s="377" t="s">
        <v>368</v>
      </c>
      <c r="B35" s="390"/>
      <c r="C35" s="390"/>
      <c r="D35" s="390"/>
      <c r="E35" s="390"/>
      <c r="F35" s="390"/>
      <c r="G35" s="390"/>
      <c r="H35" s="390"/>
      <c r="I35" s="390"/>
    </row>
    <row r="37" spans="1:24" x14ac:dyDescent="0.2"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</row>
    <row r="38" spans="1:24" x14ac:dyDescent="0.2"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</row>
    <row r="39" spans="1:24" x14ac:dyDescent="0.2">
      <c r="B39" s="360"/>
      <c r="C39" s="360"/>
      <c r="D39" s="360"/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</row>
    <row r="40" spans="1:24" x14ac:dyDescent="0.2"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0"/>
      <c r="W40" s="360"/>
      <c r="X40" s="360"/>
    </row>
    <row r="41" spans="1:24" x14ac:dyDescent="0.2"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</row>
    <row r="42" spans="1:24" x14ac:dyDescent="0.2"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</row>
    <row r="44" spans="1:24" x14ac:dyDescent="0.2">
      <c r="B44" s="360"/>
      <c r="C44" s="360"/>
      <c r="D44" s="360"/>
      <c r="E44" s="360"/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60"/>
      <c r="Q44" s="360"/>
      <c r="R44" s="360"/>
      <c r="S44" s="360"/>
      <c r="T44" s="360"/>
      <c r="U44" s="360"/>
      <c r="V44" s="360"/>
      <c r="W44" s="360"/>
      <c r="X44" s="360"/>
    </row>
    <row r="45" spans="1:24" x14ac:dyDescent="0.2"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</row>
    <row r="46" spans="1:24" x14ac:dyDescent="0.2">
      <c r="B46" s="360"/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</row>
    <row r="47" spans="1:24" x14ac:dyDescent="0.2">
      <c r="B47" s="360"/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</row>
  </sheetData>
  <mergeCells count="8">
    <mergeCell ref="Z1:AA2"/>
    <mergeCell ref="V8:X8"/>
    <mergeCell ref="R7:X7"/>
    <mergeCell ref="B8:D8"/>
    <mergeCell ref="F8:H8"/>
    <mergeCell ref="J8:L8"/>
    <mergeCell ref="N8:P8"/>
    <mergeCell ref="R8:T8"/>
  </mergeCells>
  <hyperlinks>
    <hyperlink ref="N1" r:id="rId1" location="INDICE!A1" display="INDICE"/>
    <hyperlink ref="N1:O2" location="INDICE!A3" display="INDICE"/>
    <hyperlink ref="Z1" r:id="rId2" location="INDICE!A1"/>
    <hyperlink ref="Z1:AA2" location="INDICE!A3" display="INDICE"/>
  </hyperlinks>
  <printOptions horizontalCentered="1"/>
  <pageMargins left="0.59055118110236227" right="0.59055118110236227" top="0.94488188976377963" bottom="0.98425196850393704" header="0" footer="0"/>
  <pageSetup scale="70" orientation="portrait" r:id="rId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zoomScaleNormal="100" zoomScaleSheetLayoutView="100" workbookViewId="0">
      <selection sqref="A1:X1"/>
    </sheetView>
  </sheetViews>
  <sheetFormatPr baseColWidth="10" defaultColWidth="11" defaultRowHeight="15" x14ac:dyDescent="0.25"/>
  <cols>
    <col min="1" max="1" width="8.125" style="563" customWidth="1"/>
    <col min="2" max="4" width="5.5" style="561" customWidth="1"/>
    <col min="5" max="5" width="1.875" style="561" customWidth="1"/>
    <col min="6" max="8" width="5.375" style="561" customWidth="1"/>
    <col min="9" max="9" width="1.625" style="561" customWidth="1"/>
    <col min="10" max="12" width="5.25" style="561" customWidth="1"/>
    <col min="13" max="13" width="1.875" style="561" customWidth="1"/>
    <col min="14" max="16" width="5.625" style="561" customWidth="1"/>
    <col min="17" max="17" width="1.625" style="561" customWidth="1"/>
    <col min="18" max="20" width="5.125" style="561" customWidth="1"/>
    <col min="21" max="21" width="1.375" style="561" customWidth="1"/>
    <col min="22" max="24" width="4.625" style="561" customWidth="1"/>
    <col min="25" max="16384" width="11" style="137"/>
  </cols>
  <sheetData>
    <row r="1" spans="1:28" x14ac:dyDescent="0.2">
      <c r="A1" s="750" t="s">
        <v>919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200"/>
      <c r="Z1" s="747" t="s">
        <v>650</v>
      </c>
      <c r="AA1" s="747"/>
      <c r="AB1" s="200"/>
    </row>
    <row r="2" spans="1:28" ht="15" customHeight="1" x14ac:dyDescent="0.2">
      <c r="A2" s="749" t="s">
        <v>920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200"/>
      <c r="Z2" s="747"/>
      <c r="AA2" s="747"/>
      <c r="AB2"/>
    </row>
    <row r="3" spans="1:28" ht="15" customHeight="1" x14ac:dyDescent="0.35">
      <c r="A3" s="795" t="s">
        <v>371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795"/>
      <c r="T3" s="795"/>
      <c r="U3" s="795"/>
      <c r="V3" s="795"/>
      <c r="W3" s="795"/>
      <c r="X3" s="795"/>
      <c r="Y3" s="174"/>
      <c r="Z3" s="174"/>
      <c r="AA3" s="174"/>
      <c r="AB3" s="174"/>
    </row>
    <row r="4" spans="1:28" ht="14.25" x14ac:dyDescent="0.2">
      <c r="A4" s="750" t="s">
        <v>48</v>
      </c>
      <c r="B4" s="750"/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</row>
    <row r="5" spans="1:28" thickBot="1" x14ac:dyDescent="0.25">
      <c r="A5" s="748" t="s">
        <v>1078</v>
      </c>
      <c r="B5" s="748"/>
      <c r="C5" s="748"/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8"/>
      <c r="O5" s="748"/>
      <c r="P5" s="748"/>
      <c r="Q5" s="748"/>
      <c r="R5" s="748"/>
      <c r="S5" s="748"/>
      <c r="T5" s="748"/>
      <c r="U5" s="748"/>
      <c r="V5" s="748"/>
      <c r="W5" s="748"/>
      <c r="X5" s="748"/>
    </row>
    <row r="6" spans="1:28" ht="19.5" x14ac:dyDescent="0.35">
      <c r="A6" s="380"/>
      <c r="B6" s="796" t="s">
        <v>897</v>
      </c>
      <c r="C6" s="796"/>
      <c r="D6" s="796"/>
      <c r="E6" s="796"/>
      <c r="F6" s="796"/>
      <c r="G6" s="796"/>
      <c r="H6" s="796"/>
      <c r="I6" s="796"/>
      <c r="J6" s="796"/>
      <c r="K6" s="796"/>
      <c r="L6" s="796"/>
      <c r="M6" s="405"/>
      <c r="N6" s="796" t="s">
        <v>898</v>
      </c>
      <c r="O6" s="796"/>
      <c r="P6" s="796"/>
      <c r="Q6" s="796"/>
      <c r="R6" s="796"/>
      <c r="S6" s="796"/>
      <c r="T6" s="796"/>
      <c r="U6" s="796"/>
      <c r="V6" s="796"/>
      <c r="W6" s="796"/>
      <c r="X6" s="796"/>
    </row>
    <row r="7" spans="1:28" ht="13.5" x14ac:dyDescent="0.25">
      <c r="A7" s="380"/>
      <c r="B7" s="752" t="s">
        <v>50</v>
      </c>
      <c r="C7" s="752"/>
      <c r="D7" s="752"/>
      <c r="E7" s="292"/>
      <c r="F7" s="752" t="s">
        <v>442</v>
      </c>
      <c r="G7" s="752"/>
      <c r="H7" s="752"/>
      <c r="I7" s="292"/>
      <c r="J7" s="752" t="s">
        <v>443</v>
      </c>
      <c r="K7" s="752"/>
      <c r="L7" s="752"/>
      <c r="M7" s="405"/>
      <c r="N7" s="752" t="s">
        <v>50</v>
      </c>
      <c r="O7" s="752"/>
      <c r="P7" s="752"/>
      <c r="Q7" s="292"/>
      <c r="R7" s="752" t="s">
        <v>442</v>
      </c>
      <c r="S7" s="752"/>
      <c r="T7" s="752"/>
      <c r="U7" s="292"/>
      <c r="V7" s="752" t="s">
        <v>443</v>
      </c>
      <c r="W7" s="752"/>
      <c r="X7" s="752"/>
    </row>
    <row r="8" spans="1:28" ht="14.25" thickBot="1" x14ac:dyDescent="0.3">
      <c r="A8" s="381" t="s">
        <v>374</v>
      </c>
      <c r="B8" s="276" t="s">
        <v>87</v>
      </c>
      <c r="C8" s="276" t="s">
        <v>88</v>
      </c>
      <c r="D8" s="276" t="s">
        <v>89</v>
      </c>
      <c r="E8" s="391"/>
      <c r="F8" s="276" t="s">
        <v>87</v>
      </c>
      <c r="G8" s="276" t="s">
        <v>88</v>
      </c>
      <c r="H8" s="276" t="s">
        <v>89</v>
      </c>
      <c r="I8" s="392"/>
      <c r="J8" s="276" t="s">
        <v>87</v>
      </c>
      <c r="K8" s="276" t="s">
        <v>88</v>
      </c>
      <c r="L8" s="276" t="s">
        <v>89</v>
      </c>
      <c r="M8" s="556"/>
      <c r="N8" s="276" t="s">
        <v>87</v>
      </c>
      <c r="O8" s="276" t="s">
        <v>88</v>
      </c>
      <c r="P8" s="276" t="s">
        <v>89</v>
      </c>
      <c r="Q8" s="391"/>
      <c r="R8" s="276" t="s">
        <v>87</v>
      </c>
      <c r="S8" s="276" t="s">
        <v>88</v>
      </c>
      <c r="T8" s="276" t="s">
        <v>89</v>
      </c>
      <c r="U8" s="392"/>
      <c r="V8" s="276" t="s">
        <v>87</v>
      </c>
      <c r="W8" s="276" t="s">
        <v>88</v>
      </c>
      <c r="X8" s="276" t="s">
        <v>89</v>
      </c>
    </row>
    <row r="9" spans="1:28" ht="15" customHeight="1" x14ac:dyDescent="0.25">
      <c r="A9" s="393"/>
      <c r="B9" s="394"/>
      <c r="C9" s="35"/>
      <c r="D9" s="35"/>
      <c r="E9" s="35"/>
      <c r="F9" s="35"/>
      <c r="G9" s="35"/>
      <c r="H9" s="35"/>
      <c r="I9" s="35"/>
      <c r="J9" s="35"/>
      <c r="K9" s="35"/>
      <c r="L9" s="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8" ht="15" customHeight="1" x14ac:dyDescent="0.2">
      <c r="A10" s="395">
        <v>2003</v>
      </c>
      <c r="B10" s="383">
        <v>107.67623493275944</v>
      </c>
      <c r="C10" s="383">
        <v>107.33046521234226</v>
      </c>
      <c r="D10" s="383">
        <v>108.04865457018018</v>
      </c>
      <c r="E10" s="383"/>
      <c r="F10" s="383">
        <v>112.76522845745332</v>
      </c>
      <c r="G10" s="383">
        <v>113.56260729910839</v>
      </c>
      <c r="H10" s="383">
        <v>111.91660983269765</v>
      </c>
      <c r="I10" s="383"/>
      <c r="J10" s="383">
        <v>102.67962627002912</v>
      </c>
      <c r="K10" s="383">
        <v>101.28095841492915</v>
      </c>
      <c r="L10" s="383">
        <v>104.20391014696528</v>
      </c>
      <c r="M10" s="318"/>
      <c r="N10" s="383">
        <v>96.646762248289946</v>
      </c>
      <c r="O10" s="383">
        <v>95.142509761743327</v>
      </c>
      <c r="P10" s="383">
        <v>98.26695375885096</v>
      </c>
      <c r="Q10" s="383"/>
      <c r="R10" s="383">
        <v>95.597268789310093</v>
      </c>
      <c r="S10" s="383">
        <v>94.210397234155323</v>
      </c>
      <c r="T10" s="383">
        <v>97.073261091043804</v>
      </c>
      <c r="U10" s="383"/>
      <c r="V10" s="383">
        <v>81.814905145795535</v>
      </c>
      <c r="W10" s="383">
        <v>78.615366893215068</v>
      </c>
      <c r="X10" s="383">
        <v>85.30179773024004</v>
      </c>
    </row>
    <row r="11" spans="1:28" ht="15" customHeight="1" x14ac:dyDescent="0.2">
      <c r="A11" s="395">
        <v>2004</v>
      </c>
      <c r="B11" s="383">
        <v>106.73414381916339</v>
      </c>
      <c r="C11" s="383">
        <v>106.68482024806396</v>
      </c>
      <c r="D11" s="383">
        <v>106.78700970054828</v>
      </c>
      <c r="E11" s="383"/>
      <c r="F11" s="383">
        <v>113.28640015920794</v>
      </c>
      <c r="G11" s="383">
        <v>114.46273662485085</v>
      </c>
      <c r="H11" s="383">
        <v>112.0410044555216</v>
      </c>
      <c r="I11" s="383"/>
      <c r="J11" s="383">
        <v>100.41354375804889</v>
      </c>
      <c r="K11" s="383">
        <v>99.268978876487409</v>
      </c>
      <c r="L11" s="383">
        <v>101.65496656717414</v>
      </c>
      <c r="M11" s="318"/>
      <c r="N11" s="383">
        <v>96.864999552142791</v>
      </c>
      <c r="O11" s="383">
        <v>95.65888056412517</v>
      </c>
      <c r="P11" s="383">
        <v>98.157739350485031</v>
      </c>
      <c r="Q11" s="383"/>
      <c r="R11" s="383">
        <v>96.974219922551981</v>
      </c>
      <c r="S11" s="383">
        <v>95.982617949627524</v>
      </c>
      <c r="T11" s="383">
        <v>98.024035917308254</v>
      </c>
      <c r="U11" s="383"/>
      <c r="V11" s="383">
        <v>81.878864474431481</v>
      </c>
      <c r="W11" s="383">
        <v>78.920302555114844</v>
      </c>
      <c r="X11" s="383">
        <v>85.087792433009284</v>
      </c>
    </row>
    <row r="12" spans="1:28" ht="15" customHeight="1" x14ac:dyDescent="0.2">
      <c r="A12" s="395">
        <v>2005</v>
      </c>
      <c r="B12" s="383">
        <v>107.36868765906975</v>
      </c>
      <c r="C12" s="383">
        <v>107.49500053886408</v>
      </c>
      <c r="D12" s="383">
        <v>107.23409142142582</v>
      </c>
      <c r="E12" s="383"/>
      <c r="F12" s="383">
        <v>114.87073789844024</v>
      </c>
      <c r="G12" s="383">
        <v>116.26077151628382</v>
      </c>
      <c r="H12" s="383">
        <v>113.40551420193292</v>
      </c>
      <c r="I12" s="383"/>
      <c r="J12" s="383">
        <v>100.23144706652897</v>
      </c>
      <c r="K12" s="383">
        <v>99.240463162463371</v>
      </c>
      <c r="L12" s="383">
        <v>101.29836536134775</v>
      </c>
      <c r="M12" s="318"/>
      <c r="N12" s="383">
        <v>97.58378703391017</v>
      </c>
      <c r="O12" s="383">
        <v>96.600765586144405</v>
      </c>
      <c r="P12" s="383">
        <v>98.63127315415403</v>
      </c>
      <c r="Q12" s="383"/>
      <c r="R12" s="383">
        <v>98.324090772785055</v>
      </c>
      <c r="S12" s="383">
        <v>97.451049785598471</v>
      </c>
      <c r="T12" s="383">
        <v>99.244356531848084</v>
      </c>
      <c r="U12" s="383"/>
      <c r="V12" s="383">
        <v>82.007803302138868</v>
      </c>
      <c r="W12" s="383">
        <v>79.277819974268752</v>
      </c>
      <c r="X12" s="383">
        <v>84.946972288744433</v>
      </c>
    </row>
    <row r="13" spans="1:28" ht="15" customHeight="1" x14ac:dyDescent="0.2">
      <c r="A13" s="395">
        <v>2006</v>
      </c>
      <c r="B13" s="383">
        <v>107.87801936614257</v>
      </c>
      <c r="C13" s="383">
        <v>108.20822309962448</v>
      </c>
      <c r="D13" s="383">
        <v>107.52810951526797</v>
      </c>
      <c r="E13" s="383"/>
      <c r="F13" s="383">
        <v>115.89814904831751</v>
      </c>
      <c r="G13" s="383">
        <v>117.18787319732822</v>
      </c>
      <c r="H13" s="383">
        <v>114.53839741585912</v>
      </c>
      <c r="I13" s="383"/>
      <c r="J13" s="383">
        <v>100.19121698266082</v>
      </c>
      <c r="K13" s="383">
        <v>99.643353731824007</v>
      </c>
      <c r="L13" s="383">
        <v>100.77461666513305</v>
      </c>
      <c r="M13" s="318"/>
      <c r="N13" s="383">
        <v>98.202601872901667</v>
      </c>
      <c r="O13" s="383">
        <v>97.411886745418428</v>
      </c>
      <c r="P13" s="383">
        <v>99.040505822152724</v>
      </c>
      <c r="Q13" s="383"/>
      <c r="R13" s="383">
        <v>99.364276928409296</v>
      </c>
      <c r="S13" s="383">
        <v>98.598219359727224</v>
      </c>
      <c r="T13" s="383">
        <v>100</v>
      </c>
      <c r="U13" s="383"/>
      <c r="V13" s="383">
        <v>81.876924323448392</v>
      </c>
      <c r="W13" s="383">
        <v>79.452775792045372</v>
      </c>
      <c r="X13" s="383">
        <v>84.458312071806802</v>
      </c>
    </row>
    <row r="14" spans="1:28" ht="15" customHeight="1" x14ac:dyDescent="0.2">
      <c r="A14" s="395">
        <v>2007</v>
      </c>
      <c r="B14" s="383">
        <v>107.10764234150287</v>
      </c>
      <c r="C14" s="383">
        <v>107.58248408807509</v>
      </c>
      <c r="D14" s="383">
        <v>106.60699755899105</v>
      </c>
      <c r="E14" s="383"/>
      <c r="F14" s="383">
        <v>113.37796733870798</v>
      </c>
      <c r="G14" s="383">
        <v>114.73584517191682</v>
      </c>
      <c r="H14" s="383">
        <v>111.95183974259173</v>
      </c>
      <c r="I14" s="383"/>
      <c r="J14" s="383">
        <v>100.98281617010755</v>
      </c>
      <c r="K14" s="383">
        <v>100.62112299036659</v>
      </c>
      <c r="L14" s="383">
        <v>101.36561036846035</v>
      </c>
      <c r="M14" s="318"/>
      <c r="N14" s="383">
        <v>97.364860780181317</v>
      </c>
      <c r="O14" s="383">
        <v>96.692919142644769</v>
      </c>
      <c r="P14" s="383">
        <v>98.073315917947838</v>
      </c>
      <c r="Q14" s="383"/>
      <c r="R14" s="383">
        <v>97.780112133446394</v>
      </c>
      <c r="S14" s="383">
        <v>96.949557339921768</v>
      </c>
      <c r="T14" s="383">
        <v>98.652412337606179</v>
      </c>
      <c r="U14" s="383"/>
      <c r="V14" s="383">
        <v>82.161783491984991</v>
      </c>
      <c r="W14" s="383">
        <v>79.882026704281344</v>
      </c>
      <c r="X14" s="383">
        <v>84.574540272782798</v>
      </c>
    </row>
    <row r="15" spans="1:28" ht="15" customHeight="1" x14ac:dyDescent="0.2">
      <c r="A15" s="395">
        <v>2008</v>
      </c>
      <c r="B15" s="383">
        <v>107.63396196118367</v>
      </c>
      <c r="C15" s="383">
        <v>108.19319506999014</v>
      </c>
      <c r="D15" s="383">
        <v>107.04551465774034</v>
      </c>
      <c r="E15" s="383"/>
      <c r="F15" s="383">
        <v>112.17098542631436</v>
      </c>
      <c r="G15" s="383">
        <v>113.51856466483927</v>
      </c>
      <c r="H15" s="383">
        <v>110.7547532168235</v>
      </c>
      <c r="I15" s="383"/>
      <c r="J15" s="383">
        <v>103.16199729822706</v>
      </c>
      <c r="K15" s="383">
        <v>102.95043626877755</v>
      </c>
      <c r="L15" s="383">
        <v>103.38488046521645</v>
      </c>
      <c r="M15" s="318"/>
      <c r="N15" s="383">
        <v>97.610636670568297</v>
      </c>
      <c r="O15" s="383">
        <v>97.11674365514655</v>
      </c>
      <c r="P15" s="383">
        <v>98.130330530852589</v>
      </c>
      <c r="Q15" s="383"/>
      <c r="R15" s="383">
        <v>97.006095069463356</v>
      </c>
      <c r="S15" s="383">
        <v>96.228922667995676</v>
      </c>
      <c r="T15" s="383">
        <v>97.822860834191744</v>
      </c>
      <c r="U15" s="383"/>
      <c r="V15" s="383">
        <v>83.527575704181032</v>
      </c>
      <c r="W15" s="383">
        <v>81.495988944041471</v>
      </c>
      <c r="X15" s="383">
        <v>85.667887141934102</v>
      </c>
    </row>
    <row r="16" spans="1:28" ht="15" customHeight="1" x14ac:dyDescent="0.2">
      <c r="A16" s="395">
        <v>2009</v>
      </c>
      <c r="B16" s="383">
        <v>108.9762849513004</v>
      </c>
      <c r="C16" s="383">
        <v>109.57881261673417</v>
      </c>
      <c r="D16" s="383">
        <v>108.34027433189198</v>
      </c>
      <c r="E16" s="383"/>
      <c r="F16" s="383">
        <v>112.85424787041103</v>
      </c>
      <c r="G16" s="383">
        <v>114.15285602132634</v>
      </c>
      <c r="H16" s="383">
        <v>111.4808394160584</v>
      </c>
      <c r="I16" s="383"/>
      <c r="J16" s="383">
        <v>105.30878072919725</v>
      </c>
      <c r="K16" s="383">
        <v>105.24513249742525</v>
      </c>
      <c r="L16" s="383">
        <v>105.3758440126774</v>
      </c>
      <c r="M16" s="318"/>
      <c r="N16" s="383">
        <v>98.71779673985435</v>
      </c>
      <c r="O16" s="383">
        <v>98.149881429560764</v>
      </c>
      <c r="P16" s="383">
        <v>99.317271567307003</v>
      </c>
      <c r="Q16" s="383"/>
      <c r="R16" s="383">
        <v>98.147335186885016</v>
      </c>
      <c r="S16" s="383">
        <v>97.412714708445122</v>
      </c>
      <c r="T16" s="383">
        <v>98.924270072992698</v>
      </c>
      <c r="U16" s="383"/>
      <c r="V16" s="383">
        <v>85.565769498519629</v>
      </c>
      <c r="W16" s="383">
        <v>83.460299815271938</v>
      </c>
      <c r="X16" s="383">
        <v>87.784208350558075</v>
      </c>
    </row>
    <row r="17" spans="1:24" ht="15" customHeight="1" x14ac:dyDescent="0.2">
      <c r="A17" s="395">
        <v>2010</v>
      </c>
      <c r="B17" s="383">
        <v>107.63030160431535</v>
      </c>
      <c r="C17" s="383">
        <v>108.23408571937895</v>
      </c>
      <c r="D17" s="383">
        <v>106.99354538374082</v>
      </c>
      <c r="E17" s="383"/>
      <c r="F17" s="383">
        <v>111.20634444792674</v>
      </c>
      <c r="G17" s="383">
        <v>112.4489165453021</v>
      </c>
      <c r="H17" s="383">
        <v>109.88901989407296</v>
      </c>
      <c r="I17" s="383"/>
      <c r="J17" s="383">
        <v>104.33408275452061</v>
      </c>
      <c r="K17" s="383">
        <v>104.32994579391878</v>
      </c>
      <c r="L17" s="383">
        <v>104.33842457525313</v>
      </c>
      <c r="M17" s="318"/>
      <c r="N17" s="383">
        <v>97.983712844108652</v>
      </c>
      <c r="O17" s="383">
        <v>97.494970416712647</v>
      </c>
      <c r="P17" s="383">
        <v>98.499145054295766</v>
      </c>
      <c r="Q17" s="383"/>
      <c r="R17" s="383">
        <v>96.990384309664293</v>
      </c>
      <c r="S17" s="383">
        <v>96.329935125115853</v>
      </c>
      <c r="T17" s="383">
        <v>97.69056575524489</v>
      </c>
      <c r="U17" s="383"/>
      <c r="V17" s="383">
        <v>85.762672126137218</v>
      </c>
      <c r="W17" s="383">
        <v>83.864901766807563</v>
      </c>
      <c r="X17" s="383">
        <v>87.754419083576451</v>
      </c>
    </row>
    <row r="18" spans="1:24" ht="15" customHeight="1" x14ac:dyDescent="0.2">
      <c r="A18" s="395">
        <v>2011</v>
      </c>
      <c r="B18" s="383">
        <v>106.70930114481743</v>
      </c>
      <c r="C18" s="383">
        <v>107.22561264277783</v>
      </c>
      <c r="D18" s="383">
        <v>106.16558800601874</v>
      </c>
      <c r="E18" s="383"/>
      <c r="F18" s="383">
        <v>110.94984375144034</v>
      </c>
      <c r="G18" s="383">
        <v>112.13274566655596</v>
      </c>
      <c r="H18" s="383">
        <v>109.70149960686237</v>
      </c>
      <c r="I18" s="383"/>
      <c r="J18" s="383">
        <v>102.81143554373062</v>
      </c>
      <c r="K18" s="383">
        <v>102.70600977239093</v>
      </c>
      <c r="L18" s="383">
        <v>102.92223873204556</v>
      </c>
      <c r="M18" s="318"/>
      <c r="N18" s="383">
        <v>97.527141400182785</v>
      </c>
      <c r="O18" s="383">
        <v>97.017912323437514</v>
      </c>
      <c r="P18" s="383">
        <v>98.063396240097163</v>
      </c>
      <c r="Q18" s="383"/>
      <c r="R18" s="383">
        <v>97.524912196605868</v>
      </c>
      <c r="S18" s="383">
        <v>96.830369565802826</v>
      </c>
      <c r="T18" s="383">
        <v>98.257879330434534</v>
      </c>
      <c r="U18" s="383"/>
      <c r="V18" s="383">
        <v>85.22810079818332</v>
      </c>
      <c r="W18" s="383">
        <v>83.331542003918884</v>
      </c>
      <c r="X18" s="383">
        <v>87.22139673105498</v>
      </c>
    </row>
    <row r="19" spans="1:24" ht="15" customHeight="1" x14ac:dyDescent="0.2">
      <c r="A19" s="395">
        <v>2012</v>
      </c>
      <c r="B19" s="383">
        <v>105.07979856652601</v>
      </c>
      <c r="C19" s="383">
        <v>105.60854706085725</v>
      </c>
      <c r="D19" s="383">
        <v>104.52271295587767</v>
      </c>
      <c r="E19" s="383"/>
      <c r="F19" s="383">
        <v>107.62795737327735</v>
      </c>
      <c r="G19" s="383">
        <v>108.73631310906259</v>
      </c>
      <c r="H19" s="383">
        <v>106.46505845866037</v>
      </c>
      <c r="I19" s="383"/>
      <c r="J19" s="383">
        <v>102.6233435056872</v>
      </c>
      <c r="K19" s="383">
        <v>102.60533923572474</v>
      </c>
      <c r="L19" s="383">
        <v>102.64238904898579</v>
      </c>
      <c r="M19" s="318"/>
      <c r="N19" s="383">
        <v>96.410574778856855</v>
      </c>
      <c r="O19" s="383">
        <v>95.945154388454796</v>
      </c>
      <c r="P19" s="383">
        <v>96.900938354687483</v>
      </c>
      <c r="Q19" s="383"/>
      <c r="R19" s="383">
        <v>95.307978139940133</v>
      </c>
      <c r="S19" s="383">
        <v>94.688606227320122</v>
      </c>
      <c r="T19" s="383">
        <v>95.957829899330136</v>
      </c>
      <c r="U19" s="383"/>
      <c r="V19" s="383">
        <v>85.680716725782446</v>
      </c>
      <c r="W19" s="383">
        <v>83.938040809724455</v>
      </c>
      <c r="X19" s="383">
        <v>87.524179953331142</v>
      </c>
    </row>
    <row r="20" spans="1:24" ht="15" customHeight="1" x14ac:dyDescent="0.2">
      <c r="A20" s="395">
        <v>2013</v>
      </c>
      <c r="B20" s="383">
        <v>103.29620218807547</v>
      </c>
      <c r="C20" s="383">
        <v>103.65257277244953</v>
      </c>
      <c r="D20" s="383">
        <v>102.9199808564066</v>
      </c>
      <c r="E20" s="383"/>
      <c r="F20" s="383">
        <v>105.60250309565431</v>
      </c>
      <c r="G20" s="383">
        <v>106.26969469676975</v>
      </c>
      <c r="H20" s="383">
        <v>104.90118714596792</v>
      </c>
      <c r="I20" s="383"/>
      <c r="J20" s="383">
        <v>101.03737475978372</v>
      </c>
      <c r="K20" s="383">
        <v>101.09997621259387</v>
      </c>
      <c r="L20" s="383">
        <v>100.97100565673421</v>
      </c>
      <c r="M20" s="318"/>
      <c r="N20" s="383">
        <v>95.10456507618008</v>
      </c>
      <c r="O20" s="383">
        <v>94.464853872924621</v>
      </c>
      <c r="P20" s="383">
        <v>95.779909819335586</v>
      </c>
      <c r="Q20" s="383"/>
      <c r="R20" s="383">
        <v>94.695256357235223</v>
      </c>
      <c r="S20" s="383">
        <v>93.855283681659913</v>
      </c>
      <c r="T20" s="383">
        <v>95.578190485447962</v>
      </c>
      <c r="U20" s="383"/>
      <c r="V20" s="383">
        <v>85.059060830502389</v>
      </c>
      <c r="W20" s="383">
        <v>83.378776220895261</v>
      </c>
      <c r="X20" s="383">
        <v>86.840472880886324</v>
      </c>
    </row>
    <row r="21" spans="1:24" ht="15" customHeight="1" x14ac:dyDescent="0.2">
      <c r="A21" s="395">
        <v>2014</v>
      </c>
      <c r="B21" s="383">
        <v>101.98876855560523</v>
      </c>
      <c r="C21" s="383">
        <v>102.35113825652415</v>
      </c>
      <c r="D21" s="383">
        <v>101.60628636531996</v>
      </c>
      <c r="E21" s="383"/>
      <c r="F21" s="383">
        <v>103.56241860126229</v>
      </c>
      <c r="G21" s="383">
        <v>104.09617412728093</v>
      </c>
      <c r="H21" s="383">
        <v>102.99828589091521</v>
      </c>
      <c r="I21" s="383"/>
      <c r="J21" s="383">
        <v>100.40948019779357</v>
      </c>
      <c r="K21" s="383">
        <v>100.59757053291536</v>
      </c>
      <c r="L21" s="383">
        <v>100.21121604115429</v>
      </c>
      <c r="M21" s="318"/>
      <c r="N21" s="383">
        <v>93.272310064505533</v>
      </c>
      <c r="O21" s="383">
        <v>92.766240977234872</v>
      </c>
      <c r="P21" s="383">
        <v>93.80646734212587</v>
      </c>
      <c r="Q21" s="383"/>
      <c r="R21" s="383">
        <v>92.988551808304265</v>
      </c>
      <c r="S21" s="383">
        <v>92.529046323457735</v>
      </c>
      <c r="T21" s="383">
        <v>93.47420874663969</v>
      </c>
      <c r="U21" s="383"/>
      <c r="V21" s="383">
        <v>83.166067984681064</v>
      </c>
      <c r="W21" s="383">
        <v>81.713985465944717</v>
      </c>
      <c r="X21" s="383">
        <v>84.696693764902463</v>
      </c>
    </row>
    <row r="22" spans="1:24" ht="15" customHeight="1" x14ac:dyDescent="0.2">
      <c r="A22" s="395">
        <v>2015</v>
      </c>
      <c r="B22" s="383">
        <v>100.47183635191372</v>
      </c>
      <c r="C22" s="383">
        <v>100.94454949210676</v>
      </c>
      <c r="D22" s="383">
        <v>99.974557767744798</v>
      </c>
      <c r="E22" s="383"/>
      <c r="F22" s="383">
        <v>102.39250931638118</v>
      </c>
      <c r="G22" s="383">
        <v>103.26141888712685</v>
      </c>
      <c r="H22" s="383">
        <v>101.47565852985795</v>
      </c>
      <c r="I22" s="383"/>
      <c r="J22" s="383">
        <v>98.52082433936971</v>
      </c>
      <c r="K22" s="383">
        <v>98.584034657860158</v>
      </c>
      <c r="L22" s="383">
        <v>98.454534451778684</v>
      </c>
      <c r="M22" s="252"/>
      <c r="N22" s="383">
        <v>92.772540161321587</v>
      </c>
      <c r="O22" s="383">
        <v>92.516599973615925</v>
      </c>
      <c r="P22" s="383">
        <v>93.041780771223443</v>
      </c>
      <c r="Q22" s="383"/>
      <c r="R22" s="383">
        <v>90.652750625192922</v>
      </c>
      <c r="S22" s="383">
        <v>90.456232682153242</v>
      </c>
      <c r="T22" s="383">
        <v>90.86011124902312</v>
      </c>
      <c r="U22" s="383"/>
      <c r="V22" s="383">
        <v>82.882461202881103</v>
      </c>
      <c r="W22" s="383">
        <v>81.541848655942616</v>
      </c>
      <c r="X22" s="383">
        <v>84.288387595311463</v>
      </c>
    </row>
    <row r="23" spans="1:24" ht="15" customHeight="1" x14ac:dyDescent="0.2">
      <c r="A23" s="395">
        <v>2016</v>
      </c>
      <c r="B23" s="386">
        <v>100.06523934967618</v>
      </c>
      <c r="C23" s="386">
        <v>100.28649020975647</v>
      </c>
      <c r="D23" s="386">
        <v>99.832399139371887</v>
      </c>
      <c r="E23" s="386"/>
      <c r="F23" s="386">
        <v>101.96329397592496</v>
      </c>
      <c r="G23" s="386">
        <v>102.63400909647964</v>
      </c>
      <c r="H23" s="386">
        <v>101.25631112121903</v>
      </c>
      <c r="I23" s="386"/>
      <c r="J23" s="386">
        <v>98.10582334733887</v>
      </c>
      <c r="K23" s="386">
        <v>97.859220788492081</v>
      </c>
      <c r="L23" s="386">
        <v>98.364913136010344</v>
      </c>
      <c r="M23" s="386"/>
      <c r="N23" s="386">
        <v>93.148743467628918</v>
      </c>
      <c r="O23" s="386">
        <v>92.699545037752657</v>
      </c>
      <c r="P23" s="386">
        <v>93.621471378574796</v>
      </c>
      <c r="Q23" s="386"/>
      <c r="R23" s="386">
        <v>91.620680797541127</v>
      </c>
      <c r="S23" s="386">
        <v>91.350576944653014</v>
      </c>
      <c r="T23" s="386">
        <v>91.90539003866273</v>
      </c>
      <c r="U23" s="386"/>
      <c r="V23" s="386">
        <v>84.144328671424589</v>
      </c>
      <c r="W23" s="386">
        <v>82.555192661205396</v>
      </c>
      <c r="X23" s="386">
        <v>85.813933865236592</v>
      </c>
    </row>
    <row r="24" spans="1:24" ht="14.25" x14ac:dyDescent="0.2">
      <c r="A24" s="395">
        <v>2017</v>
      </c>
      <c r="B24" s="495">
        <v>99.969536755596778</v>
      </c>
      <c r="C24" s="495">
        <v>100.2295817390157</v>
      </c>
      <c r="D24" s="495">
        <v>99.695533095135474</v>
      </c>
      <c r="E24" s="495"/>
      <c r="F24" s="495">
        <v>102.61672560192795</v>
      </c>
      <c r="G24" s="495">
        <v>103.58656094516429</v>
      </c>
      <c r="H24" s="495">
        <v>101.59742047543816</v>
      </c>
      <c r="I24" s="495"/>
      <c r="J24" s="495">
        <v>97.312377352348051</v>
      </c>
      <c r="K24" s="495">
        <v>96.868288561067502</v>
      </c>
      <c r="L24" s="495">
        <v>97.78149697814969</v>
      </c>
      <c r="M24" s="386"/>
      <c r="N24" s="557">
        <v>94.867281798549953</v>
      </c>
      <c r="O24" s="557">
        <v>94.489598451862605</v>
      </c>
      <c r="P24" s="557">
        <v>95.265238406391489</v>
      </c>
      <c r="Q24" s="557"/>
      <c r="R24" s="557">
        <v>95.251694857992291</v>
      </c>
      <c r="S24" s="557">
        <v>95.258355456319549</v>
      </c>
      <c r="T24" s="557">
        <v>95.244694512966916</v>
      </c>
      <c r="U24" s="557"/>
      <c r="V24" s="557">
        <v>87.127987628977849</v>
      </c>
      <c r="W24" s="557">
        <v>85.477766433123264</v>
      </c>
      <c r="X24" s="557">
        <v>88.87122268712227</v>
      </c>
    </row>
    <row r="25" spans="1:24" ht="14.25" x14ac:dyDescent="0.2">
      <c r="A25" s="395">
        <v>2018</v>
      </c>
      <c r="B25" s="495">
        <v>101.52265334363713</v>
      </c>
      <c r="C25" s="495">
        <v>101.81157832940495</v>
      </c>
      <c r="D25" s="495">
        <v>101.21859006869842</v>
      </c>
      <c r="E25" s="495"/>
      <c r="F25" s="495">
        <v>105.81475658630121</v>
      </c>
      <c r="G25" s="495">
        <v>106.55388682391973</v>
      </c>
      <c r="H25" s="495">
        <v>105.0386116570875</v>
      </c>
      <c r="I25" s="495"/>
      <c r="J25" s="495">
        <v>97.325673358037207</v>
      </c>
      <c r="K25" s="495">
        <v>97.184208020635865</v>
      </c>
      <c r="L25" s="495">
        <v>97.474871963410294</v>
      </c>
      <c r="M25" s="386"/>
      <c r="N25" s="495">
        <v>93.110993296551229</v>
      </c>
      <c r="O25" s="495">
        <v>92.751496140264791</v>
      </c>
      <c r="P25" s="495">
        <v>93.489326386647605</v>
      </c>
      <c r="Q25" s="495"/>
      <c r="R25" s="495">
        <v>91.226292496296765</v>
      </c>
      <c r="S25" s="495">
        <v>91.000381452535777</v>
      </c>
      <c r="T25" s="495">
        <v>91.463516874551715</v>
      </c>
      <c r="U25" s="495"/>
      <c r="V25" s="495">
        <v>80.82695742582176</v>
      </c>
      <c r="W25" s="495">
        <v>79.48271832558622</v>
      </c>
      <c r="X25" s="495">
        <v>82.24467997699449</v>
      </c>
    </row>
    <row r="26" spans="1:24" ht="14.25" x14ac:dyDescent="0.2">
      <c r="A26" s="395">
        <v>2019</v>
      </c>
      <c r="B26" s="495">
        <v>104.28200460459389</v>
      </c>
      <c r="C26" s="495">
        <v>104.64377697340943</v>
      </c>
      <c r="D26" s="495">
        <v>103.90076605019391</v>
      </c>
      <c r="E26" s="495"/>
      <c r="F26" s="495">
        <v>109.27235040143375</v>
      </c>
      <c r="G26" s="495">
        <v>109.82295024062874</v>
      </c>
      <c r="H26" s="495">
        <v>108.69347246850427</v>
      </c>
      <c r="I26" s="495"/>
      <c r="J26" s="495">
        <v>99.430683268071633</v>
      </c>
      <c r="K26" s="495">
        <v>99.61410158561371</v>
      </c>
      <c r="L26" s="495">
        <v>99.236537766534155</v>
      </c>
      <c r="M26" s="386"/>
      <c r="N26" s="495">
        <v>96.037015223715443</v>
      </c>
      <c r="O26" s="495">
        <v>95.790407907559512</v>
      </c>
      <c r="P26" s="495">
        <v>96.296126707357828</v>
      </c>
      <c r="Q26" s="495"/>
      <c r="R26" s="495">
        <v>95.87297133391867</v>
      </c>
      <c r="S26" s="495">
        <v>95.678396397191932</v>
      </c>
      <c r="T26" s="495">
        <v>96.077539387074921</v>
      </c>
      <c r="U26" s="495"/>
      <c r="V26" s="495">
        <v>83.346825641251272</v>
      </c>
      <c r="W26" s="495">
        <v>82.3618698064505</v>
      </c>
      <c r="X26" s="495">
        <v>84.383809179616904</v>
      </c>
    </row>
    <row r="27" spans="1:24" thickBot="1" x14ac:dyDescent="0.25">
      <c r="A27" s="396">
        <v>2020</v>
      </c>
      <c r="B27" s="388">
        <v>103.23118299935604</v>
      </c>
      <c r="C27" s="388">
        <v>103.59997041716153</v>
      </c>
      <c r="D27" s="388">
        <v>102.84396126438881</v>
      </c>
      <c r="E27" s="388"/>
      <c r="F27" s="388">
        <v>106.54276115793071</v>
      </c>
      <c r="G27" s="388">
        <v>107.04517090757817</v>
      </c>
      <c r="H27" s="388">
        <v>106.01551628482295</v>
      </c>
      <c r="I27" s="388"/>
      <c r="J27" s="388">
        <v>99.891698366524949</v>
      </c>
      <c r="K27" s="388">
        <v>100.12753430760226</v>
      </c>
      <c r="L27" s="388">
        <v>99.643941966211187</v>
      </c>
      <c r="M27" s="397"/>
      <c r="N27" s="388">
        <v>95.127489231989628</v>
      </c>
      <c r="O27" s="388">
        <v>94.900005655542657</v>
      </c>
      <c r="P27" s="388">
        <v>95.366343869906814</v>
      </c>
      <c r="Q27" s="388"/>
      <c r="R27" s="388">
        <v>94.023511869100389</v>
      </c>
      <c r="S27" s="388">
        <v>93.708833113776606</v>
      </c>
      <c r="T27" s="388">
        <v>94.353745827610979</v>
      </c>
      <c r="U27" s="388"/>
      <c r="V27" s="388">
        <v>83.805325576191549</v>
      </c>
      <c r="W27" s="388">
        <v>82.884197101651836</v>
      </c>
      <c r="X27" s="388">
        <v>84.773013003459639</v>
      </c>
    </row>
    <row r="28" spans="1:24" ht="12.75" x14ac:dyDescent="0.2">
      <c r="A28" s="389" t="s">
        <v>444</v>
      </c>
      <c r="B28" s="37"/>
      <c r="C28" s="37"/>
      <c r="D28" s="37"/>
      <c r="E28" s="37"/>
      <c r="F28" s="29"/>
      <c r="G28" s="29"/>
      <c r="H28" s="29"/>
      <c r="I28" s="29"/>
      <c r="J28" s="29"/>
      <c r="K28" s="29"/>
      <c r="L28" s="2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x14ac:dyDescent="0.2">
      <c r="A29" s="390" t="s">
        <v>445</v>
      </c>
      <c r="B29" s="37"/>
      <c r="C29" s="37"/>
      <c r="D29" s="37"/>
      <c r="E29" s="37"/>
      <c r="F29" s="29"/>
      <c r="G29" s="29"/>
      <c r="H29" s="29"/>
      <c r="I29" s="29"/>
      <c r="J29" s="29"/>
      <c r="K29" s="29"/>
      <c r="L29" s="2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x14ac:dyDescent="0.2">
      <c r="A30" s="390" t="s">
        <v>446</v>
      </c>
      <c r="B30" s="37"/>
      <c r="C30" s="37"/>
      <c r="D30" s="37"/>
      <c r="E30" s="37"/>
      <c r="F30" s="29"/>
      <c r="G30" s="29"/>
      <c r="H30" s="29"/>
      <c r="I30" s="29"/>
      <c r="J30" s="29"/>
      <c r="K30" s="29"/>
      <c r="L30" s="29"/>
      <c r="M30" s="2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</row>
    <row r="31" spans="1:24" ht="12.75" x14ac:dyDescent="0.2">
      <c r="A31" s="558"/>
      <c r="B31" s="559"/>
      <c r="C31" s="559"/>
      <c r="D31" s="559"/>
      <c r="E31" s="559"/>
      <c r="F31" s="560"/>
      <c r="G31" s="560"/>
      <c r="H31" s="560"/>
      <c r="I31" s="560"/>
      <c r="J31" s="560"/>
      <c r="K31" s="560"/>
      <c r="L31" s="560"/>
      <c r="N31" s="562"/>
      <c r="O31" s="562"/>
      <c r="P31" s="562"/>
      <c r="Q31" s="562"/>
      <c r="R31" s="562"/>
      <c r="S31" s="562"/>
      <c r="T31" s="562"/>
      <c r="U31" s="562"/>
      <c r="V31" s="562"/>
      <c r="W31" s="562"/>
      <c r="X31" s="562"/>
    </row>
    <row r="32" spans="1:24" ht="12.75" x14ac:dyDescent="0.2">
      <c r="A32" s="389" t="s">
        <v>366</v>
      </c>
      <c r="B32" s="37"/>
      <c r="C32" s="37"/>
      <c r="D32" s="37"/>
      <c r="E32" s="37"/>
      <c r="F32" s="29"/>
      <c r="G32" s="29"/>
      <c r="H32" s="29"/>
      <c r="I32" s="29"/>
      <c r="J32" s="560"/>
      <c r="K32" s="560"/>
      <c r="L32" s="560"/>
      <c r="N32" s="562"/>
      <c r="O32" s="562"/>
      <c r="P32" s="562"/>
      <c r="Q32" s="562"/>
      <c r="R32" s="562"/>
      <c r="S32" s="562"/>
      <c r="T32" s="562"/>
      <c r="U32" s="562"/>
      <c r="V32" s="562"/>
      <c r="W32" s="562"/>
      <c r="X32" s="562"/>
    </row>
    <row r="33" spans="1:24" ht="12.75" x14ac:dyDescent="0.2">
      <c r="A33" s="390" t="s">
        <v>788</v>
      </c>
      <c r="B33" s="37"/>
      <c r="C33" s="37"/>
      <c r="D33" s="37"/>
      <c r="E33" s="37"/>
      <c r="F33" s="29"/>
      <c r="G33" s="29"/>
      <c r="H33" s="29"/>
      <c r="I33" s="29"/>
      <c r="J33" s="560"/>
      <c r="K33" s="560"/>
      <c r="L33" s="560"/>
      <c r="N33" s="562"/>
      <c r="O33" s="562"/>
      <c r="P33" s="562"/>
      <c r="Q33" s="562"/>
      <c r="R33" s="562"/>
      <c r="S33" s="562"/>
      <c r="T33" s="562"/>
      <c r="U33" s="562"/>
      <c r="V33" s="562"/>
      <c r="W33" s="562"/>
      <c r="X33" s="562"/>
    </row>
    <row r="34" spans="1:24" ht="12.75" x14ac:dyDescent="0.2">
      <c r="A34" s="377" t="s">
        <v>368</v>
      </c>
      <c r="B34" s="37"/>
      <c r="C34" s="37"/>
      <c r="D34" s="37"/>
      <c r="E34" s="37"/>
      <c r="F34" s="29"/>
      <c r="G34" s="29"/>
      <c r="H34" s="29"/>
      <c r="I34" s="29"/>
      <c r="J34" s="560"/>
      <c r="K34" s="560"/>
      <c r="L34" s="560"/>
    </row>
    <row r="35" spans="1:24" ht="12.75" x14ac:dyDescent="0.2">
      <c r="A35" s="390"/>
      <c r="B35" s="37"/>
      <c r="C35" s="37"/>
      <c r="D35" s="37"/>
      <c r="E35" s="37"/>
      <c r="F35" s="29"/>
      <c r="G35" s="29"/>
      <c r="H35" s="29"/>
      <c r="I35" s="29"/>
      <c r="J35" s="560"/>
      <c r="K35" s="560"/>
      <c r="L35" s="560"/>
    </row>
    <row r="36" spans="1:24" x14ac:dyDescent="0.25">
      <c r="B36" s="562"/>
      <c r="C36" s="562"/>
      <c r="D36" s="562"/>
      <c r="E36" s="562"/>
      <c r="F36" s="562"/>
      <c r="G36" s="562"/>
      <c r="H36" s="562"/>
      <c r="I36" s="562"/>
      <c r="J36" s="562"/>
      <c r="K36" s="562"/>
      <c r="L36" s="562"/>
      <c r="M36" s="562"/>
      <c r="N36" s="562"/>
      <c r="O36" s="562"/>
      <c r="P36" s="562"/>
      <c r="Q36" s="562"/>
      <c r="R36" s="562"/>
      <c r="S36" s="562"/>
      <c r="T36" s="562"/>
      <c r="U36" s="562"/>
      <c r="V36" s="562"/>
      <c r="W36" s="562"/>
      <c r="X36" s="562"/>
    </row>
    <row r="37" spans="1:24" x14ac:dyDescent="0.25">
      <c r="B37" s="562"/>
      <c r="C37" s="562"/>
      <c r="D37" s="562"/>
      <c r="E37" s="562"/>
      <c r="F37" s="562"/>
      <c r="G37" s="562"/>
      <c r="H37" s="562"/>
      <c r="I37" s="562"/>
      <c r="J37" s="562"/>
      <c r="K37" s="562"/>
      <c r="L37" s="562"/>
      <c r="M37" s="562"/>
      <c r="N37" s="562"/>
      <c r="O37" s="562"/>
      <c r="P37" s="562"/>
      <c r="Q37" s="562"/>
      <c r="R37" s="562"/>
      <c r="S37" s="562"/>
      <c r="T37" s="562"/>
      <c r="U37" s="562"/>
      <c r="V37" s="562"/>
      <c r="W37" s="562"/>
      <c r="X37" s="562"/>
    </row>
    <row r="38" spans="1:24" x14ac:dyDescent="0.25">
      <c r="B38" s="562"/>
      <c r="C38" s="562"/>
      <c r="D38" s="562"/>
      <c r="E38" s="562"/>
      <c r="F38" s="562"/>
      <c r="G38" s="562"/>
      <c r="H38" s="562"/>
      <c r="I38" s="562"/>
      <c r="J38" s="562"/>
      <c r="K38" s="562"/>
      <c r="L38" s="562"/>
      <c r="M38" s="562"/>
      <c r="N38" s="562"/>
      <c r="O38" s="562"/>
      <c r="P38" s="562"/>
      <c r="Q38" s="562"/>
      <c r="R38" s="562"/>
      <c r="S38" s="562"/>
      <c r="T38" s="562"/>
      <c r="U38" s="562"/>
      <c r="V38" s="562"/>
      <c r="W38" s="562"/>
      <c r="X38" s="562"/>
    </row>
    <row r="40" spans="1:24" x14ac:dyDescent="0.25">
      <c r="B40" s="562"/>
      <c r="C40" s="562"/>
      <c r="D40" s="562"/>
      <c r="E40" s="562"/>
      <c r="F40" s="562"/>
      <c r="G40" s="562"/>
      <c r="H40" s="562"/>
      <c r="I40" s="562"/>
      <c r="J40" s="562"/>
      <c r="K40" s="562"/>
      <c r="L40" s="562"/>
      <c r="M40" s="562"/>
      <c r="N40" s="562"/>
      <c r="O40" s="562"/>
      <c r="P40" s="562"/>
      <c r="Q40" s="562"/>
      <c r="R40" s="562"/>
      <c r="S40" s="562"/>
      <c r="T40" s="562"/>
      <c r="U40" s="562"/>
      <c r="V40" s="562"/>
      <c r="W40" s="562"/>
      <c r="X40" s="562"/>
    </row>
    <row r="41" spans="1:24" x14ac:dyDescent="0.25">
      <c r="B41" s="562"/>
      <c r="C41" s="562"/>
      <c r="D41" s="562"/>
      <c r="E41" s="562"/>
      <c r="F41" s="562"/>
      <c r="G41" s="562"/>
      <c r="H41" s="562"/>
      <c r="I41" s="562"/>
      <c r="J41" s="562"/>
      <c r="K41" s="562"/>
      <c r="L41" s="562"/>
      <c r="M41" s="562"/>
      <c r="N41" s="562"/>
      <c r="O41" s="562"/>
      <c r="P41" s="562"/>
      <c r="Q41" s="562"/>
      <c r="R41" s="562"/>
      <c r="S41" s="562"/>
      <c r="T41" s="562"/>
      <c r="U41" s="562"/>
      <c r="V41" s="562"/>
      <c r="W41" s="562"/>
      <c r="X41" s="562"/>
    </row>
    <row r="42" spans="1:24" x14ac:dyDescent="0.25"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  <c r="N42" s="562"/>
      <c r="O42" s="562"/>
      <c r="P42" s="562"/>
      <c r="Q42" s="562"/>
      <c r="R42" s="562"/>
      <c r="S42" s="562"/>
      <c r="T42" s="562"/>
      <c r="U42" s="562"/>
      <c r="V42" s="562"/>
      <c r="W42" s="562"/>
      <c r="X42" s="562"/>
    </row>
  </sheetData>
  <mergeCells count="14">
    <mergeCell ref="A5:X5"/>
    <mergeCell ref="B6:L6"/>
    <mergeCell ref="N6:X6"/>
    <mergeCell ref="B7:D7"/>
    <mergeCell ref="F7:H7"/>
    <mergeCell ref="J7:L7"/>
    <mergeCell ref="N7:P7"/>
    <mergeCell ref="R7:T7"/>
    <mergeCell ref="V7:X7"/>
    <mergeCell ref="Z1:AA2"/>
    <mergeCell ref="A1:X1"/>
    <mergeCell ref="A2:X2"/>
    <mergeCell ref="A3:X3"/>
    <mergeCell ref="A4:X4"/>
  </mergeCells>
  <hyperlinks>
    <hyperlink ref="K2" r:id="rId1" location="INDICE!A1" display="INDICE"/>
    <hyperlink ref="K2:L3" location="INDICE!A3" display="INDICE"/>
    <hyperlink ref="Z1" r:id="rId2" location="INDICE!A1"/>
    <hyperlink ref="Z1:AA2" location="INDICE!A3" display="INDICE"/>
  </hyperlinks>
  <printOptions horizontalCentered="1"/>
  <pageMargins left="0.59055118110236227" right="0.59055118110236227" top="0.98425196850393704" bottom="0.98425196850393704" header="0" footer="0"/>
  <pageSetup orientation="portrait" horizontalDpi="1200" verticalDpi="300" r:id="rId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zoomScaleNormal="100" zoomScaleSheetLayoutView="100" workbookViewId="0">
      <selection sqref="A1:X1"/>
    </sheetView>
  </sheetViews>
  <sheetFormatPr baseColWidth="10" defaultColWidth="11" defaultRowHeight="15" x14ac:dyDescent="0.25"/>
  <cols>
    <col min="1" max="1" width="8.125" style="563" customWidth="1"/>
    <col min="2" max="4" width="5.5" style="561" customWidth="1"/>
    <col min="5" max="5" width="1.875" style="561" customWidth="1"/>
    <col min="6" max="8" width="5.375" style="561" customWidth="1"/>
    <col min="9" max="9" width="1.625" style="561" customWidth="1"/>
    <col min="10" max="12" width="5.25" style="561" customWidth="1"/>
    <col min="13" max="13" width="1.875" style="561" customWidth="1"/>
    <col min="14" max="16" width="5.625" style="561" customWidth="1"/>
    <col min="17" max="17" width="1.625" style="561" customWidth="1"/>
    <col min="18" max="20" width="5.125" style="561" customWidth="1"/>
    <col min="21" max="21" width="1.375" style="561" customWidth="1"/>
    <col min="22" max="24" width="4.625" style="561" customWidth="1"/>
    <col min="25" max="25" width="5.125" style="137" customWidth="1"/>
    <col min="26" max="16384" width="11" style="137"/>
  </cols>
  <sheetData>
    <row r="1" spans="1:28" x14ac:dyDescent="0.2">
      <c r="A1" s="797"/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Y1" s="200"/>
      <c r="Z1" s="747" t="s">
        <v>650</v>
      </c>
      <c r="AA1" s="747"/>
      <c r="AB1" s="200"/>
    </row>
    <row r="2" spans="1:28" ht="15" customHeight="1" x14ac:dyDescent="0.2">
      <c r="A2" s="750" t="s">
        <v>794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200"/>
      <c r="Z2" s="747"/>
      <c r="AA2" s="747"/>
      <c r="AB2"/>
    </row>
    <row r="3" spans="1:28" ht="15" customHeight="1" x14ac:dyDescent="0.2">
      <c r="A3" s="749" t="s">
        <v>921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174"/>
      <c r="Z3" s="174"/>
      <c r="AA3" s="174"/>
      <c r="AB3" s="174"/>
    </row>
    <row r="4" spans="1:28" ht="14.25" x14ac:dyDescent="0.2">
      <c r="A4" s="750" t="s">
        <v>448</v>
      </c>
      <c r="B4" s="750"/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750"/>
      <c r="T4" s="750"/>
      <c r="U4" s="750"/>
      <c r="V4" s="750"/>
      <c r="W4" s="750"/>
      <c r="X4" s="750"/>
    </row>
    <row r="5" spans="1:28" ht="19.5" x14ac:dyDescent="0.35">
      <c r="A5" s="795" t="s">
        <v>371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5"/>
      <c r="P5" s="795"/>
      <c r="Q5" s="795"/>
      <c r="R5" s="795"/>
      <c r="S5" s="795"/>
      <c r="T5" s="795"/>
      <c r="U5" s="795"/>
      <c r="V5" s="795"/>
      <c r="W5" s="795"/>
      <c r="X5" s="795"/>
    </row>
    <row r="6" spans="1:28" ht="14.25" x14ac:dyDescent="0.2">
      <c r="A6" s="750" t="s">
        <v>171</v>
      </c>
      <c r="B6" s="750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  <c r="T6" s="750"/>
      <c r="U6" s="750"/>
      <c r="V6" s="750"/>
      <c r="W6" s="750"/>
      <c r="X6" s="750"/>
    </row>
    <row r="7" spans="1:28" thickBot="1" x14ac:dyDescent="0.25">
      <c r="A7" s="748" t="s">
        <v>1078</v>
      </c>
      <c r="B7" s="748"/>
      <c r="C7" s="748"/>
      <c r="D7" s="748"/>
      <c r="E7" s="748"/>
      <c r="F7" s="748"/>
      <c r="G7" s="748"/>
      <c r="H7" s="748"/>
      <c r="I7" s="748"/>
      <c r="J7" s="748"/>
      <c r="K7" s="748"/>
      <c r="L7" s="748"/>
      <c r="M7" s="748"/>
      <c r="N7" s="748"/>
      <c r="O7" s="748"/>
      <c r="P7" s="748"/>
      <c r="Q7" s="748"/>
      <c r="R7" s="748"/>
      <c r="S7" s="748"/>
      <c r="T7" s="748"/>
      <c r="U7" s="748"/>
      <c r="V7" s="748"/>
      <c r="W7" s="748"/>
      <c r="X7" s="748"/>
    </row>
    <row r="8" spans="1:28" ht="19.5" x14ac:dyDescent="0.35">
      <c r="A8" s="380"/>
      <c r="B8" s="796" t="s">
        <v>897</v>
      </c>
      <c r="C8" s="796"/>
      <c r="D8" s="796"/>
      <c r="E8" s="796"/>
      <c r="F8" s="796"/>
      <c r="G8" s="796"/>
      <c r="H8" s="796"/>
      <c r="I8" s="796"/>
      <c r="J8" s="796"/>
      <c r="K8" s="796"/>
      <c r="L8" s="796"/>
      <c r="M8" s="405"/>
      <c r="N8" s="796" t="s">
        <v>898</v>
      </c>
      <c r="O8" s="796"/>
      <c r="P8" s="796"/>
      <c r="Q8" s="796"/>
      <c r="R8" s="796"/>
      <c r="S8" s="796"/>
      <c r="T8" s="796"/>
      <c r="U8" s="796"/>
      <c r="V8" s="796"/>
      <c r="W8" s="796"/>
      <c r="X8" s="796"/>
    </row>
    <row r="9" spans="1:28" ht="15" customHeight="1" x14ac:dyDescent="0.25">
      <c r="A9" s="380"/>
      <c r="B9" s="752" t="s">
        <v>50</v>
      </c>
      <c r="C9" s="752"/>
      <c r="D9" s="752"/>
      <c r="E9" s="292"/>
      <c r="F9" s="752" t="s">
        <v>449</v>
      </c>
      <c r="G9" s="752"/>
      <c r="H9" s="752"/>
      <c r="I9" s="292"/>
      <c r="J9" s="752" t="s">
        <v>450</v>
      </c>
      <c r="K9" s="752"/>
      <c r="L9" s="752"/>
      <c r="M9" s="405"/>
      <c r="N9" s="752" t="s">
        <v>50</v>
      </c>
      <c r="O9" s="752"/>
      <c r="P9" s="752"/>
      <c r="Q9" s="292"/>
      <c r="R9" s="752" t="s">
        <v>449</v>
      </c>
      <c r="S9" s="752"/>
      <c r="T9" s="752"/>
      <c r="U9" s="292"/>
      <c r="V9" s="752" t="s">
        <v>450</v>
      </c>
      <c r="W9" s="752"/>
      <c r="X9" s="752"/>
    </row>
    <row r="10" spans="1:28" ht="15" customHeight="1" thickBot="1" x14ac:dyDescent="0.3">
      <c r="A10" s="381" t="s">
        <v>374</v>
      </c>
      <c r="B10" s="276" t="s">
        <v>87</v>
      </c>
      <c r="C10" s="276" t="s">
        <v>88</v>
      </c>
      <c r="D10" s="276" t="s">
        <v>89</v>
      </c>
      <c r="E10" s="391"/>
      <c r="F10" s="276" t="s">
        <v>87</v>
      </c>
      <c r="G10" s="276" t="s">
        <v>88</v>
      </c>
      <c r="H10" s="276" t="s">
        <v>89</v>
      </c>
      <c r="I10" s="392"/>
      <c r="J10" s="276" t="s">
        <v>87</v>
      </c>
      <c r="K10" s="276" t="s">
        <v>88</v>
      </c>
      <c r="L10" s="276" t="s">
        <v>89</v>
      </c>
      <c r="M10" s="556"/>
      <c r="N10" s="276" t="s">
        <v>87</v>
      </c>
      <c r="O10" s="276" t="s">
        <v>88</v>
      </c>
      <c r="P10" s="276" t="s">
        <v>89</v>
      </c>
      <c r="Q10" s="391"/>
      <c r="R10" s="276" t="s">
        <v>87</v>
      </c>
      <c r="S10" s="276" t="s">
        <v>88</v>
      </c>
      <c r="T10" s="276" t="s">
        <v>89</v>
      </c>
      <c r="U10" s="392"/>
      <c r="V10" s="276" t="s">
        <v>87</v>
      </c>
      <c r="W10" s="276" t="s">
        <v>88</v>
      </c>
      <c r="X10" s="276" t="s">
        <v>89</v>
      </c>
    </row>
    <row r="11" spans="1:28" ht="15" customHeight="1" x14ac:dyDescent="0.25">
      <c r="A11" s="39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8" ht="15" customHeight="1" x14ac:dyDescent="0.2">
      <c r="A12" s="382">
        <v>2003</v>
      </c>
      <c r="B12" s="383">
        <v>70.797499882513264</v>
      </c>
      <c r="C12" s="383">
        <v>67.486142869384423</v>
      </c>
      <c r="D12" s="383">
        <v>74.399199423113714</v>
      </c>
      <c r="E12" s="383"/>
      <c r="F12" s="383">
        <v>82.747756497416574</v>
      </c>
      <c r="G12" s="383">
        <v>79.984506633097709</v>
      </c>
      <c r="H12" s="383">
        <v>85.759871385769614</v>
      </c>
      <c r="I12" s="383"/>
      <c r="J12" s="383">
        <v>52.505797704703575</v>
      </c>
      <c r="K12" s="383">
        <v>48.304677854497236</v>
      </c>
      <c r="L12" s="383">
        <v>57.060004461298242</v>
      </c>
      <c r="M12" s="252"/>
      <c r="N12" s="383">
        <v>58.263781192725219</v>
      </c>
      <c r="O12" s="383">
        <v>54.895434475729168</v>
      </c>
      <c r="P12" s="383">
        <v>61.927467341662869</v>
      </c>
      <c r="Q12" s="383"/>
      <c r="R12" s="383">
        <v>60.437045957810497</v>
      </c>
      <c r="S12" s="383">
        <v>57.078904440190392</v>
      </c>
      <c r="T12" s="383">
        <v>64.097629893065061</v>
      </c>
      <c r="U12" s="383"/>
      <c r="V12" s="383">
        <v>31.479455313076055</v>
      </c>
      <c r="W12" s="383">
        <v>27.457817001234623</v>
      </c>
      <c r="X12" s="383">
        <v>35.839095843557139</v>
      </c>
    </row>
    <row r="13" spans="1:28" ht="15" customHeight="1" x14ac:dyDescent="0.2">
      <c r="A13" s="382">
        <v>2004</v>
      </c>
      <c r="B13" s="383">
        <v>74.74689220585708</v>
      </c>
      <c r="C13" s="383">
        <v>71.251534406816376</v>
      </c>
      <c r="D13" s="383">
        <v>78.557827145914828</v>
      </c>
      <c r="E13" s="383"/>
      <c r="F13" s="383">
        <v>88.279109152707164</v>
      </c>
      <c r="G13" s="383">
        <v>85.764061347661837</v>
      </c>
      <c r="H13" s="383">
        <v>91.013985155604288</v>
      </c>
      <c r="I13" s="383"/>
      <c r="J13" s="383">
        <v>54.410378470094734</v>
      </c>
      <c r="K13" s="383">
        <v>49.510721291515416</v>
      </c>
      <c r="L13" s="383">
        <v>59.773675247427008</v>
      </c>
      <c r="M13" s="252"/>
      <c r="N13" s="383">
        <v>61.095195836344416</v>
      </c>
      <c r="O13" s="383">
        <v>57.714455917394758</v>
      </c>
      <c r="P13" s="383">
        <v>64.781164661598638</v>
      </c>
      <c r="Q13" s="383"/>
      <c r="R13" s="383">
        <v>63.534614223605644</v>
      </c>
      <c r="S13" s="383">
        <v>60.424286208816845</v>
      </c>
      <c r="T13" s="383">
        <v>66.916801008175057</v>
      </c>
      <c r="U13" s="383"/>
      <c r="V13" s="383">
        <v>32.724348399868028</v>
      </c>
      <c r="W13" s="383">
        <v>28.475118937566236</v>
      </c>
      <c r="X13" s="383">
        <v>37.375669472073454</v>
      </c>
    </row>
    <row r="14" spans="1:28" ht="15" customHeight="1" x14ac:dyDescent="0.2">
      <c r="A14" s="382">
        <v>2005</v>
      </c>
      <c r="B14" s="383">
        <v>77.462154942119327</v>
      </c>
      <c r="C14" s="383">
        <v>73.878223843189389</v>
      </c>
      <c r="D14" s="383">
        <v>81.371569117402089</v>
      </c>
      <c r="E14" s="383"/>
      <c r="F14" s="383">
        <v>91.944217934812727</v>
      </c>
      <c r="G14" s="383">
        <v>89.26587075990146</v>
      </c>
      <c r="H14" s="383">
        <v>94.871624924399967</v>
      </c>
      <c r="I14" s="383"/>
      <c r="J14" s="383">
        <v>56.449797259266923</v>
      </c>
      <c r="K14" s="383">
        <v>51.499785036323352</v>
      </c>
      <c r="L14" s="383">
        <v>61.833790961739069</v>
      </c>
      <c r="M14" s="252"/>
      <c r="N14" s="383">
        <v>63.156254393776067</v>
      </c>
      <c r="O14" s="383">
        <v>59.686576415526545</v>
      </c>
      <c r="P14" s="383">
        <v>66.941039284279427</v>
      </c>
      <c r="Q14" s="383"/>
      <c r="R14" s="383">
        <v>65.897809409957802</v>
      </c>
      <c r="S14" s="383">
        <v>62.567367822626494</v>
      </c>
      <c r="T14" s="383">
        <v>69.537949147065888</v>
      </c>
      <c r="U14" s="383"/>
      <c r="V14" s="383">
        <v>33.939832523519073</v>
      </c>
      <c r="W14" s="383">
        <v>29.652861221655108</v>
      </c>
      <c r="X14" s="383">
        <v>38.602654644428725</v>
      </c>
    </row>
    <row r="15" spans="1:28" ht="15" customHeight="1" x14ac:dyDescent="0.2">
      <c r="A15" s="382">
        <v>2006</v>
      </c>
      <c r="B15" s="383">
        <v>79.759102572258627</v>
      </c>
      <c r="C15" s="383">
        <v>75.955960749588883</v>
      </c>
      <c r="D15" s="383">
        <v>83.904661069115804</v>
      </c>
      <c r="E15" s="383"/>
      <c r="F15" s="383">
        <v>92.751297107034176</v>
      </c>
      <c r="G15" s="383">
        <v>89.702602513454053</v>
      </c>
      <c r="H15" s="383">
        <v>96.07947416092604</v>
      </c>
      <c r="I15" s="383"/>
      <c r="J15" s="383">
        <v>60.822587276127827</v>
      </c>
      <c r="K15" s="383">
        <v>55.884412336760214</v>
      </c>
      <c r="L15" s="383">
        <v>66.193607659204105</v>
      </c>
      <c r="M15" s="252"/>
      <c r="N15" s="383">
        <v>64.796083060603706</v>
      </c>
      <c r="O15" s="383">
        <v>61.155284890760257</v>
      </c>
      <c r="P15" s="383">
        <v>68.764681259695166</v>
      </c>
      <c r="Q15" s="383"/>
      <c r="R15" s="383">
        <v>67.134525691856624</v>
      </c>
      <c r="S15" s="383">
        <v>63.752064731718086</v>
      </c>
      <c r="T15" s="383">
        <v>70.827066419591006</v>
      </c>
      <c r="U15" s="383"/>
      <c r="V15" s="383">
        <v>36.256145084800721</v>
      </c>
      <c r="W15" s="383">
        <v>32.025562656293417</v>
      </c>
      <c r="X15" s="383">
        <v>40.857550408587592</v>
      </c>
    </row>
    <row r="16" spans="1:28" ht="15" customHeight="1" x14ac:dyDescent="0.2">
      <c r="A16" s="382">
        <v>2007</v>
      </c>
      <c r="B16" s="383">
        <v>80.366687781581618</v>
      </c>
      <c r="C16" s="383">
        <v>76.778920542459275</v>
      </c>
      <c r="D16" s="383">
        <v>84.27412360046192</v>
      </c>
      <c r="E16" s="383"/>
      <c r="F16" s="383">
        <v>92.176935454466189</v>
      </c>
      <c r="G16" s="383">
        <v>89.963099630996311</v>
      </c>
      <c r="H16" s="383">
        <v>94.584019258291079</v>
      </c>
      <c r="I16" s="383"/>
      <c r="J16" s="383">
        <v>62.753199160682094</v>
      </c>
      <c r="K16" s="383">
        <v>57.155313968631447</v>
      </c>
      <c r="L16" s="383">
        <v>68.86498516320475</v>
      </c>
      <c r="M16" s="252"/>
      <c r="N16" s="383">
        <v>64.923618574482262</v>
      </c>
      <c r="O16" s="383">
        <v>61.56093565122417</v>
      </c>
      <c r="P16" s="383">
        <v>68.585915157883264</v>
      </c>
      <c r="Q16" s="383"/>
      <c r="R16" s="383">
        <v>66.124097369192853</v>
      </c>
      <c r="S16" s="383">
        <v>62.924639555673913</v>
      </c>
      <c r="T16" s="383">
        <v>69.602839108890407</v>
      </c>
      <c r="U16" s="383"/>
      <c r="V16" s="383">
        <v>36.838372196116673</v>
      </c>
      <c r="W16" s="383">
        <v>32.40699847120775</v>
      </c>
      <c r="X16" s="383">
        <v>41.676557863501486</v>
      </c>
    </row>
    <row r="17" spans="1:24" ht="15" customHeight="1" x14ac:dyDescent="0.2">
      <c r="A17" s="382">
        <v>2008</v>
      </c>
      <c r="B17" s="383">
        <v>80.172059462914078</v>
      </c>
      <c r="C17" s="383">
        <v>76.490218904791249</v>
      </c>
      <c r="D17" s="383">
        <v>84.167426284083703</v>
      </c>
      <c r="E17" s="383"/>
      <c r="F17" s="383">
        <v>91.579529979533163</v>
      </c>
      <c r="G17" s="383">
        <v>89.026279858245246</v>
      </c>
      <c r="H17" s="383">
        <v>94.335607591163523</v>
      </c>
      <c r="I17" s="383"/>
      <c r="J17" s="383">
        <v>63.296478031137525</v>
      </c>
      <c r="K17" s="383">
        <v>58.06109676473573</v>
      </c>
      <c r="L17" s="383">
        <v>69.022248532386172</v>
      </c>
      <c r="M17" s="252"/>
      <c r="N17" s="383">
        <v>64.652970651055711</v>
      </c>
      <c r="O17" s="383">
        <v>61.212992764043918</v>
      </c>
      <c r="P17" s="383">
        <v>68.385879042485726</v>
      </c>
      <c r="Q17" s="383"/>
      <c r="R17" s="383">
        <v>66.488942334493387</v>
      </c>
      <c r="S17" s="383">
        <v>63.354709049905658</v>
      </c>
      <c r="T17" s="383">
        <v>69.872155797701453</v>
      </c>
      <c r="U17" s="383"/>
      <c r="V17" s="383">
        <v>37.309072059282649</v>
      </c>
      <c r="W17" s="383">
        <v>33.152155527238691</v>
      </c>
      <c r="X17" s="383">
        <v>41.855359873711215</v>
      </c>
    </row>
    <row r="18" spans="1:24" ht="15" customHeight="1" x14ac:dyDescent="0.2">
      <c r="A18" s="382">
        <v>2009</v>
      </c>
      <c r="B18" s="383">
        <v>83.418041079677778</v>
      </c>
      <c r="C18" s="383">
        <v>79.73538917008004</v>
      </c>
      <c r="D18" s="383">
        <v>87.392402300048118</v>
      </c>
      <c r="E18" s="383"/>
      <c r="F18" s="383">
        <v>95.221131602621767</v>
      </c>
      <c r="G18" s="383">
        <v>93.471613851911215</v>
      </c>
      <c r="H18" s="383">
        <v>97.087854160267639</v>
      </c>
      <c r="I18" s="383"/>
      <c r="J18" s="383">
        <v>66.140297243909316</v>
      </c>
      <c r="K18" s="383">
        <v>59.897074025798915</v>
      </c>
      <c r="L18" s="383">
        <v>72.991368680641187</v>
      </c>
      <c r="M18" s="386"/>
      <c r="N18" s="383">
        <v>66.527316458595806</v>
      </c>
      <c r="O18" s="383">
        <v>63.011028516000309</v>
      </c>
      <c r="P18" s="383">
        <v>70.322135730622492</v>
      </c>
      <c r="Q18" s="383"/>
      <c r="R18" s="383">
        <v>67.547953347898726</v>
      </c>
      <c r="S18" s="383">
        <v>64.585975367810107</v>
      </c>
      <c r="T18" s="383">
        <v>70.708362042486783</v>
      </c>
      <c r="U18" s="383"/>
      <c r="V18" s="383">
        <v>38.310130749694288</v>
      </c>
      <c r="W18" s="383">
        <v>33.467796305451927</v>
      </c>
      <c r="X18" s="383">
        <v>43.623921085080148</v>
      </c>
    </row>
    <row r="19" spans="1:24" ht="15" customHeight="1" x14ac:dyDescent="0.2">
      <c r="A19" s="382">
        <v>2010</v>
      </c>
      <c r="B19" s="383">
        <v>84.757307122647546</v>
      </c>
      <c r="C19" s="383">
        <v>81.663510765130795</v>
      </c>
      <c r="D19" s="383">
        <v>88.066022640905643</v>
      </c>
      <c r="E19" s="383"/>
      <c r="F19" s="383">
        <v>97.31274453288853</v>
      </c>
      <c r="G19" s="383">
        <v>96.418553276701928</v>
      </c>
      <c r="H19" s="383">
        <v>98.260298427026854</v>
      </c>
      <c r="I19" s="383"/>
      <c r="J19" s="383">
        <v>66.615271919564265</v>
      </c>
      <c r="K19" s="383">
        <v>60.573362713250489</v>
      </c>
      <c r="L19" s="383">
        <v>73.163375843222212</v>
      </c>
      <c r="M19" s="386"/>
      <c r="N19" s="383">
        <v>67.711904744646361</v>
      </c>
      <c r="O19" s="383">
        <v>64.741800500268837</v>
      </c>
      <c r="P19" s="383">
        <v>70.888335533421326</v>
      </c>
      <c r="Q19" s="383"/>
      <c r="R19" s="383">
        <v>69.60862472863748</v>
      </c>
      <c r="S19" s="383">
        <v>67.163052374784442</v>
      </c>
      <c r="T19" s="383">
        <v>72.200141466536422</v>
      </c>
      <c r="U19" s="383"/>
      <c r="V19" s="383">
        <v>38.769952386015902</v>
      </c>
      <c r="W19" s="383">
        <v>34.10077008700393</v>
      </c>
      <c r="X19" s="383">
        <v>43.83032153232557</v>
      </c>
    </row>
    <row r="20" spans="1:24" ht="15" customHeight="1" x14ac:dyDescent="0.2">
      <c r="A20" s="382">
        <v>2011</v>
      </c>
      <c r="B20" s="383">
        <v>86.549009265093019</v>
      </c>
      <c r="C20" s="383">
        <v>83.772674258730717</v>
      </c>
      <c r="D20" s="383">
        <v>89.498015833047958</v>
      </c>
      <c r="E20" s="383"/>
      <c r="F20" s="383">
        <v>100.368570810523</v>
      </c>
      <c r="G20" s="383">
        <v>99.8654574043005</v>
      </c>
      <c r="H20" s="383">
        <v>100.8990915073457</v>
      </c>
      <c r="I20" s="383"/>
      <c r="J20" s="383">
        <v>66.904190271190856</v>
      </c>
      <c r="K20" s="383">
        <v>61.091374327457991</v>
      </c>
      <c r="L20" s="383">
        <v>73.142892171887453</v>
      </c>
      <c r="M20" s="386"/>
      <c r="N20" s="383">
        <v>68.798566035155588</v>
      </c>
      <c r="O20" s="383">
        <v>66.038630394174149</v>
      </c>
      <c r="P20" s="383">
        <v>71.730153294522893</v>
      </c>
      <c r="Q20" s="383"/>
      <c r="R20" s="383">
        <v>71.387922858046153</v>
      </c>
      <c r="S20" s="383">
        <v>69.162188667623056</v>
      </c>
      <c r="T20" s="383">
        <v>73.734904749288503</v>
      </c>
      <c r="U20" s="383"/>
      <c r="V20" s="383">
        <v>38.431516327037478</v>
      </c>
      <c r="W20" s="383">
        <v>33.846997406929326</v>
      </c>
      <c r="X20" s="383">
        <v>43.351927910255625</v>
      </c>
    </row>
    <row r="21" spans="1:24" ht="15" customHeight="1" x14ac:dyDescent="0.2">
      <c r="A21" s="382">
        <v>2012</v>
      </c>
      <c r="B21" s="383">
        <v>88.322848223854663</v>
      </c>
      <c r="C21" s="383">
        <v>85.48248167747083</v>
      </c>
      <c r="D21" s="383">
        <v>91.327601358122664</v>
      </c>
      <c r="E21" s="383"/>
      <c r="F21" s="383">
        <v>100.98504059990884</v>
      </c>
      <c r="G21" s="383">
        <v>100.73055137226558</v>
      </c>
      <c r="H21" s="383">
        <v>101.25313490870325</v>
      </c>
      <c r="I21" s="383"/>
      <c r="J21" s="383">
        <v>69.97486821236491</v>
      </c>
      <c r="K21" s="383">
        <v>63.497119076122289</v>
      </c>
      <c r="L21" s="383">
        <v>76.869176206686447</v>
      </c>
      <c r="M21" s="386"/>
      <c r="N21" s="383">
        <v>69.186780352600849</v>
      </c>
      <c r="O21" s="383">
        <v>66.627079060787807</v>
      </c>
      <c r="P21" s="383">
        <v>71.894624693732496</v>
      </c>
      <c r="Q21" s="383"/>
      <c r="R21" s="383">
        <v>70.963483236053449</v>
      </c>
      <c r="S21" s="383">
        <v>68.719290063634205</v>
      </c>
      <c r="T21" s="383">
        <v>73.327651743037279</v>
      </c>
      <c r="U21" s="383"/>
      <c r="V21" s="383">
        <v>38.290703700270264</v>
      </c>
      <c r="W21" s="383">
        <v>33.763108003644312</v>
      </c>
      <c r="X21" s="383">
        <v>43.109451470488771</v>
      </c>
    </row>
    <row r="22" spans="1:24" ht="15" customHeight="1" x14ac:dyDescent="0.2">
      <c r="A22" s="382">
        <v>2013</v>
      </c>
      <c r="B22" s="383">
        <v>90.490752289928906</v>
      </c>
      <c r="C22" s="383">
        <v>87.459196282238565</v>
      </c>
      <c r="D22" s="383">
        <v>93.673386132188625</v>
      </c>
      <c r="E22" s="383"/>
      <c r="F22" s="383">
        <v>100.76695418187198</v>
      </c>
      <c r="G22" s="383">
        <v>100.57296687840851</v>
      </c>
      <c r="H22" s="383">
        <v>100.97033155565028</v>
      </c>
      <c r="I22" s="383"/>
      <c r="J22" s="383">
        <v>75.245305449461824</v>
      </c>
      <c r="K22" s="383">
        <v>68.036109407430132</v>
      </c>
      <c r="L22" s="383">
        <v>82.829087718458254</v>
      </c>
      <c r="M22" s="386"/>
      <c r="N22" s="383">
        <v>70.045997511672326</v>
      </c>
      <c r="O22" s="383">
        <v>67.41950221046632</v>
      </c>
      <c r="P22" s="383">
        <v>72.803384414948781</v>
      </c>
      <c r="Q22" s="383"/>
      <c r="R22" s="383">
        <v>71.104835885282114</v>
      </c>
      <c r="S22" s="383">
        <v>68.915480923727529</v>
      </c>
      <c r="T22" s="383">
        <v>73.400167870415672</v>
      </c>
      <c r="U22" s="383"/>
      <c r="V22" s="383">
        <v>39.726735555466128</v>
      </c>
      <c r="W22" s="383">
        <v>34.837940674239633</v>
      </c>
      <c r="X22" s="383">
        <v>44.869549777862751</v>
      </c>
    </row>
    <row r="23" spans="1:24" ht="15" customHeight="1" x14ac:dyDescent="0.2">
      <c r="A23" s="382">
        <v>2014</v>
      </c>
      <c r="B23" s="383">
        <v>92.867571119492808</v>
      </c>
      <c r="C23" s="383">
        <v>89.831023762589851</v>
      </c>
      <c r="D23" s="383">
        <v>96.05923009127784</v>
      </c>
      <c r="E23" s="383"/>
      <c r="F23" s="383">
        <v>101.10590432602513</v>
      </c>
      <c r="G23" s="383">
        <v>101.08350994791924</v>
      </c>
      <c r="H23" s="383">
        <v>101.129407707561</v>
      </c>
      <c r="I23" s="383"/>
      <c r="J23" s="383">
        <v>80.645060630456896</v>
      </c>
      <c r="K23" s="383">
        <v>73.166666666666671</v>
      </c>
      <c r="L23" s="383">
        <v>88.522804454525655</v>
      </c>
      <c r="M23" s="386"/>
      <c r="N23" s="383">
        <v>69.957809512082974</v>
      </c>
      <c r="O23" s="383">
        <v>67.463002736179362</v>
      </c>
      <c r="P23" s="383">
        <v>72.580054941939878</v>
      </c>
      <c r="Q23" s="383"/>
      <c r="R23" s="383">
        <v>69.793962746714683</v>
      </c>
      <c r="S23" s="383">
        <v>67.543989353837048</v>
      </c>
      <c r="T23" s="383">
        <v>72.155358220536243</v>
      </c>
      <c r="U23" s="383"/>
      <c r="V23" s="383">
        <v>39.571748641041481</v>
      </c>
      <c r="W23" s="383">
        <v>35.183698296836987</v>
      </c>
      <c r="X23" s="383">
        <v>44.194122999243909</v>
      </c>
    </row>
    <row r="24" spans="1:24" ht="12.75" x14ac:dyDescent="0.2">
      <c r="A24" s="382">
        <v>2015</v>
      </c>
      <c r="B24" s="383">
        <v>95.311563273399912</v>
      </c>
      <c r="C24" s="383">
        <v>92.451286553791817</v>
      </c>
      <c r="D24" s="383">
        <v>98.331437239287069</v>
      </c>
      <c r="E24" s="383"/>
      <c r="F24" s="383">
        <v>102.86155073346686</v>
      </c>
      <c r="G24" s="383">
        <v>103.16930846798273</v>
      </c>
      <c r="H24" s="383">
        <v>102.53639190589932</v>
      </c>
      <c r="I24" s="383"/>
      <c r="J24" s="383">
        <v>84.688484758786132</v>
      </c>
      <c r="K24" s="383">
        <v>77.358241230177811</v>
      </c>
      <c r="L24" s="383">
        <v>92.420076280743544</v>
      </c>
      <c r="M24" s="386"/>
      <c r="N24" s="383">
        <v>70.93348568617705</v>
      </c>
      <c r="O24" s="383">
        <v>68.77001666184438</v>
      </c>
      <c r="P24" s="383">
        <v>73.217671596511195</v>
      </c>
      <c r="Q24" s="383"/>
      <c r="R24" s="383">
        <v>70.295359019648231</v>
      </c>
      <c r="S24" s="383">
        <v>68.468153355286731</v>
      </c>
      <c r="T24" s="383">
        <v>72.225877687142287</v>
      </c>
      <c r="U24" s="383"/>
      <c r="V24" s="383">
        <v>40.330169771643881</v>
      </c>
      <c r="W24" s="383">
        <v>36.222969726093226</v>
      </c>
      <c r="X24" s="383">
        <v>44.662248634676061</v>
      </c>
    </row>
    <row r="25" spans="1:24" ht="12.75" x14ac:dyDescent="0.2">
      <c r="A25" s="382">
        <v>2016</v>
      </c>
      <c r="B25" s="386">
        <v>95.876390221139147</v>
      </c>
      <c r="C25" s="386">
        <v>92.825830851607094</v>
      </c>
      <c r="D25" s="386">
        <v>99.086464025198069</v>
      </c>
      <c r="E25" s="386"/>
      <c r="F25" s="386">
        <v>102.61205730309899</v>
      </c>
      <c r="G25" s="386">
        <v>102.82548862488241</v>
      </c>
      <c r="H25" s="386">
        <v>102.3860471122097</v>
      </c>
      <c r="I25" s="386"/>
      <c r="J25" s="386">
        <v>86.623055336746745</v>
      </c>
      <c r="K25" s="386">
        <v>78.988031385972732</v>
      </c>
      <c r="L25" s="386">
        <v>94.58813766047605</v>
      </c>
      <c r="M25" s="386"/>
      <c r="N25" s="386">
        <v>73.317864827729238</v>
      </c>
      <c r="O25" s="386">
        <v>71.123324518781061</v>
      </c>
      <c r="P25" s="386">
        <v>75.627158142281772</v>
      </c>
      <c r="Q25" s="386"/>
      <c r="R25" s="386">
        <v>74.393237589256117</v>
      </c>
      <c r="S25" s="386">
        <v>72.713653625056622</v>
      </c>
      <c r="T25" s="386">
        <v>76.171810149231717</v>
      </c>
      <c r="U25" s="386"/>
      <c r="V25" s="386">
        <v>45.772203623473807</v>
      </c>
      <c r="W25" s="386">
        <v>41.292321043306373</v>
      </c>
      <c r="X25" s="386">
        <v>50.445749349293969</v>
      </c>
    </row>
    <row r="26" spans="1:24" ht="12.75" x14ac:dyDescent="0.2">
      <c r="A26" s="382">
        <v>2017</v>
      </c>
      <c r="B26" s="386">
        <v>97.1</v>
      </c>
      <c r="C26" s="386">
        <v>93.598399470625949</v>
      </c>
      <c r="D26" s="386">
        <v>100.858257194694</v>
      </c>
      <c r="E26" s="386"/>
      <c r="F26" s="386">
        <v>102.70740098582982</v>
      </c>
      <c r="G26" s="386">
        <v>102.03005256544131</v>
      </c>
      <c r="H26" s="386">
        <v>103.42061125605666</v>
      </c>
      <c r="I26" s="386"/>
      <c r="J26" s="386">
        <v>89.334444394969694</v>
      </c>
      <c r="K26" s="386">
        <v>81.752741378024211</v>
      </c>
      <c r="L26" s="386">
        <v>97.276421705264809</v>
      </c>
      <c r="M26" s="386"/>
      <c r="N26" s="678">
        <v>76.408699729027447</v>
      </c>
      <c r="O26" s="678">
        <v>73.739634814615684</v>
      </c>
      <c r="P26" s="678">
        <v>79.212793464208502</v>
      </c>
      <c r="Q26" s="678"/>
      <c r="R26" s="678">
        <v>79.106035711367909</v>
      </c>
      <c r="S26" s="678">
        <v>76.569441248827445</v>
      </c>
      <c r="T26" s="678">
        <v>81.77692881103242</v>
      </c>
      <c r="U26" s="678"/>
      <c r="V26" s="678">
        <v>50.045481435305042</v>
      </c>
      <c r="W26" s="678">
        <v>45.196061367083573</v>
      </c>
      <c r="X26" s="678">
        <v>55.125433089327117</v>
      </c>
    </row>
    <row r="27" spans="1:24" ht="12.75" x14ac:dyDescent="0.2">
      <c r="A27" s="382">
        <v>2018</v>
      </c>
      <c r="B27" s="386">
        <v>98.773118575178827</v>
      </c>
      <c r="C27" s="386">
        <v>94.891319178412871</v>
      </c>
      <c r="D27" s="386">
        <v>102.87204096107811</v>
      </c>
      <c r="E27" s="386"/>
      <c r="F27" s="386">
        <v>101.42325782949794</v>
      </c>
      <c r="G27" s="386">
        <v>100.74196280481348</v>
      </c>
      <c r="H27" s="386">
        <v>102.13706024809126</v>
      </c>
      <c r="I27" s="386"/>
      <c r="J27" s="386">
        <v>94.845740126297756</v>
      </c>
      <c r="K27" s="386">
        <v>86.302292449164625</v>
      </c>
      <c r="L27" s="386">
        <v>103.97216303716208</v>
      </c>
      <c r="M27" s="386"/>
      <c r="N27" s="386">
        <v>74.148702772342347</v>
      </c>
      <c r="O27" s="386">
        <v>71.412903158093599</v>
      </c>
      <c r="P27" s="386">
        <v>77.037525489848392</v>
      </c>
      <c r="Q27" s="386"/>
      <c r="R27" s="386">
        <v>73.479917303890147</v>
      </c>
      <c r="S27" s="386">
        <v>71.097857924268624</v>
      </c>
      <c r="T27" s="386">
        <v>75.975634555302904</v>
      </c>
      <c r="U27" s="386"/>
      <c r="V27" s="386">
        <v>46.316092261586221</v>
      </c>
      <c r="W27" s="386">
        <v>41.643569485817899</v>
      </c>
      <c r="X27" s="386">
        <v>51.307451783391897</v>
      </c>
    </row>
    <row r="28" spans="1:24" ht="12.75" x14ac:dyDescent="0.2">
      <c r="A28" s="382">
        <v>2019</v>
      </c>
      <c r="B28" s="386">
        <v>105.0370990221942</v>
      </c>
      <c r="C28" s="386">
        <v>101.61901280482313</v>
      </c>
      <c r="D28" s="386">
        <v>108.63522798251093</v>
      </c>
      <c r="E28" s="386"/>
      <c r="F28" s="386">
        <v>104.69781891845244</v>
      </c>
      <c r="G28" s="386">
        <v>104.18266800294454</v>
      </c>
      <c r="H28" s="386">
        <v>105.2385607224317</v>
      </c>
      <c r="I28" s="386"/>
      <c r="J28" s="386">
        <v>105.54214586587156</v>
      </c>
      <c r="K28" s="386">
        <v>97.815961897744913</v>
      </c>
      <c r="L28" s="386">
        <v>113.70989053785277</v>
      </c>
      <c r="M28" s="386"/>
      <c r="N28" s="386">
        <v>77.890830251936464</v>
      </c>
      <c r="O28" s="386">
        <v>75.529914122390167</v>
      </c>
      <c r="P28" s="386">
        <v>80.376104220576423</v>
      </c>
      <c r="Q28" s="386"/>
      <c r="R28" s="386">
        <v>76.191146680232194</v>
      </c>
      <c r="S28" s="386">
        <v>73.853003521033074</v>
      </c>
      <c r="T28" s="386">
        <v>78.645440580924458</v>
      </c>
      <c r="U28" s="386"/>
      <c r="V28" s="386">
        <v>51.528366564572728</v>
      </c>
      <c r="W28" s="386">
        <v>46.952872141673026</v>
      </c>
      <c r="X28" s="386">
        <v>56.365355995382281</v>
      </c>
    </row>
    <row r="29" spans="1:24" ht="13.5" thickBot="1" x14ac:dyDescent="0.25">
      <c r="A29" s="387">
        <v>2020</v>
      </c>
      <c r="B29" s="397">
        <v>104.74508991843201</v>
      </c>
      <c r="C29" s="397">
        <v>101.50159610215054</v>
      </c>
      <c r="D29" s="397">
        <v>108.1511581106339</v>
      </c>
      <c r="E29" s="397"/>
      <c r="F29" s="397">
        <v>102.06772913736786</v>
      </c>
      <c r="G29" s="397">
        <v>101.28191666229152</v>
      </c>
      <c r="H29" s="397">
        <v>102.89709182589743</v>
      </c>
      <c r="I29" s="397"/>
      <c r="J29" s="397">
        <v>108.73695352171175</v>
      </c>
      <c r="K29" s="397">
        <v>101.8311412144601</v>
      </c>
      <c r="L29" s="397">
        <v>115.93471241722762</v>
      </c>
      <c r="M29" s="397"/>
      <c r="N29" s="397">
        <v>76.098666888986301</v>
      </c>
      <c r="O29" s="397">
        <v>74.331107190860209</v>
      </c>
      <c r="P29" s="397">
        <v>77.954822382603808</v>
      </c>
      <c r="Q29" s="397"/>
      <c r="R29" s="397">
        <v>74.648077173654201</v>
      </c>
      <c r="S29" s="397">
        <v>72.621235190143679</v>
      </c>
      <c r="T29" s="397">
        <v>76.787247993646162</v>
      </c>
      <c r="U29" s="397"/>
      <c r="V29" s="397">
        <v>52.752656189289496</v>
      </c>
      <c r="W29" s="397">
        <v>49.390932241211836</v>
      </c>
      <c r="X29" s="397">
        <v>56.256498659223993</v>
      </c>
    </row>
    <row r="30" spans="1:24" ht="12.75" x14ac:dyDescent="0.2">
      <c r="A30" s="389" t="s">
        <v>444</v>
      </c>
      <c r="B30" s="37"/>
      <c r="C30" s="37"/>
      <c r="D30" s="37"/>
      <c r="E30" s="37"/>
      <c r="F30" s="29"/>
      <c r="G30" s="29"/>
      <c r="H30" s="29"/>
      <c r="I30" s="29"/>
      <c r="J30" s="29"/>
      <c r="K30" s="29"/>
      <c r="L30" s="2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x14ac:dyDescent="0.2">
      <c r="A31" s="390" t="s">
        <v>451</v>
      </c>
      <c r="B31" s="37"/>
      <c r="C31" s="37"/>
      <c r="D31" s="37"/>
      <c r="E31" s="37"/>
      <c r="F31" s="29"/>
      <c r="G31" s="29"/>
      <c r="H31" s="29"/>
      <c r="I31" s="29"/>
      <c r="J31" s="29"/>
      <c r="K31" s="29"/>
      <c r="L31" s="2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x14ac:dyDescent="0.2">
      <c r="A32" s="390" t="s">
        <v>452</v>
      </c>
      <c r="B32" s="37"/>
      <c r="C32" s="37"/>
      <c r="D32" s="37"/>
      <c r="E32" s="37"/>
      <c r="F32" s="29"/>
      <c r="G32" s="29"/>
      <c r="H32" s="29"/>
      <c r="I32" s="29"/>
      <c r="J32" s="29"/>
      <c r="K32" s="29"/>
      <c r="L32" s="29"/>
      <c r="M32" s="2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</row>
    <row r="33" spans="1:24" ht="12.75" x14ac:dyDescent="0.2">
      <c r="A33" s="390"/>
      <c r="B33" s="37"/>
      <c r="C33" s="37"/>
      <c r="D33" s="37"/>
      <c r="E33" s="37"/>
      <c r="F33" s="29"/>
      <c r="G33" s="29"/>
      <c r="H33" s="29"/>
      <c r="I33" s="29"/>
      <c r="J33" s="29"/>
      <c r="K33" s="29"/>
      <c r="L33" s="29"/>
      <c r="M33" s="2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</row>
    <row r="34" spans="1:24" ht="12.75" x14ac:dyDescent="0.2">
      <c r="A34" s="389" t="s">
        <v>366</v>
      </c>
      <c r="B34" s="37"/>
      <c r="C34" s="37"/>
      <c r="D34" s="37"/>
      <c r="E34" s="37"/>
      <c r="F34" s="29"/>
      <c r="G34" s="29"/>
      <c r="H34" s="29"/>
      <c r="I34" s="29"/>
      <c r="J34" s="560"/>
      <c r="K34" s="560"/>
      <c r="L34" s="560"/>
      <c r="N34" s="562"/>
      <c r="O34" s="562"/>
      <c r="P34" s="562"/>
      <c r="Q34" s="562"/>
      <c r="R34" s="562"/>
      <c r="S34" s="562"/>
      <c r="T34" s="562"/>
      <c r="U34" s="562"/>
      <c r="V34" s="562"/>
      <c r="W34" s="562"/>
      <c r="X34" s="562"/>
    </row>
    <row r="35" spans="1:24" ht="12.75" x14ac:dyDescent="0.2">
      <c r="A35" s="390" t="s">
        <v>367</v>
      </c>
      <c r="B35" s="37"/>
      <c r="C35" s="37"/>
      <c r="D35" s="37"/>
      <c r="E35" s="37"/>
      <c r="F35" s="29"/>
      <c r="G35" s="29"/>
      <c r="H35" s="29"/>
      <c r="I35" s="29"/>
      <c r="J35" s="560"/>
      <c r="K35" s="560"/>
      <c r="L35" s="560"/>
    </row>
    <row r="36" spans="1:24" ht="12.75" x14ac:dyDescent="0.2">
      <c r="A36" s="377" t="s">
        <v>453</v>
      </c>
      <c r="B36" s="37"/>
      <c r="C36" s="37"/>
      <c r="D36" s="37"/>
      <c r="E36" s="37"/>
      <c r="F36" s="29"/>
      <c r="G36" s="29"/>
      <c r="H36" s="29"/>
      <c r="I36" s="29"/>
      <c r="J36" s="560"/>
      <c r="K36" s="560"/>
      <c r="L36" s="560"/>
    </row>
    <row r="37" spans="1:24" x14ac:dyDescent="0.25">
      <c r="A37" s="84"/>
      <c r="B37" s="2"/>
      <c r="C37" s="2"/>
      <c r="D37" s="2"/>
      <c r="E37" s="2"/>
      <c r="F37" s="2"/>
      <c r="G37" s="2"/>
      <c r="H37" s="2"/>
      <c r="I37" s="2"/>
    </row>
    <row r="38" spans="1:24" x14ac:dyDescent="0.25">
      <c r="B38" s="562"/>
      <c r="C38" s="562"/>
      <c r="D38" s="562"/>
      <c r="E38" s="562"/>
      <c r="F38" s="562"/>
      <c r="G38" s="562"/>
      <c r="H38" s="562"/>
      <c r="I38" s="562"/>
      <c r="J38" s="562"/>
      <c r="K38" s="562"/>
      <c r="L38" s="562"/>
    </row>
    <row r="44" spans="1:24" x14ac:dyDescent="0.25">
      <c r="B44" s="562"/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562"/>
      <c r="P44" s="562"/>
      <c r="Q44" s="562"/>
      <c r="R44" s="562"/>
      <c r="S44" s="562"/>
      <c r="T44" s="562"/>
      <c r="U44" s="562"/>
      <c r="V44" s="562"/>
      <c r="W44" s="562"/>
      <c r="X44" s="562"/>
    </row>
    <row r="45" spans="1:24" x14ac:dyDescent="0.25">
      <c r="B45" s="562"/>
      <c r="C45" s="562"/>
      <c r="D45" s="562"/>
      <c r="E45" s="562"/>
      <c r="F45" s="562"/>
      <c r="G45" s="562"/>
      <c r="H45" s="562"/>
      <c r="I45" s="562"/>
      <c r="J45" s="562"/>
      <c r="K45" s="562"/>
      <c r="L45" s="562"/>
      <c r="M45" s="562"/>
      <c r="N45" s="562"/>
      <c r="O45" s="562"/>
      <c r="P45" s="562"/>
      <c r="Q45" s="562"/>
      <c r="R45" s="562"/>
      <c r="S45" s="562"/>
      <c r="T45" s="562"/>
      <c r="U45" s="562"/>
      <c r="V45" s="562"/>
      <c r="W45" s="562"/>
      <c r="X45" s="562"/>
    </row>
    <row r="46" spans="1:24" x14ac:dyDescent="0.25">
      <c r="B46" s="562"/>
      <c r="C46" s="562"/>
      <c r="D46" s="562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P46" s="562"/>
      <c r="Q46" s="562"/>
      <c r="R46" s="562"/>
      <c r="S46" s="562"/>
      <c r="T46" s="562"/>
      <c r="U46" s="562"/>
      <c r="V46" s="562"/>
      <c r="W46" s="562"/>
      <c r="X46" s="562"/>
    </row>
  </sheetData>
  <mergeCells count="16">
    <mergeCell ref="B8:L8"/>
    <mergeCell ref="N8:X8"/>
    <mergeCell ref="B9:D9"/>
    <mergeCell ref="F9:H9"/>
    <mergeCell ref="J9:L9"/>
    <mergeCell ref="N9:P9"/>
    <mergeCell ref="R9:T9"/>
    <mergeCell ref="V9:X9"/>
    <mergeCell ref="Z1:AA2"/>
    <mergeCell ref="A7:X7"/>
    <mergeCell ref="A1:X1"/>
    <mergeCell ref="A2:X2"/>
    <mergeCell ref="A3:X3"/>
    <mergeCell ref="A4:X4"/>
    <mergeCell ref="A5:X5"/>
    <mergeCell ref="A6:X6"/>
  </mergeCells>
  <hyperlinks>
    <hyperlink ref="K2" r:id="rId1" location="INDICE!A1" display="INDICE"/>
    <hyperlink ref="K2:L3" location="INDICE!A3" display="INDICE"/>
    <hyperlink ref="Z1" r:id="rId2" location="INDICE!A1"/>
    <hyperlink ref="Z1:AA2" location="INDICE!A3" display="INDICE"/>
  </hyperlinks>
  <printOptions horizontalCentered="1"/>
  <pageMargins left="0.59055118110236227" right="0.59055118110236227" top="0.98425196850393704" bottom="0.98425196850393704" header="0" footer="0"/>
  <pageSetup orientation="portrait" horizontalDpi="1200" verticalDpi="300" r:id="rId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zoomScaleSheetLayoutView="100" workbookViewId="0">
      <selection sqref="A1:I1"/>
    </sheetView>
  </sheetViews>
  <sheetFormatPr baseColWidth="10" defaultColWidth="11" defaultRowHeight="12.75" x14ac:dyDescent="0.2"/>
  <cols>
    <col min="1" max="1" width="6.75" style="274" customWidth="1"/>
    <col min="2" max="2" width="7.125" style="401" customWidth="1"/>
    <col min="3" max="3" width="9" style="401" customWidth="1"/>
    <col min="4" max="4" width="9.625" style="401" customWidth="1"/>
    <col min="5" max="5" width="8.75" style="401" customWidth="1"/>
    <col min="6" max="6" width="9.875" style="401" customWidth="1"/>
    <col min="7" max="8" width="9.125" style="401" customWidth="1"/>
    <col min="9" max="9" width="9.25" style="401" customWidth="1"/>
    <col min="10" max="10" width="7.875" style="137" customWidth="1"/>
    <col min="11" max="16384" width="11" style="137"/>
  </cols>
  <sheetData>
    <row r="1" spans="1:13" ht="14.25" x14ac:dyDescent="0.2">
      <c r="A1" s="753" t="s">
        <v>896</v>
      </c>
      <c r="B1" s="753"/>
      <c r="C1" s="753"/>
      <c r="D1" s="753"/>
      <c r="E1" s="753"/>
      <c r="F1" s="753"/>
      <c r="G1" s="753"/>
      <c r="H1" s="753"/>
      <c r="I1" s="753"/>
      <c r="J1" s="130"/>
      <c r="K1" s="130"/>
      <c r="L1" s="130"/>
      <c r="M1" s="130"/>
    </row>
    <row r="2" spans="1:13" ht="15" x14ac:dyDescent="0.2">
      <c r="A2" s="753" t="s">
        <v>454</v>
      </c>
      <c r="B2" s="753"/>
      <c r="C2" s="753"/>
      <c r="D2" s="753"/>
      <c r="E2" s="753"/>
      <c r="F2" s="753"/>
      <c r="G2" s="753"/>
      <c r="H2" s="753"/>
      <c r="I2" s="753"/>
      <c r="J2" s="200"/>
      <c r="K2" s="747" t="s">
        <v>650</v>
      </c>
      <c r="L2" s="747"/>
      <c r="M2" s="200"/>
    </row>
    <row r="3" spans="1:13" ht="15" x14ac:dyDescent="0.2">
      <c r="A3" s="753" t="s">
        <v>169</v>
      </c>
      <c r="B3" s="753"/>
      <c r="C3" s="753"/>
      <c r="D3" s="753"/>
      <c r="E3" s="753"/>
      <c r="F3" s="753"/>
      <c r="G3" s="753"/>
      <c r="H3" s="753"/>
      <c r="I3" s="753"/>
      <c r="J3" s="200"/>
      <c r="K3" s="747"/>
      <c r="L3" s="747"/>
      <c r="M3"/>
    </row>
    <row r="4" spans="1:13" ht="14.25" x14ac:dyDescent="0.2">
      <c r="A4" s="753" t="s">
        <v>544</v>
      </c>
      <c r="B4" s="753"/>
      <c r="C4" s="753"/>
      <c r="D4" s="753"/>
      <c r="E4" s="753"/>
      <c r="F4" s="753"/>
      <c r="G4" s="753"/>
      <c r="H4" s="753"/>
      <c r="I4" s="753"/>
      <c r="J4" s="174"/>
      <c r="K4" s="174"/>
      <c r="L4" s="174"/>
      <c r="M4" s="174"/>
    </row>
    <row r="5" spans="1:13" ht="15" thickBot="1" x14ac:dyDescent="0.25">
      <c r="A5" s="755" t="s">
        <v>1066</v>
      </c>
      <c r="B5" s="755"/>
      <c r="C5" s="755"/>
      <c r="D5" s="755"/>
      <c r="E5" s="755"/>
      <c r="F5" s="755"/>
      <c r="G5" s="755"/>
      <c r="H5" s="755"/>
      <c r="I5" s="755"/>
    </row>
    <row r="6" spans="1:13" x14ac:dyDescent="0.2">
      <c r="B6" s="274"/>
      <c r="C6" s="274"/>
      <c r="D6" s="398"/>
      <c r="E6" s="274" t="s">
        <v>175</v>
      </c>
      <c r="F6" s="208" t="s">
        <v>172</v>
      </c>
      <c r="G6" s="208"/>
      <c r="H6" s="208"/>
      <c r="I6" s="398" t="s">
        <v>397</v>
      </c>
    </row>
    <row r="7" spans="1:13" ht="16.5" thickBot="1" x14ac:dyDescent="0.25">
      <c r="A7" s="286" t="s">
        <v>455</v>
      </c>
      <c r="B7" s="286" t="s">
        <v>5</v>
      </c>
      <c r="C7" s="276" t="s">
        <v>456</v>
      </c>
      <c r="D7" s="276" t="s">
        <v>32</v>
      </c>
      <c r="E7" s="276" t="s">
        <v>179</v>
      </c>
      <c r="F7" s="276" t="s">
        <v>457</v>
      </c>
      <c r="G7" s="276" t="s">
        <v>458</v>
      </c>
      <c r="H7" s="286" t="s">
        <v>459</v>
      </c>
      <c r="I7" s="276" t="s">
        <v>460</v>
      </c>
    </row>
    <row r="8" spans="1:13" x14ac:dyDescent="0.2">
      <c r="A8" s="662"/>
      <c r="B8" s="662"/>
      <c r="C8" s="661"/>
      <c r="D8" s="661"/>
      <c r="E8" s="661"/>
      <c r="F8" s="661"/>
      <c r="G8" s="661"/>
      <c r="H8" s="662"/>
      <c r="I8" s="661"/>
    </row>
    <row r="9" spans="1:13" ht="15" customHeight="1" x14ac:dyDescent="0.2">
      <c r="A9" s="661">
        <v>2003</v>
      </c>
      <c r="B9" s="399">
        <v>7512</v>
      </c>
      <c r="C9" s="399">
        <v>2452</v>
      </c>
      <c r="D9" s="399">
        <v>3935</v>
      </c>
      <c r="E9" s="399">
        <v>8</v>
      </c>
      <c r="F9" s="399">
        <v>609</v>
      </c>
      <c r="G9" s="399">
        <v>562</v>
      </c>
      <c r="H9" s="399">
        <v>47</v>
      </c>
      <c r="I9" s="399">
        <v>508</v>
      </c>
    </row>
    <row r="10" spans="1:13" ht="15" customHeight="1" x14ac:dyDescent="0.2">
      <c r="A10" s="661">
        <v>2004</v>
      </c>
      <c r="B10" s="399">
        <v>7783</v>
      </c>
      <c r="C10" s="399">
        <v>2596</v>
      </c>
      <c r="D10" s="399">
        <v>3971</v>
      </c>
      <c r="E10" s="399">
        <v>8</v>
      </c>
      <c r="F10" s="399">
        <v>654</v>
      </c>
      <c r="G10" s="399">
        <v>606</v>
      </c>
      <c r="H10" s="399">
        <v>48</v>
      </c>
      <c r="I10" s="399">
        <v>554</v>
      </c>
      <c r="J10" s="141"/>
      <c r="K10" s="141"/>
      <c r="L10" s="141"/>
    </row>
    <row r="11" spans="1:13" ht="15" customHeight="1" x14ac:dyDescent="0.2">
      <c r="A11" s="661">
        <v>2005</v>
      </c>
      <c r="B11" s="399">
        <v>7956</v>
      </c>
      <c r="C11" s="399">
        <v>2705</v>
      </c>
      <c r="D11" s="399">
        <v>4007</v>
      </c>
      <c r="E11" s="399">
        <v>7</v>
      </c>
      <c r="F11" s="399">
        <v>708</v>
      </c>
      <c r="G11" s="399">
        <v>655</v>
      </c>
      <c r="H11" s="399">
        <v>53</v>
      </c>
      <c r="I11" s="399">
        <v>529</v>
      </c>
      <c r="J11" s="141"/>
    </row>
    <row r="12" spans="1:13" ht="15" customHeight="1" x14ac:dyDescent="0.2">
      <c r="A12" s="661">
        <v>2006</v>
      </c>
      <c r="B12" s="399">
        <v>8086</v>
      </c>
      <c r="C12" s="399">
        <v>2750</v>
      </c>
      <c r="D12" s="399">
        <v>4026</v>
      </c>
      <c r="E12" s="399">
        <v>5</v>
      </c>
      <c r="F12" s="399">
        <v>752</v>
      </c>
      <c r="G12" s="399">
        <v>696</v>
      </c>
      <c r="H12" s="399">
        <v>56</v>
      </c>
      <c r="I12" s="399">
        <v>553</v>
      </c>
      <c r="J12" s="141"/>
    </row>
    <row r="13" spans="1:13" ht="15" customHeight="1" x14ac:dyDescent="0.2">
      <c r="A13" s="661">
        <v>2007</v>
      </c>
      <c r="B13" s="399">
        <v>8113</v>
      </c>
      <c r="C13" s="399">
        <v>2731</v>
      </c>
      <c r="D13" s="399">
        <v>4034</v>
      </c>
      <c r="E13" s="399">
        <v>5</v>
      </c>
      <c r="F13" s="399">
        <v>792</v>
      </c>
      <c r="G13" s="399">
        <v>732</v>
      </c>
      <c r="H13" s="399">
        <v>60</v>
      </c>
      <c r="I13" s="399">
        <v>551</v>
      </c>
    </row>
    <row r="14" spans="1:13" ht="15" customHeight="1" x14ac:dyDescent="0.2">
      <c r="A14" s="661">
        <v>2008</v>
      </c>
      <c r="B14" s="399">
        <v>8123</v>
      </c>
      <c r="C14" s="399">
        <v>2755</v>
      </c>
      <c r="D14" s="399">
        <v>4044</v>
      </c>
      <c r="E14" s="399">
        <v>5</v>
      </c>
      <c r="F14" s="399">
        <v>810</v>
      </c>
      <c r="G14" s="399">
        <v>750</v>
      </c>
      <c r="H14" s="399">
        <v>60</v>
      </c>
      <c r="I14" s="399">
        <v>509</v>
      </c>
      <c r="J14" s="141"/>
    </row>
    <row r="15" spans="1:13" ht="15" customHeight="1" x14ac:dyDescent="0.2">
      <c r="A15" s="661">
        <v>2009</v>
      </c>
      <c r="B15" s="399">
        <v>8201</v>
      </c>
      <c r="C15" s="399">
        <v>2778</v>
      </c>
      <c r="D15" s="399">
        <v>4071</v>
      </c>
      <c r="E15" s="399">
        <v>5</v>
      </c>
      <c r="F15" s="399">
        <v>830</v>
      </c>
      <c r="G15" s="399">
        <v>768</v>
      </c>
      <c r="H15" s="399">
        <v>62</v>
      </c>
      <c r="I15" s="399">
        <v>517</v>
      </c>
      <c r="J15" s="141"/>
    </row>
    <row r="16" spans="1:13" ht="15" customHeight="1" x14ac:dyDescent="0.2">
      <c r="A16" s="661">
        <v>2010</v>
      </c>
      <c r="B16" s="399">
        <v>8240</v>
      </c>
      <c r="C16" s="399">
        <v>2809</v>
      </c>
      <c r="D16" s="399">
        <v>4077</v>
      </c>
      <c r="E16" s="399">
        <v>5</v>
      </c>
      <c r="F16" s="399">
        <v>843</v>
      </c>
      <c r="G16" s="399">
        <v>778</v>
      </c>
      <c r="H16" s="399">
        <v>65</v>
      </c>
      <c r="I16" s="399">
        <v>506</v>
      </c>
    </row>
    <row r="17" spans="1:14" ht="15" customHeight="1" x14ac:dyDescent="0.2">
      <c r="A17" s="661">
        <v>2011</v>
      </c>
      <c r="B17" s="399">
        <v>8274</v>
      </c>
      <c r="C17" s="399">
        <v>2818</v>
      </c>
      <c r="D17" s="399">
        <v>4070</v>
      </c>
      <c r="E17" s="399">
        <v>5</v>
      </c>
      <c r="F17" s="399">
        <v>869</v>
      </c>
      <c r="G17" s="399">
        <v>790</v>
      </c>
      <c r="H17" s="399">
        <v>79</v>
      </c>
      <c r="I17" s="399">
        <v>512</v>
      </c>
    </row>
    <row r="18" spans="1:14" ht="15" customHeight="1" x14ac:dyDescent="0.2">
      <c r="A18" s="661">
        <v>2012</v>
      </c>
      <c r="B18" s="399">
        <v>8297</v>
      </c>
      <c r="C18" s="399">
        <v>2831</v>
      </c>
      <c r="D18" s="399">
        <v>4063</v>
      </c>
      <c r="E18" s="399">
        <v>5</v>
      </c>
      <c r="F18" s="399">
        <v>909</v>
      </c>
      <c r="G18" s="399">
        <v>808</v>
      </c>
      <c r="H18" s="399">
        <v>101</v>
      </c>
      <c r="I18" s="399">
        <v>489</v>
      </c>
    </row>
    <row r="19" spans="1:14" ht="15" customHeight="1" x14ac:dyDescent="0.2">
      <c r="A19" s="661">
        <v>2013</v>
      </c>
      <c r="B19" s="399">
        <v>8370</v>
      </c>
      <c r="C19" s="399">
        <v>2862</v>
      </c>
      <c r="D19" s="399">
        <v>4069</v>
      </c>
      <c r="E19" s="399">
        <v>3</v>
      </c>
      <c r="F19" s="399">
        <v>951</v>
      </c>
      <c r="G19" s="399">
        <v>824</v>
      </c>
      <c r="H19" s="399">
        <v>127</v>
      </c>
      <c r="I19" s="399">
        <v>485</v>
      </c>
      <c r="J19" s="141"/>
      <c r="K19" s="141"/>
      <c r="L19" s="141"/>
      <c r="M19" s="141"/>
      <c r="N19" s="141"/>
    </row>
    <row r="20" spans="1:14" ht="15" customHeight="1" x14ac:dyDescent="0.2">
      <c r="A20" s="661">
        <v>2014</v>
      </c>
      <c r="B20" s="399">
        <v>8397</v>
      </c>
      <c r="C20" s="399">
        <v>2888</v>
      </c>
      <c r="D20" s="399">
        <v>4054</v>
      </c>
      <c r="E20" s="399">
        <v>3</v>
      </c>
      <c r="F20" s="399">
        <v>964</v>
      </c>
      <c r="G20" s="399">
        <v>824</v>
      </c>
      <c r="H20" s="399">
        <v>140</v>
      </c>
      <c r="I20" s="399">
        <v>488</v>
      </c>
      <c r="J20" s="141"/>
      <c r="K20" s="141"/>
    </row>
    <row r="21" spans="1:14" ht="15" customHeight="1" x14ac:dyDescent="0.2">
      <c r="A21" s="661">
        <v>2015</v>
      </c>
      <c r="B21" s="399">
        <v>8454</v>
      </c>
      <c r="C21" s="399">
        <v>2946</v>
      </c>
      <c r="D21" s="399">
        <v>4055</v>
      </c>
      <c r="E21" s="399">
        <v>3</v>
      </c>
      <c r="F21" s="399">
        <v>966</v>
      </c>
      <c r="G21" s="399">
        <v>825</v>
      </c>
      <c r="H21" s="399">
        <v>141</v>
      </c>
      <c r="I21" s="399">
        <v>484</v>
      </c>
      <c r="J21" s="141"/>
      <c r="K21" s="141"/>
      <c r="L21" s="141"/>
      <c r="M21" s="141"/>
    </row>
    <row r="22" spans="1:14" ht="15" customHeight="1" x14ac:dyDescent="0.2">
      <c r="A22" s="661">
        <v>2016</v>
      </c>
      <c r="B22" s="399">
        <v>8502</v>
      </c>
      <c r="C22" s="399">
        <v>2985</v>
      </c>
      <c r="D22" s="399">
        <v>4053</v>
      </c>
      <c r="E22" s="399">
        <v>3</v>
      </c>
      <c r="F22" s="399">
        <v>973</v>
      </c>
      <c r="G22" s="399">
        <v>830</v>
      </c>
      <c r="H22" s="399">
        <v>143</v>
      </c>
      <c r="I22" s="399">
        <v>488</v>
      </c>
      <c r="J22" s="141"/>
    </row>
    <row r="23" spans="1:14" ht="15" customHeight="1" x14ac:dyDescent="0.2">
      <c r="A23" s="661">
        <v>2017</v>
      </c>
      <c r="B23" s="399">
        <v>8540</v>
      </c>
      <c r="C23" s="399">
        <v>3039</v>
      </c>
      <c r="D23" s="399">
        <v>4048</v>
      </c>
      <c r="E23" s="399">
        <v>3</v>
      </c>
      <c r="F23" s="399">
        <v>980</v>
      </c>
      <c r="G23" s="399">
        <v>837</v>
      </c>
      <c r="H23" s="399">
        <v>143</v>
      </c>
      <c r="I23" s="399">
        <v>470</v>
      </c>
    </row>
    <row r="24" spans="1:14" x14ac:dyDescent="0.2">
      <c r="A24" s="661">
        <v>2018</v>
      </c>
      <c r="B24" s="399">
        <v>8787</v>
      </c>
      <c r="C24" s="399">
        <v>3310</v>
      </c>
      <c r="D24" s="399">
        <v>4039</v>
      </c>
      <c r="E24" s="399">
        <v>3</v>
      </c>
      <c r="F24" s="399">
        <v>980</v>
      </c>
      <c r="G24" s="399">
        <v>837</v>
      </c>
      <c r="H24" s="399">
        <v>143</v>
      </c>
      <c r="I24" s="399">
        <v>455</v>
      </c>
    </row>
    <row r="25" spans="1:14" x14ac:dyDescent="0.2">
      <c r="A25" s="661">
        <v>2019</v>
      </c>
      <c r="B25" s="399">
        <v>8925</v>
      </c>
      <c r="C25" s="399">
        <v>3466</v>
      </c>
      <c r="D25" s="399">
        <v>4039</v>
      </c>
      <c r="E25" s="399">
        <v>3</v>
      </c>
      <c r="F25" s="399">
        <v>984</v>
      </c>
      <c r="G25" s="399">
        <v>839</v>
      </c>
      <c r="H25" s="399">
        <v>145</v>
      </c>
      <c r="I25" s="399">
        <v>433</v>
      </c>
    </row>
    <row r="26" spans="1:14" ht="13.5" thickBot="1" x14ac:dyDescent="0.25">
      <c r="A26" s="276">
        <v>2020</v>
      </c>
      <c r="B26" s="400">
        <v>9042</v>
      </c>
      <c r="C26" s="400">
        <v>3613</v>
      </c>
      <c r="D26" s="400">
        <v>4035</v>
      </c>
      <c r="E26" s="400">
        <v>3</v>
      </c>
      <c r="F26" s="400">
        <v>984</v>
      </c>
      <c r="G26" s="400">
        <v>841</v>
      </c>
      <c r="H26" s="400">
        <v>143</v>
      </c>
      <c r="I26" s="400">
        <v>407</v>
      </c>
    </row>
    <row r="28" spans="1:14" ht="15.75" x14ac:dyDescent="0.2">
      <c r="A28" s="799" t="s">
        <v>461</v>
      </c>
      <c r="B28" s="799"/>
      <c r="C28" s="799"/>
      <c r="D28" s="799"/>
      <c r="E28" s="799"/>
      <c r="F28" s="799"/>
      <c r="G28" s="799"/>
      <c r="H28" s="799"/>
      <c r="I28" s="799"/>
    </row>
    <row r="29" spans="1:14" ht="15.75" x14ac:dyDescent="0.2">
      <c r="A29" s="799" t="s">
        <v>462</v>
      </c>
      <c r="B29" s="799"/>
      <c r="C29" s="799"/>
      <c r="D29" s="799"/>
      <c r="E29" s="799"/>
      <c r="F29" s="799"/>
      <c r="G29" s="799"/>
      <c r="H29" s="799"/>
      <c r="I29" s="799"/>
    </row>
    <row r="30" spans="1:14" ht="15.75" x14ac:dyDescent="0.2">
      <c r="A30" s="799" t="s">
        <v>463</v>
      </c>
      <c r="B30" s="799"/>
      <c r="C30" s="799"/>
      <c r="D30" s="799"/>
      <c r="E30" s="799"/>
      <c r="F30" s="799"/>
      <c r="G30" s="799"/>
      <c r="H30" s="799"/>
      <c r="I30" s="799"/>
    </row>
  </sheetData>
  <mergeCells count="9">
    <mergeCell ref="A30:I30"/>
    <mergeCell ref="A29:I29"/>
    <mergeCell ref="A28:I28"/>
    <mergeCell ref="K2:L3"/>
    <mergeCell ref="A1:I1"/>
    <mergeCell ref="A2:I2"/>
    <mergeCell ref="A3:I3"/>
    <mergeCell ref="A4:I4"/>
    <mergeCell ref="A5:I5"/>
  </mergeCells>
  <hyperlinks>
    <hyperlink ref="K2" r:id="rId1" location="INDICE!A1"/>
    <hyperlink ref="K2:L3" location="INDICE!A3" display="INDICE"/>
  </hyperlinks>
  <printOptions horizontalCentered="1"/>
  <pageMargins left="0.59055118110236227" right="0.59055118110236227" top="0.98425196850393704" bottom="0.98425196850393704" header="0" footer="0"/>
  <pageSetup orientation="portrait" horizontalDpi="1200" verticalDpi="300" r:id="rId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zoomScaleSheetLayoutView="100" workbookViewId="0">
      <selection activeCell="K2" sqref="K2:L3"/>
    </sheetView>
  </sheetViews>
  <sheetFormatPr baseColWidth="10" defaultColWidth="11" defaultRowHeight="12.75" x14ac:dyDescent="0.2"/>
  <cols>
    <col min="1" max="1" width="6.75" style="274" customWidth="1"/>
    <col min="2" max="2" width="7.125" style="401" customWidth="1"/>
    <col min="3" max="3" width="9" style="401" customWidth="1"/>
    <col min="4" max="4" width="9.625" style="401" customWidth="1"/>
    <col min="5" max="5" width="8.75" style="401" customWidth="1"/>
    <col min="6" max="6" width="9.875" style="401" customWidth="1"/>
    <col min="7" max="8" width="9.125" style="401" customWidth="1"/>
    <col min="9" max="9" width="9.25" style="401" customWidth="1"/>
    <col min="10" max="16384" width="11" style="137"/>
  </cols>
  <sheetData>
    <row r="1" spans="1:13" ht="14.25" x14ac:dyDescent="0.2">
      <c r="A1" s="229" t="s">
        <v>895</v>
      </c>
      <c r="B1" s="229"/>
      <c r="C1" s="7"/>
      <c r="D1" s="7"/>
      <c r="E1" s="7"/>
      <c r="F1" s="7"/>
      <c r="G1" s="7"/>
      <c r="H1" s="7"/>
      <c r="I1" s="7"/>
      <c r="J1" s="130"/>
      <c r="K1" s="130"/>
      <c r="L1" s="130"/>
      <c r="M1" s="130"/>
    </row>
    <row r="2" spans="1:13" ht="15" x14ac:dyDescent="0.2">
      <c r="A2" s="229" t="s">
        <v>464</v>
      </c>
      <c r="B2" s="229"/>
      <c r="C2" s="7"/>
      <c r="D2" s="7"/>
      <c r="E2" s="7"/>
      <c r="F2" s="7"/>
      <c r="G2" s="7"/>
      <c r="H2" s="7"/>
      <c r="I2" s="7"/>
      <c r="J2" s="200"/>
      <c r="K2" s="747" t="s">
        <v>650</v>
      </c>
      <c r="L2" s="747"/>
      <c r="M2" s="200"/>
    </row>
    <row r="3" spans="1:13" ht="15" x14ac:dyDescent="0.2">
      <c r="A3" s="229" t="s">
        <v>169</v>
      </c>
      <c r="B3" s="229"/>
      <c r="C3" s="7"/>
      <c r="D3" s="7"/>
      <c r="E3" s="7"/>
      <c r="F3" s="7"/>
      <c r="G3" s="7"/>
      <c r="H3" s="7"/>
      <c r="I3" s="7"/>
      <c r="J3" s="200"/>
      <c r="K3" s="747"/>
      <c r="L3" s="747"/>
      <c r="M3"/>
    </row>
    <row r="4" spans="1:13" ht="14.25" x14ac:dyDescent="0.2">
      <c r="A4" s="229" t="s">
        <v>544</v>
      </c>
      <c r="B4" s="229"/>
      <c r="C4" s="7"/>
      <c r="D4" s="7"/>
      <c r="E4" s="7"/>
      <c r="F4" s="7"/>
      <c r="G4" s="7"/>
      <c r="H4" s="7"/>
      <c r="I4" s="7"/>
      <c r="J4" s="174"/>
      <c r="K4" s="174"/>
      <c r="L4" s="174"/>
      <c r="M4" s="174"/>
    </row>
    <row r="5" spans="1:13" ht="15" thickBot="1" x14ac:dyDescent="0.25">
      <c r="A5" s="230" t="s">
        <v>1067</v>
      </c>
      <c r="B5" s="230"/>
      <c r="C5" s="402"/>
      <c r="D5" s="402"/>
      <c r="E5" s="402"/>
      <c r="F5" s="402"/>
      <c r="G5" s="402"/>
      <c r="H5" s="402"/>
      <c r="I5" s="402"/>
    </row>
    <row r="6" spans="1:13" x14ac:dyDescent="0.2">
      <c r="B6" s="274"/>
      <c r="C6" s="274"/>
      <c r="D6" s="398"/>
      <c r="E6" s="274" t="s">
        <v>175</v>
      </c>
      <c r="F6" s="208" t="s">
        <v>172</v>
      </c>
      <c r="G6" s="208"/>
      <c r="H6" s="208"/>
      <c r="I6" s="398" t="s">
        <v>397</v>
      </c>
    </row>
    <row r="7" spans="1:13" ht="16.5" thickBot="1" x14ac:dyDescent="0.25">
      <c r="A7" s="286" t="s">
        <v>455</v>
      </c>
      <c r="B7" s="286" t="s">
        <v>5</v>
      </c>
      <c r="C7" s="276" t="s">
        <v>465</v>
      </c>
      <c r="D7" s="276" t="s">
        <v>32</v>
      </c>
      <c r="E7" s="276" t="s">
        <v>179</v>
      </c>
      <c r="F7" s="276" t="s">
        <v>5</v>
      </c>
      <c r="G7" s="276" t="s">
        <v>458</v>
      </c>
      <c r="H7" s="286" t="s">
        <v>459</v>
      </c>
      <c r="I7" s="276" t="s">
        <v>466</v>
      </c>
    </row>
    <row r="8" spans="1:13" x14ac:dyDescent="0.2">
      <c r="A8" s="662"/>
      <c r="B8" s="662"/>
      <c r="C8" s="661"/>
      <c r="D8" s="661"/>
      <c r="E8" s="661"/>
      <c r="F8" s="661"/>
      <c r="G8" s="661"/>
      <c r="H8" s="662"/>
      <c r="I8" s="661"/>
    </row>
    <row r="9" spans="1:13" x14ac:dyDescent="0.2">
      <c r="A9" s="661">
        <v>2003</v>
      </c>
      <c r="B9" s="399">
        <f>+C9+D9+E9+F9+I9</f>
        <v>4759</v>
      </c>
      <c r="C9" s="399">
        <v>159</v>
      </c>
      <c r="D9" s="399">
        <v>3935</v>
      </c>
      <c r="E9" s="399">
        <v>8</v>
      </c>
      <c r="F9" s="399">
        <f t="shared" ref="F9:F26" si="0">+G9+H9</f>
        <v>609</v>
      </c>
      <c r="G9" s="399">
        <v>562</v>
      </c>
      <c r="H9" s="399">
        <v>47</v>
      </c>
      <c r="I9" s="399">
        <v>48</v>
      </c>
    </row>
    <row r="10" spans="1:13" x14ac:dyDescent="0.2">
      <c r="A10" s="661">
        <v>2004</v>
      </c>
      <c r="B10" s="399">
        <f>+C10+D10+E10+F10+I10</f>
        <v>4845</v>
      </c>
      <c r="C10" s="399">
        <v>160</v>
      </c>
      <c r="D10" s="399">
        <v>3971</v>
      </c>
      <c r="E10" s="399">
        <v>8</v>
      </c>
      <c r="F10" s="399">
        <f t="shared" si="0"/>
        <v>654</v>
      </c>
      <c r="G10" s="399">
        <v>606</v>
      </c>
      <c r="H10" s="399">
        <v>48</v>
      </c>
      <c r="I10" s="399">
        <v>52</v>
      </c>
      <c r="J10" s="141"/>
      <c r="K10" s="141"/>
    </row>
    <row r="11" spans="1:13" x14ac:dyDescent="0.2">
      <c r="A11" s="661">
        <v>2005</v>
      </c>
      <c r="B11" s="399">
        <f>+C11+D11+E11+F11+I11</f>
        <v>4943</v>
      </c>
      <c r="C11" s="399">
        <v>170</v>
      </c>
      <c r="D11" s="399">
        <v>4007</v>
      </c>
      <c r="E11" s="399">
        <v>7</v>
      </c>
      <c r="F11" s="399">
        <f t="shared" si="0"/>
        <v>705</v>
      </c>
      <c r="G11" s="399">
        <v>655</v>
      </c>
      <c r="H11" s="399">
        <v>50</v>
      </c>
      <c r="I11" s="399">
        <v>54</v>
      </c>
    </row>
    <row r="12" spans="1:13" x14ac:dyDescent="0.2">
      <c r="A12" s="661">
        <v>2006</v>
      </c>
      <c r="B12" s="399">
        <f>+C12+D12+E12+F12+I12</f>
        <v>5020</v>
      </c>
      <c r="C12" s="399">
        <v>180</v>
      </c>
      <c r="D12" s="399">
        <v>4026</v>
      </c>
      <c r="E12" s="399">
        <v>5</v>
      </c>
      <c r="F12" s="399">
        <f t="shared" si="0"/>
        <v>749</v>
      </c>
      <c r="G12" s="399">
        <v>696</v>
      </c>
      <c r="H12" s="399">
        <v>53</v>
      </c>
      <c r="I12" s="399">
        <v>60</v>
      </c>
      <c r="J12" s="141"/>
    </row>
    <row r="13" spans="1:13" x14ac:dyDescent="0.2">
      <c r="A13" s="661">
        <v>2007</v>
      </c>
      <c r="B13" s="399">
        <f>+C13+D13+E13+F13+I13</f>
        <v>5069</v>
      </c>
      <c r="C13" s="399">
        <v>181</v>
      </c>
      <c r="D13" s="399">
        <v>4034</v>
      </c>
      <c r="E13" s="399">
        <v>5</v>
      </c>
      <c r="F13" s="399">
        <f t="shared" si="0"/>
        <v>787</v>
      </c>
      <c r="G13" s="399">
        <v>732</v>
      </c>
      <c r="H13" s="399">
        <v>55</v>
      </c>
      <c r="I13" s="399">
        <v>62</v>
      </c>
    </row>
    <row r="14" spans="1:13" x14ac:dyDescent="0.2">
      <c r="A14" s="661">
        <v>2008</v>
      </c>
      <c r="B14" s="399">
        <f t="shared" ref="B14:B26" si="1">+C14+D14+E14+F14+I14</f>
        <v>5092</v>
      </c>
      <c r="C14" s="399">
        <v>183</v>
      </c>
      <c r="D14" s="399">
        <v>4044</v>
      </c>
      <c r="E14" s="399">
        <v>5</v>
      </c>
      <c r="F14" s="399">
        <f t="shared" si="0"/>
        <v>805</v>
      </c>
      <c r="G14" s="399">
        <v>750</v>
      </c>
      <c r="H14" s="399">
        <v>55</v>
      </c>
      <c r="I14" s="399">
        <v>55</v>
      </c>
    </row>
    <row r="15" spans="1:13" x14ac:dyDescent="0.2">
      <c r="A15" s="661">
        <v>2009</v>
      </c>
      <c r="B15" s="399">
        <f t="shared" si="1"/>
        <v>5135</v>
      </c>
      <c r="C15" s="399">
        <v>184</v>
      </c>
      <c r="D15" s="399">
        <v>4071</v>
      </c>
      <c r="E15" s="399">
        <v>5</v>
      </c>
      <c r="F15" s="399">
        <f t="shared" si="0"/>
        <v>823</v>
      </c>
      <c r="G15" s="399">
        <v>768</v>
      </c>
      <c r="H15" s="399">
        <v>55</v>
      </c>
      <c r="I15" s="399">
        <v>52</v>
      </c>
    </row>
    <row r="16" spans="1:13" x14ac:dyDescent="0.2">
      <c r="A16" s="661">
        <v>2010</v>
      </c>
      <c r="B16" s="399">
        <f t="shared" si="1"/>
        <v>5161</v>
      </c>
      <c r="C16" s="399">
        <v>190</v>
      </c>
      <c r="D16" s="399">
        <v>4077</v>
      </c>
      <c r="E16" s="399">
        <v>5</v>
      </c>
      <c r="F16" s="399">
        <f t="shared" si="0"/>
        <v>834</v>
      </c>
      <c r="G16" s="399">
        <v>778</v>
      </c>
      <c r="H16" s="399">
        <v>56</v>
      </c>
      <c r="I16" s="399">
        <v>55</v>
      </c>
    </row>
    <row r="17" spans="1:16" x14ac:dyDescent="0.2">
      <c r="A17" s="661">
        <v>2011</v>
      </c>
      <c r="B17" s="399">
        <f t="shared" si="1"/>
        <v>5161</v>
      </c>
      <c r="C17" s="399">
        <v>186</v>
      </c>
      <c r="D17" s="399">
        <v>4070</v>
      </c>
      <c r="E17" s="399">
        <v>5</v>
      </c>
      <c r="F17" s="399">
        <f t="shared" si="0"/>
        <v>846</v>
      </c>
      <c r="G17" s="399">
        <v>790</v>
      </c>
      <c r="H17" s="399">
        <v>56</v>
      </c>
      <c r="I17" s="399">
        <v>54</v>
      </c>
      <c r="J17" s="141"/>
      <c r="K17" s="141"/>
    </row>
    <row r="18" spans="1:16" x14ac:dyDescent="0.2">
      <c r="A18" s="661">
        <v>2012</v>
      </c>
      <c r="B18" s="399">
        <f t="shared" si="1"/>
        <v>5167</v>
      </c>
      <c r="C18" s="399">
        <v>181</v>
      </c>
      <c r="D18" s="399">
        <v>4063</v>
      </c>
      <c r="E18" s="399">
        <v>5</v>
      </c>
      <c r="F18" s="399">
        <f t="shared" si="0"/>
        <v>864</v>
      </c>
      <c r="G18" s="399">
        <v>808</v>
      </c>
      <c r="H18" s="399">
        <v>56</v>
      </c>
      <c r="I18" s="399">
        <v>54</v>
      </c>
      <c r="J18" s="141"/>
      <c r="K18" s="141"/>
    </row>
    <row r="19" spans="1:16" x14ac:dyDescent="0.2">
      <c r="A19" s="661">
        <v>2013</v>
      </c>
      <c r="B19" s="399">
        <f t="shared" si="1"/>
        <v>5191</v>
      </c>
      <c r="C19" s="399">
        <v>183</v>
      </c>
      <c r="D19" s="399">
        <v>4069</v>
      </c>
      <c r="E19" s="399">
        <v>3</v>
      </c>
      <c r="F19" s="399">
        <f t="shared" si="0"/>
        <v>882</v>
      </c>
      <c r="G19" s="399">
        <v>824</v>
      </c>
      <c r="H19" s="399">
        <v>58</v>
      </c>
      <c r="I19" s="399">
        <v>54</v>
      </c>
      <c r="J19" s="141"/>
      <c r="K19" s="141"/>
    </row>
    <row r="20" spans="1:16" x14ac:dyDescent="0.2">
      <c r="A20" s="661">
        <v>2014</v>
      </c>
      <c r="B20" s="399">
        <f t="shared" si="1"/>
        <v>5172</v>
      </c>
      <c r="C20" s="399">
        <v>180</v>
      </c>
      <c r="D20" s="399">
        <v>4054</v>
      </c>
      <c r="E20" s="399">
        <v>3</v>
      </c>
      <c r="F20" s="399">
        <f t="shared" si="0"/>
        <v>881</v>
      </c>
      <c r="G20" s="399">
        <v>824</v>
      </c>
      <c r="H20" s="399">
        <v>57</v>
      </c>
      <c r="I20" s="399">
        <v>54</v>
      </c>
      <c r="J20" s="141"/>
      <c r="K20" s="141"/>
      <c r="L20" s="141"/>
      <c r="M20" s="141"/>
      <c r="N20" s="141"/>
    </row>
    <row r="21" spans="1:16" s="141" customFormat="1" x14ac:dyDescent="0.2">
      <c r="A21" s="661">
        <v>2015</v>
      </c>
      <c r="B21" s="399">
        <f t="shared" si="1"/>
        <v>5174</v>
      </c>
      <c r="C21" s="399">
        <v>179</v>
      </c>
      <c r="D21" s="399">
        <v>4055</v>
      </c>
      <c r="E21" s="399">
        <v>3</v>
      </c>
      <c r="F21" s="399">
        <f t="shared" si="0"/>
        <v>882</v>
      </c>
      <c r="G21" s="399">
        <v>825</v>
      </c>
      <c r="H21" s="399">
        <v>57</v>
      </c>
      <c r="I21" s="399">
        <v>55</v>
      </c>
    </row>
    <row r="22" spans="1:16" x14ac:dyDescent="0.2">
      <c r="A22" s="661">
        <v>2016</v>
      </c>
      <c r="B22" s="399">
        <f t="shared" si="1"/>
        <v>5174</v>
      </c>
      <c r="C22" s="399">
        <v>177</v>
      </c>
      <c r="D22" s="399">
        <v>4053</v>
      </c>
      <c r="E22" s="399">
        <v>3</v>
      </c>
      <c r="F22" s="399">
        <f t="shared" si="0"/>
        <v>886</v>
      </c>
      <c r="G22" s="399">
        <v>830</v>
      </c>
      <c r="H22" s="399">
        <v>56</v>
      </c>
      <c r="I22" s="399">
        <v>55</v>
      </c>
      <c r="J22" s="141"/>
      <c r="K22" s="141"/>
      <c r="L22" s="141"/>
      <c r="M22" s="141"/>
    </row>
    <row r="23" spans="1:16" x14ac:dyDescent="0.2">
      <c r="A23" s="661">
        <v>2017</v>
      </c>
      <c r="B23" s="399">
        <f t="shared" si="1"/>
        <v>5167</v>
      </c>
      <c r="C23" s="399">
        <v>167</v>
      </c>
      <c r="D23" s="399">
        <v>4048</v>
      </c>
      <c r="E23" s="399">
        <v>3</v>
      </c>
      <c r="F23" s="399">
        <f t="shared" si="0"/>
        <v>894</v>
      </c>
      <c r="G23" s="399">
        <v>837</v>
      </c>
      <c r="H23" s="399">
        <v>57</v>
      </c>
      <c r="I23" s="399">
        <v>55</v>
      </c>
      <c r="J23" s="141"/>
      <c r="K23" s="141"/>
    </row>
    <row r="24" spans="1:16" x14ac:dyDescent="0.2">
      <c r="A24" s="661">
        <v>2018</v>
      </c>
      <c r="B24" s="399">
        <f t="shared" si="1"/>
        <v>5164</v>
      </c>
      <c r="C24" s="399">
        <v>175</v>
      </c>
      <c r="D24" s="399">
        <v>4039</v>
      </c>
      <c r="E24" s="399">
        <v>3</v>
      </c>
      <c r="F24" s="399">
        <f t="shared" si="0"/>
        <v>893</v>
      </c>
      <c r="G24" s="399">
        <v>837</v>
      </c>
      <c r="H24" s="399">
        <v>56</v>
      </c>
      <c r="I24" s="399">
        <v>54</v>
      </c>
      <c r="J24" s="141"/>
      <c r="K24" s="141"/>
    </row>
    <row r="25" spans="1:16" s="129" customFormat="1" x14ac:dyDescent="0.2">
      <c r="A25" s="661">
        <v>2019</v>
      </c>
      <c r="B25" s="399">
        <f t="shared" si="1"/>
        <v>5179</v>
      </c>
      <c r="C25" s="399">
        <v>189</v>
      </c>
      <c r="D25" s="399">
        <v>4039</v>
      </c>
      <c r="E25" s="399">
        <v>3</v>
      </c>
      <c r="F25" s="399">
        <f t="shared" si="0"/>
        <v>894</v>
      </c>
      <c r="G25" s="399">
        <v>839</v>
      </c>
      <c r="H25" s="399">
        <v>55</v>
      </c>
      <c r="I25" s="399">
        <v>54</v>
      </c>
      <c r="J25" s="142"/>
      <c r="K25" s="142"/>
      <c r="L25" s="142"/>
      <c r="M25" s="142"/>
      <c r="N25" s="142"/>
      <c r="O25" s="142"/>
      <c r="P25" s="142"/>
    </row>
    <row r="26" spans="1:16" s="129" customFormat="1" ht="13.5" thickBot="1" x14ac:dyDescent="0.25">
      <c r="A26" s="276">
        <v>2020</v>
      </c>
      <c r="B26" s="400">
        <f t="shared" si="1"/>
        <v>5203</v>
      </c>
      <c r="C26" s="400">
        <v>214</v>
      </c>
      <c r="D26" s="400">
        <v>4035</v>
      </c>
      <c r="E26" s="400">
        <v>3</v>
      </c>
      <c r="F26" s="400">
        <f t="shared" si="0"/>
        <v>897</v>
      </c>
      <c r="G26" s="400">
        <v>841</v>
      </c>
      <c r="H26" s="400">
        <v>56</v>
      </c>
      <c r="I26" s="400">
        <v>54</v>
      </c>
    </row>
    <row r="27" spans="1:16" x14ac:dyDescent="0.2">
      <c r="A27" s="661"/>
      <c r="B27" s="399"/>
      <c r="C27" s="399"/>
      <c r="D27" s="399"/>
      <c r="E27" s="399"/>
      <c r="F27" s="399"/>
      <c r="G27" s="399"/>
      <c r="H27" s="399"/>
      <c r="I27" s="399"/>
    </row>
    <row r="28" spans="1:16" ht="15.75" x14ac:dyDescent="0.2">
      <c r="A28" s="665" t="s">
        <v>467</v>
      </c>
      <c r="B28" s="403"/>
      <c r="C28" s="403"/>
      <c r="D28" s="403"/>
      <c r="E28" s="403"/>
      <c r="F28" s="403"/>
      <c r="G28" s="403"/>
      <c r="H28" s="403"/>
      <c r="I28" s="403"/>
    </row>
    <row r="29" spans="1:16" ht="15.75" x14ac:dyDescent="0.2">
      <c r="A29" s="1" t="s">
        <v>468</v>
      </c>
      <c r="B29" s="2"/>
      <c r="C29" s="2"/>
      <c r="D29" s="2"/>
      <c r="E29" s="2"/>
      <c r="F29" s="2"/>
      <c r="G29" s="2"/>
      <c r="H29" s="2"/>
      <c r="I29" s="2"/>
    </row>
  </sheetData>
  <mergeCells count="1">
    <mergeCell ref="K2:L3"/>
  </mergeCells>
  <hyperlinks>
    <hyperlink ref="K2" r:id="rId1" location="INDICE!A1"/>
    <hyperlink ref="K2:L3" location="INDICE!A3" display="INDICE"/>
  </hyperlinks>
  <printOptions horizontalCentered="1"/>
  <pageMargins left="0.59055118110236227" right="0.59055118110236227" top="0.98425196850393704" bottom="0.98425196850393704" header="0" footer="0"/>
  <pageSetup orientation="portrait" horizontalDpi="1200" verticalDpi="300" r:id="rId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R2" sqref="R2:S3"/>
    </sheetView>
  </sheetViews>
  <sheetFormatPr baseColWidth="10" defaultColWidth="11" defaultRowHeight="12.75" x14ac:dyDescent="0.2"/>
  <cols>
    <col min="1" max="1" width="12.5" style="1" customWidth="1"/>
    <col min="2" max="2" width="5.25" style="2" customWidth="1"/>
    <col min="3" max="3" width="4.875" style="2" customWidth="1"/>
    <col min="4" max="4" width="5.125" style="2" customWidth="1"/>
    <col min="5" max="5" width="1.5" style="2" customWidth="1"/>
    <col min="6" max="6" width="4.375" style="2" customWidth="1"/>
    <col min="7" max="7" width="4.625" style="2" customWidth="1"/>
    <col min="8" max="8" width="5" style="2" customWidth="1"/>
    <col min="9" max="9" width="1.5" style="2" customWidth="1"/>
    <col min="10" max="10" width="4.25" style="2" customWidth="1"/>
    <col min="11" max="12" width="5.375" style="2" customWidth="1"/>
    <col min="13" max="13" width="1.5" style="2" customWidth="1"/>
    <col min="14" max="16" width="5.375" style="2" customWidth="1"/>
    <col min="17" max="16384" width="11" style="137"/>
  </cols>
  <sheetData>
    <row r="1" spans="1:20" ht="14.25" x14ac:dyDescent="0.2">
      <c r="A1" s="229" t="s">
        <v>894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30"/>
      <c r="R1" s="130"/>
      <c r="S1" s="130"/>
      <c r="T1" s="130"/>
    </row>
    <row r="2" spans="1:20" ht="15" x14ac:dyDescent="0.2">
      <c r="A2" s="229" t="s">
        <v>454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00"/>
      <c r="R2" s="747" t="s">
        <v>650</v>
      </c>
      <c r="S2" s="747"/>
      <c r="T2" s="200"/>
    </row>
    <row r="3" spans="1:20" ht="15" x14ac:dyDescent="0.2">
      <c r="A3" s="229" t="s">
        <v>469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200"/>
      <c r="R3" s="747"/>
      <c r="S3" s="747"/>
      <c r="T3"/>
    </row>
    <row r="4" spans="1:20" ht="14.25" x14ac:dyDescent="0.2">
      <c r="A4" s="229" t="s">
        <v>470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74"/>
      <c r="R4" s="174"/>
      <c r="S4" s="174"/>
      <c r="T4" s="174"/>
    </row>
    <row r="5" spans="1:20" ht="15" thickBot="1" x14ac:dyDescent="0.25">
      <c r="A5" s="230" t="s">
        <v>1063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</row>
    <row r="6" spans="1:20" x14ac:dyDescent="0.2">
      <c r="A6" s="661" t="s">
        <v>471</v>
      </c>
      <c r="B6" s="208" t="s">
        <v>5</v>
      </c>
      <c r="C6" s="208"/>
      <c r="D6" s="208"/>
      <c r="E6" s="1"/>
      <c r="F6" s="208" t="s">
        <v>84</v>
      </c>
      <c r="G6" s="208"/>
      <c r="H6" s="208"/>
      <c r="I6" s="1"/>
      <c r="J6" s="208" t="s">
        <v>85</v>
      </c>
      <c r="K6" s="208"/>
      <c r="L6" s="208"/>
      <c r="M6" s="1"/>
      <c r="N6" s="208" t="s">
        <v>548</v>
      </c>
      <c r="O6" s="208"/>
      <c r="P6" s="208"/>
    </row>
    <row r="7" spans="1:20" ht="13.5" thickBot="1" x14ac:dyDescent="0.25">
      <c r="A7" s="276" t="s">
        <v>472</v>
      </c>
      <c r="B7" s="235" t="s">
        <v>87</v>
      </c>
      <c r="C7" s="235" t="s">
        <v>473</v>
      </c>
      <c r="D7" s="235" t="s">
        <v>474</v>
      </c>
      <c r="E7" s="235"/>
      <c r="F7" s="235" t="s">
        <v>87</v>
      </c>
      <c r="G7" s="235" t="s">
        <v>473</v>
      </c>
      <c r="H7" s="235" t="s">
        <v>474</v>
      </c>
      <c r="I7" s="235"/>
      <c r="J7" s="235" t="s">
        <v>87</v>
      </c>
      <c r="K7" s="235" t="s">
        <v>473</v>
      </c>
      <c r="L7" s="235" t="s">
        <v>474</v>
      </c>
      <c r="M7" s="235"/>
      <c r="N7" s="235" t="s">
        <v>87</v>
      </c>
      <c r="O7" s="235" t="s">
        <v>473</v>
      </c>
      <c r="P7" s="235" t="s">
        <v>474</v>
      </c>
    </row>
    <row r="8" spans="1:20" x14ac:dyDescent="0.2">
      <c r="A8" s="404"/>
      <c r="B8" s="661"/>
      <c r="C8" s="661"/>
      <c r="D8" s="661"/>
      <c r="E8" s="236"/>
      <c r="F8" s="661"/>
      <c r="G8" s="661"/>
      <c r="H8" s="661"/>
      <c r="I8" s="236"/>
      <c r="J8" s="661"/>
      <c r="K8" s="661"/>
      <c r="L8" s="661"/>
      <c r="M8" s="236"/>
      <c r="N8" s="661"/>
      <c r="O8" s="661"/>
      <c r="P8" s="661"/>
    </row>
    <row r="9" spans="1:20" ht="15" x14ac:dyDescent="0.25">
      <c r="A9" s="228" t="s">
        <v>5</v>
      </c>
      <c r="B9" s="51">
        <v>9042</v>
      </c>
      <c r="C9" s="51">
        <v>4199</v>
      </c>
      <c r="D9" s="51">
        <v>4843</v>
      </c>
      <c r="E9" s="51"/>
      <c r="F9" s="51">
        <v>7987</v>
      </c>
      <c r="G9" s="51">
        <v>3207</v>
      </c>
      <c r="H9" s="51">
        <v>4780</v>
      </c>
      <c r="I9" s="51"/>
      <c r="J9" s="51">
        <v>965</v>
      </c>
      <c r="K9" s="51">
        <v>907</v>
      </c>
      <c r="L9" s="51">
        <v>58</v>
      </c>
      <c r="M9" s="51"/>
      <c r="N9" s="51">
        <v>90</v>
      </c>
      <c r="O9" s="51">
        <v>85</v>
      </c>
      <c r="P9" s="51">
        <v>5</v>
      </c>
    </row>
    <row r="10" spans="1:20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20" ht="15.75" x14ac:dyDescent="0.2">
      <c r="A11" s="236" t="s">
        <v>456</v>
      </c>
      <c r="B11" s="51">
        <v>3613</v>
      </c>
      <c r="C11" s="51">
        <v>1648</v>
      </c>
      <c r="D11" s="51">
        <v>1965</v>
      </c>
      <c r="E11" s="51"/>
      <c r="F11" s="51">
        <v>3175</v>
      </c>
      <c r="G11" s="51">
        <v>1231</v>
      </c>
      <c r="H11" s="51">
        <v>1944</v>
      </c>
      <c r="I11" s="51"/>
      <c r="J11" s="51">
        <v>418</v>
      </c>
      <c r="K11" s="51">
        <v>397</v>
      </c>
      <c r="L11" s="51">
        <v>21</v>
      </c>
      <c r="M11" s="51"/>
      <c r="N11" s="51">
        <v>20</v>
      </c>
      <c r="O11" s="51">
        <v>20</v>
      </c>
      <c r="P11" s="51">
        <v>0</v>
      </c>
    </row>
    <row r="12" spans="1:20" x14ac:dyDescent="0.2">
      <c r="A12" s="236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1:20" x14ac:dyDescent="0.2">
      <c r="A13" s="236" t="s">
        <v>32</v>
      </c>
      <c r="B13" s="51">
        <v>4035</v>
      </c>
      <c r="C13" s="51">
        <v>1608</v>
      </c>
      <c r="D13" s="51">
        <v>2427</v>
      </c>
      <c r="E13" s="51"/>
      <c r="F13" s="51">
        <v>3695</v>
      </c>
      <c r="G13" s="51">
        <v>1291</v>
      </c>
      <c r="H13" s="51">
        <v>2404</v>
      </c>
      <c r="I13" s="51"/>
      <c r="J13" s="51">
        <v>322</v>
      </c>
      <c r="K13" s="51">
        <v>299</v>
      </c>
      <c r="L13" s="51">
        <v>23</v>
      </c>
      <c r="M13" s="51"/>
      <c r="N13" s="51">
        <v>18</v>
      </c>
      <c r="O13" s="51">
        <v>18</v>
      </c>
      <c r="P13" s="51">
        <v>0</v>
      </c>
    </row>
    <row r="14" spans="1:20" x14ac:dyDescent="0.2">
      <c r="A14" s="236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</row>
    <row r="15" spans="1:20" x14ac:dyDescent="0.2">
      <c r="A15" s="236" t="s">
        <v>475</v>
      </c>
      <c r="B15" s="51">
        <v>3</v>
      </c>
      <c r="C15" s="51">
        <v>3</v>
      </c>
      <c r="D15" s="51">
        <v>0</v>
      </c>
      <c r="E15" s="51"/>
      <c r="F15" s="51">
        <v>3</v>
      </c>
      <c r="G15" s="51">
        <v>3</v>
      </c>
      <c r="H15" s="51">
        <v>0</v>
      </c>
      <c r="I15" s="51"/>
      <c r="J15" s="51">
        <v>0</v>
      </c>
      <c r="K15" s="51">
        <v>0</v>
      </c>
      <c r="L15" s="51">
        <v>0</v>
      </c>
      <c r="M15" s="51"/>
      <c r="N15" s="51">
        <v>0</v>
      </c>
      <c r="O15" s="51">
        <v>0</v>
      </c>
      <c r="P15" s="51">
        <v>0</v>
      </c>
    </row>
    <row r="16" spans="1:20" x14ac:dyDescent="0.2">
      <c r="A16" s="236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6" x14ac:dyDescent="0.2">
      <c r="A17" s="236" t="s">
        <v>198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6" ht="15.75" x14ac:dyDescent="0.2">
      <c r="A18" s="236" t="s">
        <v>476</v>
      </c>
      <c r="B18" s="51">
        <v>984</v>
      </c>
      <c r="C18" s="51">
        <v>629</v>
      </c>
      <c r="D18" s="51">
        <v>355</v>
      </c>
      <c r="E18" s="61"/>
      <c r="F18" s="51">
        <v>740</v>
      </c>
      <c r="G18" s="51">
        <v>399</v>
      </c>
      <c r="H18" s="51">
        <v>341</v>
      </c>
      <c r="I18" s="61"/>
      <c r="J18" s="51">
        <v>223</v>
      </c>
      <c r="K18" s="51">
        <v>209</v>
      </c>
      <c r="L18" s="51">
        <v>14</v>
      </c>
      <c r="M18" s="61"/>
      <c r="N18" s="51">
        <v>21</v>
      </c>
      <c r="O18" s="51">
        <v>21</v>
      </c>
      <c r="P18" s="51">
        <v>0</v>
      </c>
    </row>
    <row r="19" spans="1:16" x14ac:dyDescent="0.2">
      <c r="A19" s="236" t="s">
        <v>200</v>
      </c>
      <c r="B19" s="51">
        <v>758</v>
      </c>
      <c r="C19" s="51">
        <v>486</v>
      </c>
      <c r="D19" s="51">
        <v>272</v>
      </c>
      <c r="E19" s="61"/>
      <c r="F19" s="51">
        <v>520</v>
      </c>
      <c r="G19" s="51">
        <v>262</v>
      </c>
      <c r="H19" s="51">
        <v>258</v>
      </c>
      <c r="I19" s="61"/>
      <c r="J19" s="51">
        <v>221</v>
      </c>
      <c r="K19" s="51">
        <v>207</v>
      </c>
      <c r="L19" s="51">
        <v>14</v>
      </c>
      <c r="M19" s="61"/>
      <c r="N19" s="51">
        <v>17</v>
      </c>
      <c r="O19" s="51">
        <v>17</v>
      </c>
      <c r="P19" s="51">
        <v>0</v>
      </c>
    </row>
    <row r="20" spans="1:16" x14ac:dyDescent="0.2">
      <c r="A20" s="665" t="s">
        <v>201</v>
      </c>
      <c r="B20" s="51">
        <v>224</v>
      </c>
      <c r="C20" s="51">
        <v>141</v>
      </c>
      <c r="D20" s="51">
        <v>83</v>
      </c>
      <c r="E20" s="61"/>
      <c r="F20" s="51">
        <v>218</v>
      </c>
      <c r="G20" s="51">
        <v>135</v>
      </c>
      <c r="H20" s="51">
        <v>83</v>
      </c>
      <c r="I20" s="61"/>
      <c r="J20" s="51">
        <v>2</v>
      </c>
      <c r="K20" s="51">
        <v>2</v>
      </c>
      <c r="L20" s="51">
        <v>0</v>
      </c>
      <c r="M20" s="61"/>
      <c r="N20" s="51">
        <v>4</v>
      </c>
      <c r="O20" s="51">
        <v>4</v>
      </c>
      <c r="P20" s="51">
        <v>0</v>
      </c>
    </row>
    <row r="21" spans="1:16" x14ac:dyDescent="0.2">
      <c r="A21" s="665" t="s">
        <v>202</v>
      </c>
      <c r="B21" s="51">
        <v>2</v>
      </c>
      <c r="C21" s="51">
        <v>2</v>
      </c>
      <c r="D21" s="51">
        <v>0</v>
      </c>
      <c r="E21" s="61"/>
      <c r="F21" s="51">
        <v>2</v>
      </c>
      <c r="G21" s="51">
        <v>2</v>
      </c>
      <c r="H21" s="51">
        <v>0</v>
      </c>
      <c r="I21" s="61"/>
      <c r="J21" s="51">
        <v>0</v>
      </c>
      <c r="K21" s="51">
        <v>0</v>
      </c>
      <c r="L21" s="51">
        <v>0</v>
      </c>
      <c r="M21" s="61"/>
      <c r="N21" s="51">
        <v>0</v>
      </c>
      <c r="O21" s="51">
        <v>0</v>
      </c>
      <c r="P21" s="51">
        <v>0</v>
      </c>
    </row>
    <row r="22" spans="1:16" x14ac:dyDescent="0.2">
      <c r="A22" s="236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spans="1:16" ht="13.5" x14ac:dyDescent="0.25">
      <c r="A23" s="405" t="s">
        <v>62</v>
      </c>
      <c r="B23" s="51">
        <v>841</v>
      </c>
      <c r="C23" s="51">
        <v>527</v>
      </c>
      <c r="D23" s="51">
        <v>314</v>
      </c>
      <c r="E23" s="61"/>
      <c r="F23" s="51">
        <v>599</v>
      </c>
      <c r="G23" s="51">
        <v>299</v>
      </c>
      <c r="H23" s="51">
        <v>300</v>
      </c>
      <c r="I23" s="61"/>
      <c r="J23" s="51">
        <v>222</v>
      </c>
      <c r="K23" s="51">
        <v>208</v>
      </c>
      <c r="L23" s="51">
        <v>14</v>
      </c>
      <c r="M23" s="61"/>
      <c r="N23" s="51">
        <v>20</v>
      </c>
      <c r="O23" s="51">
        <v>20</v>
      </c>
      <c r="P23" s="51">
        <v>0</v>
      </c>
    </row>
    <row r="24" spans="1:16" x14ac:dyDescent="0.2">
      <c r="A24" s="236" t="s">
        <v>200</v>
      </c>
      <c r="B24" s="51">
        <v>704</v>
      </c>
      <c r="C24" s="51">
        <v>440</v>
      </c>
      <c r="D24" s="51">
        <v>264</v>
      </c>
      <c r="E24" s="51"/>
      <c r="F24" s="51">
        <v>467</v>
      </c>
      <c r="G24" s="51">
        <v>217</v>
      </c>
      <c r="H24" s="51">
        <v>250</v>
      </c>
      <c r="I24" s="51"/>
      <c r="J24" s="51">
        <v>220</v>
      </c>
      <c r="K24" s="51">
        <v>206</v>
      </c>
      <c r="L24" s="51">
        <v>14</v>
      </c>
      <c r="M24" s="51"/>
      <c r="N24" s="51">
        <v>17</v>
      </c>
      <c r="O24" s="51">
        <v>17</v>
      </c>
      <c r="P24" s="51">
        <v>0</v>
      </c>
    </row>
    <row r="25" spans="1:16" x14ac:dyDescent="0.2">
      <c r="A25" s="665" t="s">
        <v>201</v>
      </c>
      <c r="B25" s="51">
        <v>135</v>
      </c>
      <c r="C25" s="51">
        <v>85</v>
      </c>
      <c r="D25" s="51">
        <v>50</v>
      </c>
      <c r="E25" s="51"/>
      <c r="F25" s="51">
        <v>130</v>
      </c>
      <c r="G25" s="51">
        <v>80</v>
      </c>
      <c r="H25" s="51">
        <v>50</v>
      </c>
      <c r="I25" s="51"/>
      <c r="J25" s="51">
        <v>2</v>
      </c>
      <c r="K25" s="51">
        <v>2</v>
      </c>
      <c r="L25" s="51">
        <v>0</v>
      </c>
      <c r="M25" s="51"/>
      <c r="N25" s="51">
        <v>3</v>
      </c>
      <c r="O25" s="51">
        <v>3</v>
      </c>
      <c r="P25" s="51">
        <v>0</v>
      </c>
    </row>
    <row r="26" spans="1:16" x14ac:dyDescent="0.2">
      <c r="A26" s="665" t="s">
        <v>202</v>
      </c>
      <c r="B26" s="51">
        <v>2</v>
      </c>
      <c r="C26" s="51">
        <v>2</v>
      </c>
      <c r="D26" s="51">
        <v>0</v>
      </c>
      <c r="E26" s="51"/>
      <c r="F26" s="51">
        <v>2</v>
      </c>
      <c r="G26" s="51">
        <v>2</v>
      </c>
      <c r="H26" s="51">
        <v>0</v>
      </c>
      <c r="I26" s="51"/>
      <c r="J26" s="51">
        <v>0</v>
      </c>
      <c r="K26" s="51">
        <v>0</v>
      </c>
      <c r="L26" s="51">
        <v>0</v>
      </c>
      <c r="M26" s="51"/>
      <c r="N26" s="51">
        <v>0</v>
      </c>
      <c r="O26" s="51">
        <v>0</v>
      </c>
      <c r="P26" s="51">
        <v>0</v>
      </c>
    </row>
    <row r="27" spans="1:16" x14ac:dyDescent="0.2">
      <c r="A27" s="236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1:16" ht="13.5" x14ac:dyDescent="0.25">
      <c r="A28" s="405" t="s">
        <v>65</v>
      </c>
      <c r="B28" s="323">
        <v>143</v>
      </c>
      <c r="C28" s="323">
        <v>102</v>
      </c>
      <c r="D28" s="323">
        <v>41</v>
      </c>
      <c r="E28" s="61"/>
      <c r="F28" s="323">
        <v>141</v>
      </c>
      <c r="G28" s="323">
        <v>100</v>
      </c>
      <c r="H28" s="323">
        <v>41</v>
      </c>
      <c r="I28" s="61"/>
      <c r="J28" s="323">
        <v>1</v>
      </c>
      <c r="K28" s="323">
        <v>1</v>
      </c>
      <c r="L28" s="323">
        <v>0</v>
      </c>
      <c r="M28" s="61"/>
      <c r="N28" s="323">
        <v>1</v>
      </c>
      <c r="O28" s="323">
        <v>1</v>
      </c>
      <c r="P28" s="323">
        <v>0</v>
      </c>
    </row>
    <row r="29" spans="1:16" x14ac:dyDescent="0.2">
      <c r="A29" s="236" t="s">
        <v>200</v>
      </c>
      <c r="B29" s="51">
        <v>54</v>
      </c>
      <c r="C29" s="51">
        <v>46</v>
      </c>
      <c r="D29" s="51">
        <v>8</v>
      </c>
      <c r="E29" s="51"/>
      <c r="F29" s="51">
        <v>53</v>
      </c>
      <c r="G29" s="51">
        <v>45</v>
      </c>
      <c r="H29" s="51">
        <v>8</v>
      </c>
      <c r="I29" s="51"/>
      <c r="J29" s="51">
        <v>1</v>
      </c>
      <c r="K29" s="51">
        <v>1</v>
      </c>
      <c r="L29" s="51">
        <v>0</v>
      </c>
      <c r="M29" s="51"/>
      <c r="N29" s="51">
        <v>0</v>
      </c>
      <c r="O29" s="51">
        <v>0</v>
      </c>
      <c r="P29" s="51">
        <v>0</v>
      </c>
    </row>
    <row r="30" spans="1:16" x14ac:dyDescent="0.2">
      <c r="A30" s="665" t="s">
        <v>201</v>
      </c>
      <c r="B30" s="51">
        <v>89</v>
      </c>
      <c r="C30" s="51">
        <v>56</v>
      </c>
      <c r="D30" s="51">
        <v>33</v>
      </c>
      <c r="E30" s="51"/>
      <c r="F30" s="51">
        <v>88</v>
      </c>
      <c r="G30" s="51">
        <v>55</v>
      </c>
      <c r="H30" s="51">
        <v>33</v>
      </c>
      <c r="I30" s="51"/>
      <c r="J30" s="51">
        <v>0</v>
      </c>
      <c r="K30" s="51">
        <v>0</v>
      </c>
      <c r="L30" s="51">
        <v>0</v>
      </c>
      <c r="M30" s="51"/>
      <c r="N30" s="51">
        <v>1</v>
      </c>
      <c r="O30" s="51">
        <v>1</v>
      </c>
      <c r="P30" s="51">
        <v>0</v>
      </c>
    </row>
    <row r="31" spans="1:16" x14ac:dyDescent="0.2">
      <c r="A31" s="236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6.5" thickBot="1" x14ac:dyDescent="0.25">
      <c r="A32" s="284" t="s">
        <v>477</v>
      </c>
      <c r="B32" s="68">
        <v>407</v>
      </c>
      <c r="C32" s="68">
        <v>311</v>
      </c>
      <c r="D32" s="68">
        <v>96</v>
      </c>
      <c r="E32" s="68"/>
      <c r="F32" s="68">
        <v>374</v>
      </c>
      <c r="G32" s="68">
        <v>283</v>
      </c>
      <c r="H32" s="68">
        <v>91</v>
      </c>
      <c r="I32" s="68"/>
      <c r="J32" s="68">
        <v>2</v>
      </c>
      <c r="K32" s="68">
        <v>2</v>
      </c>
      <c r="L32" s="68">
        <v>0</v>
      </c>
      <c r="M32" s="68"/>
      <c r="N32" s="68">
        <v>31</v>
      </c>
      <c r="O32" s="68">
        <v>26</v>
      </c>
      <c r="P32" s="68">
        <v>5</v>
      </c>
    </row>
    <row r="33" spans="1:16" x14ac:dyDescent="0.2">
      <c r="A33" s="665" t="s">
        <v>543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</row>
    <row r="35" spans="1:16" ht="15.75" x14ac:dyDescent="0.2">
      <c r="A35" s="799" t="s">
        <v>461</v>
      </c>
      <c r="B35" s="799"/>
      <c r="C35" s="799"/>
      <c r="D35" s="799"/>
      <c r="E35" s="799"/>
      <c r="F35" s="799"/>
      <c r="G35" s="799"/>
      <c r="H35" s="799"/>
      <c r="I35" s="799"/>
      <c r="J35"/>
      <c r="K35"/>
      <c r="L35"/>
      <c r="M35"/>
      <c r="N35"/>
      <c r="O35"/>
      <c r="P35"/>
    </row>
    <row r="36" spans="1:16" ht="15.75" x14ac:dyDescent="0.2">
      <c r="A36" s="799" t="s">
        <v>462</v>
      </c>
      <c r="B36" s="799"/>
      <c r="C36" s="799"/>
      <c r="D36" s="799"/>
      <c r="E36" s="799"/>
      <c r="F36" s="799"/>
      <c r="G36" s="799"/>
      <c r="H36" s="799"/>
      <c r="I36" s="799"/>
      <c r="J36"/>
      <c r="K36"/>
      <c r="L36"/>
      <c r="M36"/>
      <c r="N36"/>
      <c r="O36"/>
      <c r="P36"/>
    </row>
    <row r="37" spans="1:16" ht="15.75" x14ac:dyDescent="0.2">
      <c r="A37" s="799" t="s">
        <v>478</v>
      </c>
      <c r="B37" s="799"/>
      <c r="C37" s="799"/>
      <c r="D37" s="799"/>
      <c r="E37" s="799"/>
      <c r="F37" s="799"/>
      <c r="G37" s="799"/>
      <c r="H37" s="799"/>
      <c r="I37" s="799"/>
      <c r="J37"/>
      <c r="K37"/>
      <c r="L37"/>
      <c r="M37"/>
      <c r="N37"/>
      <c r="O37"/>
      <c r="P37"/>
    </row>
  </sheetData>
  <mergeCells count="4">
    <mergeCell ref="A35:I35"/>
    <mergeCell ref="A36:I36"/>
    <mergeCell ref="A37:I37"/>
    <mergeCell ref="R2:S3"/>
  </mergeCells>
  <hyperlinks>
    <hyperlink ref="R2" r:id="rId1" location="INDICE!A1"/>
    <hyperlink ref="R2:S3" location="INDICE!A3" display="INDICE"/>
  </hyperlinks>
  <printOptions horizontalCentered="1"/>
  <pageMargins left="0.78740157480314965" right="0.78740157480314965" top="0.98425196850393704" bottom="0.98425196850393704" header="0.51181102362204722" footer="0.51181102362204722"/>
  <pageSetup orientation="portrait" horizontalDpi="1200" verticalDpi="1200" r:id="rId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zoomScaleNormal="100" workbookViewId="0">
      <selection activeCell="R2" sqref="R2:S3"/>
    </sheetView>
  </sheetViews>
  <sheetFormatPr baseColWidth="10" defaultColWidth="11" defaultRowHeight="12.75" x14ac:dyDescent="0.2"/>
  <cols>
    <col min="1" max="1" width="12.375" style="1" customWidth="1"/>
    <col min="2" max="2" width="5.25" style="2" customWidth="1"/>
    <col min="3" max="3" width="4.875" style="2" customWidth="1"/>
    <col min="4" max="4" width="5.125" style="2" customWidth="1"/>
    <col min="5" max="5" width="1.5" style="2" customWidth="1"/>
    <col min="6" max="6" width="4.375" style="2" customWidth="1"/>
    <col min="7" max="7" width="4.625" style="2" customWidth="1"/>
    <col min="8" max="8" width="5" style="2" customWidth="1"/>
    <col min="9" max="9" width="1.5" style="2" customWidth="1"/>
    <col min="10" max="10" width="4.25" style="2" customWidth="1"/>
    <col min="11" max="12" width="5.375" style="2" customWidth="1"/>
    <col min="13" max="13" width="1.5" style="2" customWidth="1"/>
    <col min="14" max="16" width="5.375" style="2" customWidth="1"/>
    <col min="17" max="16384" width="11" style="129"/>
  </cols>
  <sheetData>
    <row r="1" spans="1:20" ht="14.25" x14ac:dyDescent="0.2">
      <c r="A1" s="229" t="s">
        <v>893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30"/>
      <c r="R1" s="130"/>
      <c r="S1" s="130"/>
      <c r="T1" s="130"/>
    </row>
    <row r="2" spans="1:20" ht="15" x14ac:dyDescent="0.2">
      <c r="A2" s="229" t="s">
        <v>464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00"/>
      <c r="R2" s="747" t="s">
        <v>650</v>
      </c>
      <c r="S2" s="747"/>
      <c r="T2" s="200"/>
    </row>
    <row r="3" spans="1:20" ht="15" x14ac:dyDescent="0.2">
      <c r="A3" s="229" t="s">
        <v>469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200"/>
      <c r="R3" s="747"/>
      <c r="S3" s="747"/>
      <c r="T3"/>
    </row>
    <row r="4" spans="1:20" ht="14.25" x14ac:dyDescent="0.2">
      <c r="A4" s="229" t="s">
        <v>470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74"/>
      <c r="R4" s="174"/>
      <c r="S4" s="174"/>
      <c r="T4" s="174"/>
    </row>
    <row r="5" spans="1:20" ht="15" thickBot="1" x14ac:dyDescent="0.25">
      <c r="A5" s="230" t="s">
        <v>1063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</row>
    <row r="6" spans="1:20" s="132" customFormat="1" x14ac:dyDescent="0.2">
      <c r="A6" s="661" t="s">
        <v>471</v>
      </c>
      <c r="B6" s="208" t="s">
        <v>5</v>
      </c>
      <c r="C6" s="208"/>
      <c r="D6" s="208"/>
      <c r="E6" s="1"/>
      <c r="F6" s="208" t="s">
        <v>84</v>
      </c>
      <c r="G6" s="208"/>
      <c r="H6" s="208"/>
      <c r="I6" s="1"/>
      <c r="J6" s="208" t="s">
        <v>85</v>
      </c>
      <c r="K6" s="208"/>
      <c r="L6" s="208"/>
      <c r="M6" s="1"/>
      <c r="N6" s="208" t="s">
        <v>548</v>
      </c>
      <c r="O6" s="208"/>
      <c r="P6" s="208"/>
    </row>
    <row r="7" spans="1:20" s="132" customFormat="1" ht="13.5" thickBot="1" x14ac:dyDescent="0.25">
      <c r="A7" s="276" t="s">
        <v>472</v>
      </c>
      <c r="B7" s="235" t="s">
        <v>87</v>
      </c>
      <c r="C7" s="235" t="s">
        <v>473</v>
      </c>
      <c r="D7" s="235" t="s">
        <v>474</v>
      </c>
      <c r="E7" s="235"/>
      <c r="F7" s="235" t="s">
        <v>87</v>
      </c>
      <c r="G7" s="235" t="s">
        <v>473</v>
      </c>
      <c r="H7" s="235" t="s">
        <v>474</v>
      </c>
      <c r="I7" s="235"/>
      <c r="J7" s="235" t="s">
        <v>87</v>
      </c>
      <c r="K7" s="235" t="s">
        <v>473</v>
      </c>
      <c r="L7" s="235" t="s">
        <v>474</v>
      </c>
      <c r="M7" s="235"/>
      <c r="N7" s="235" t="s">
        <v>87</v>
      </c>
      <c r="O7" s="235" t="s">
        <v>473</v>
      </c>
      <c r="P7" s="235" t="s">
        <v>474</v>
      </c>
    </row>
    <row r="8" spans="1:20" ht="8.25" customHeight="1" x14ac:dyDescent="0.2">
      <c r="A8" s="404"/>
      <c r="B8" s="661"/>
      <c r="C8" s="661"/>
      <c r="D8" s="661"/>
      <c r="E8" s="236"/>
      <c r="F8" s="661"/>
      <c r="G8" s="661"/>
      <c r="H8" s="661"/>
      <c r="I8" s="236"/>
      <c r="J8" s="661"/>
      <c r="K8" s="661"/>
      <c r="L8" s="661"/>
      <c r="M8" s="236"/>
      <c r="N8" s="661"/>
      <c r="O8" s="661"/>
      <c r="P8" s="661"/>
    </row>
    <row r="9" spans="1:20" ht="15" x14ac:dyDescent="0.25">
      <c r="A9" s="228" t="s">
        <v>5</v>
      </c>
      <c r="B9" s="51">
        <v>5203</v>
      </c>
      <c r="C9" s="51">
        <v>2445</v>
      </c>
      <c r="D9" s="51">
        <v>2758</v>
      </c>
      <c r="E9" s="51"/>
      <c r="F9" s="51">
        <v>4465</v>
      </c>
      <c r="G9" s="51">
        <v>1751</v>
      </c>
      <c r="H9" s="51">
        <v>2714</v>
      </c>
      <c r="I9" s="51"/>
      <c r="J9" s="51">
        <v>667</v>
      </c>
      <c r="K9" s="51">
        <v>628</v>
      </c>
      <c r="L9" s="51">
        <v>39</v>
      </c>
      <c r="M9" s="51"/>
      <c r="N9" s="51">
        <v>71</v>
      </c>
      <c r="O9" s="51">
        <v>66</v>
      </c>
      <c r="P9" s="51">
        <v>5</v>
      </c>
    </row>
    <row r="10" spans="1:20" ht="7.5" customHeight="1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20" ht="15.75" x14ac:dyDescent="0.2">
      <c r="A11" s="236" t="s">
        <v>456</v>
      </c>
      <c r="B11" s="51">
        <v>214</v>
      </c>
      <c r="C11" s="51">
        <v>211</v>
      </c>
      <c r="D11" s="51">
        <v>3</v>
      </c>
      <c r="E11" s="51"/>
      <c r="F11" s="51">
        <v>90</v>
      </c>
      <c r="G11" s="51">
        <v>89</v>
      </c>
      <c r="H11" s="51">
        <v>1</v>
      </c>
      <c r="I11" s="51"/>
      <c r="J11" s="51">
        <v>121</v>
      </c>
      <c r="K11" s="51">
        <v>119</v>
      </c>
      <c r="L11" s="51">
        <v>2</v>
      </c>
      <c r="M11" s="51"/>
      <c r="N11" s="51">
        <v>3</v>
      </c>
      <c r="O11" s="51">
        <v>3</v>
      </c>
      <c r="P11" s="51">
        <v>0</v>
      </c>
    </row>
    <row r="12" spans="1:20" ht="8.25" customHeight="1" x14ac:dyDescent="0.2">
      <c r="A12" s="236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1:20" x14ac:dyDescent="0.2">
      <c r="A13" s="236" t="s">
        <v>32</v>
      </c>
      <c r="B13" s="51">
        <v>4035</v>
      </c>
      <c r="C13" s="51">
        <v>1608</v>
      </c>
      <c r="D13" s="51">
        <v>2427</v>
      </c>
      <c r="E13" s="51"/>
      <c r="F13" s="51">
        <v>3695</v>
      </c>
      <c r="G13" s="51">
        <v>1291</v>
      </c>
      <c r="H13" s="51">
        <v>2404</v>
      </c>
      <c r="I13" s="51"/>
      <c r="J13" s="51">
        <v>322</v>
      </c>
      <c r="K13" s="51">
        <v>299</v>
      </c>
      <c r="L13" s="51">
        <v>23</v>
      </c>
      <c r="M13" s="51"/>
      <c r="N13" s="51">
        <v>18</v>
      </c>
      <c r="O13" s="51">
        <v>18</v>
      </c>
      <c r="P13" s="51">
        <v>0</v>
      </c>
    </row>
    <row r="14" spans="1:20" ht="7.5" customHeight="1" x14ac:dyDescent="0.2">
      <c r="A14" s="236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</row>
    <row r="15" spans="1:20" x14ac:dyDescent="0.2">
      <c r="A15" s="236" t="s">
        <v>475</v>
      </c>
      <c r="B15" s="51">
        <v>3</v>
      </c>
      <c r="C15" s="51">
        <v>3</v>
      </c>
      <c r="D15" s="51">
        <v>0</v>
      </c>
      <c r="E15" s="51"/>
      <c r="F15" s="51">
        <v>3</v>
      </c>
      <c r="G15" s="51">
        <v>3</v>
      </c>
      <c r="H15" s="51">
        <v>0</v>
      </c>
      <c r="I15" s="51"/>
      <c r="J15" s="51">
        <v>0</v>
      </c>
      <c r="K15" s="51">
        <v>0</v>
      </c>
      <c r="L15" s="51">
        <v>0</v>
      </c>
      <c r="M15" s="51"/>
      <c r="N15" s="51">
        <v>0</v>
      </c>
      <c r="O15" s="51">
        <v>0</v>
      </c>
      <c r="P15" s="51">
        <v>0</v>
      </c>
    </row>
    <row r="16" spans="1:20" ht="7.5" customHeight="1" x14ac:dyDescent="0.2">
      <c r="A16" s="236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6" x14ac:dyDescent="0.2">
      <c r="A17" s="236" t="s">
        <v>198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6" x14ac:dyDescent="0.2">
      <c r="A18" s="236" t="s">
        <v>479</v>
      </c>
      <c r="B18" s="51">
        <v>897</v>
      </c>
      <c r="C18" s="51">
        <v>575</v>
      </c>
      <c r="D18" s="51">
        <v>322</v>
      </c>
      <c r="E18" s="61"/>
      <c r="F18" s="51">
        <v>653</v>
      </c>
      <c r="G18" s="51">
        <v>345</v>
      </c>
      <c r="H18" s="51">
        <v>308</v>
      </c>
      <c r="I18" s="61"/>
      <c r="J18" s="51">
        <v>223</v>
      </c>
      <c r="K18" s="51">
        <v>209</v>
      </c>
      <c r="L18" s="51">
        <v>14</v>
      </c>
      <c r="M18" s="61"/>
      <c r="N18" s="51">
        <v>21</v>
      </c>
      <c r="O18" s="51">
        <v>21</v>
      </c>
      <c r="P18" s="51">
        <v>0</v>
      </c>
    </row>
    <row r="19" spans="1:16" x14ac:dyDescent="0.2">
      <c r="A19" s="236" t="s">
        <v>200</v>
      </c>
      <c r="B19" s="51">
        <v>758</v>
      </c>
      <c r="C19" s="51">
        <v>486</v>
      </c>
      <c r="D19" s="51">
        <v>272</v>
      </c>
      <c r="E19" s="61"/>
      <c r="F19" s="51">
        <v>520</v>
      </c>
      <c r="G19" s="51">
        <v>262</v>
      </c>
      <c r="H19" s="51">
        <v>258</v>
      </c>
      <c r="I19" s="61"/>
      <c r="J19" s="51">
        <v>221</v>
      </c>
      <c r="K19" s="51">
        <v>207</v>
      </c>
      <c r="L19" s="51">
        <v>14</v>
      </c>
      <c r="M19" s="61"/>
      <c r="N19" s="51">
        <v>17</v>
      </c>
      <c r="O19" s="51">
        <v>17</v>
      </c>
      <c r="P19" s="51">
        <v>0</v>
      </c>
    </row>
    <row r="20" spans="1:16" x14ac:dyDescent="0.2">
      <c r="A20" s="665" t="s">
        <v>201</v>
      </c>
      <c r="B20" s="51">
        <v>137</v>
      </c>
      <c r="C20" s="51">
        <v>87</v>
      </c>
      <c r="D20" s="51">
        <v>50</v>
      </c>
      <c r="E20" s="61"/>
      <c r="F20" s="51">
        <v>131</v>
      </c>
      <c r="G20" s="51">
        <v>81</v>
      </c>
      <c r="H20" s="51">
        <v>50</v>
      </c>
      <c r="I20" s="61"/>
      <c r="J20" s="51">
        <v>2</v>
      </c>
      <c r="K20" s="51">
        <v>2</v>
      </c>
      <c r="L20" s="51">
        <v>0</v>
      </c>
      <c r="M20" s="61"/>
      <c r="N20" s="51">
        <v>4</v>
      </c>
      <c r="O20" s="51">
        <v>4</v>
      </c>
      <c r="P20" s="51">
        <v>0</v>
      </c>
    </row>
    <row r="21" spans="1:16" x14ac:dyDescent="0.2">
      <c r="A21" s="665" t="s">
        <v>202</v>
      </c>
      <c r="B21" s="51">
        <v>2</v>
      </c>
      <c r="C21" s="51">
        <v>2</v>
      </c>
      <c r="D21" s="51">
        <v>0</v>
      </c>
      <c r="E21" s="61"/>
      <c r="F21" s="51">
        <v>2</v>
      </c>
      <c r="G21" s="51">
        <v>2</v>
      </c>
      <c r="H21" s="51">
        <v>0</v>
      </c>
      <c r="I21" s="61"/>
      <c r="J21" s="51">
        <v>0</v>
      </c>
      <c r="K21" s="51">
        <v>0</v>
      </c>
      <c r="L21" s="51">
        <v>0</v>
      </c>
      <c r="M21" s="61"/>
      <c r="N21" s="51">
        <v>0</v>
      </c>
      <c r="O21" s="51">
        <v>0</v>
      </c>
      <c r="P21" s="51">
        <v>0</v>
      </c>
    </row>
    <row r="22" spans="1:16" ht="8.25" customHeight="1" x14ac:dyDescent="0.2">
      <c r="A22" s="236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spans="1:16" ht="13.5" x14ac:dyDescent="0.25">
      <c r="A23" s="405" t="s">
        <v>62</v>
      </c>
      <c r="B23" s="51">
        <v>841</v>
      </c>
      <c r="C23" s="51">
        <v>527</v>
      </c>
      <c r="D23" s="51">
        <v>314</v>
      </c>
      <c r="E23" s="61"/>
      <c r="F23" s="51">
        <v>599</v>
      </c>
      <c r="G23" s="51">
        <v>299</v>
      </c>
      <c r="H23" s="51">
        <v>300</v>
      </c>
      <c r="I23" s="61"/>
      <c r="J23" s="51">
        <v>222</v>
      </c>
      <c r="K23" s="51">
        <v>208</v>
      </c>
      <c r="L23" s="51">
        <v>14</v>
      </c>
      <c r="M23" s="61"/>
      <c r="N23" s="51">
        <v>20</v>
      </c>
      <c r="O23" s="51">
        <v>20</v>
      </c>
      <c r="P23" s="51">
        <v>0</v>
      </c>
    </row>
    <row r="24" spans="1:16" x14ac:dyDescent="0.2">
      <c r="A24" s="236" t="s">
        <v>200</v>
      </c>
      <c r="B24" s="51">
        <v>704</v>
      </c>
      <c r="C24" s="51">
        <v>440</v>
      </c>
      <c r="D24" s="51">
        <v>264</v>
      </c>
      <c r="E24" s="51"/>
      <c r="F24" s="51">
        <v>467</v>
      </c>
      <c r="G24" s="51">
        <v>217</v>
      </c>
      <c r="H24" s="51">
        <v>250</v>
      </c>
      <c r="I24" s="51"/>
      <c r="J24" s="51">
        <v>220</v>
      </c>
      <c r="K24" s="51">
        <v>206</v>
      </c>
      <c r="L24" s="51">
        <v>14</v>
      </c>
      <c r="M24" s="51"/>
      <c r="N24" s="51">
        <v>17</v>
      </c>
      <c r="O24" s="51">
        <v>17</v>
      </c>
      <c r="P24" s="51">
        <v>0</v>
      </c>
    </row>
    <row r="25" spans="1:16" x14ac:dyDescent="0.2">
      <c r="A25" s="665" t="s">
        <v>201</v>
      </c>
      <c r="B25" s="51">
        <v>135</v>
      </c>
      <c r="C25" s="51">
        <v>85</v>
      </c>
      <c r="D25" s="51">
        <v>50</v>
      </c>
      <c r="E25" s="51"/>
      <c r="F25" s="51">
        <v>130</v>
      </c>
      <c r="G25" s="51">
        <v>80</v>
      </c>
      <c r="H25" s="51">
        <v>50</v>
      </c>
      <c r="I25" s="51"/>
      <c r="J25" s="51">
        <v>2</v>
      </c>
      <c r="K25" s="51">
        <v>2</v>
      </c>
      <c r="L25" s="51">
        <v>0</v>
      </c>
      <c r="M25" s="51"/>
      <c r="N25" s="51">
        <v>3</v>
      </c>
      <c r="O25" s="51">
        <v>3</v>
      </c>
      <c r="P25" s="51">
        <v>0</v>
      </c>
    </row>
    <row r="26" spans="1:16" x14ac:dyDescent="0.2">
      <c r="A26" s="665" t="s">
        <v>202</v>
      </c>
      <c r="B26" s="51">
        <v>2</v>
      </c>
      <c r="C26" s="51">
        <v>2</v>
      </c>
      <c r="D26" s="51">
        <v>0</v>
      </c>
      <c r="E26" s="51"/>
      <c r="F26" s="51">
        <v>2</v>
      </c>
      <c r="G26" s="51">
        <v>2</v>
      </c>
      <c r="H26" s="51">
        <v>0</v>
      </c>
      <c r="I26" s="51"/>
      <c r="J26" s="51">
        <v>0</v>
      </c>
      <c r="K26" s="51">
        <v>0</v>
      </c>
      <c r="L26" s="51">
        <v>0</v>
      </c>
      <c r="M26" s="51"/>
      <c r="N26" s="51">
        <v>0</v>
      </c>
      <c r="O26" s="51">
        <v>0</v>
      </c>
      <c r="P26" s="51">
        <v>0</v>
      </c>
    </row>
    <row r="27" spans="1:16" ht="8.25" customHeight="1" x14ac:dyDescent="0.2">
      <c r="A27" s="236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28" spans="1:16" ht="13.5" x14ac:dyDescent="0.25">
      <c r="A28" s="405" t="s">
        <v>65</v>
      </c>
      <c r="B28" s="323">
        <v>56</v>
      </c>
      <c r="C28" s="323">
        <v>48</v>
      </c>
      <c r="D28" s="323">
        <v>8</v>
      </c>
      <c r="E28" s="61"/>
      <c r="F28" s="323">
        <v>54</v>
      </c>
      <c r="G28" s="323">
        <v>46</v>
      </c>
      <c r="H28" s="323">
        <v>8</v>
      </c>
      <c r="I28" s="61"/>
      <c r="J28" s="323">
        <v>1</v>
      </c>
      <c r="K28" s="323">
        <v>1</v>
      </c>
      <c r="L28" s="323">
        <v>0</v>
      </c>
      <c r="M28" s="61"/>
      <c r="N28" s="51">
        <v>1</v>
      </c>
      <c r="O28" s="51">
        <v>1</v>
      </c>
      <c r="P28" s="51">
        <v>0</v>
      </c>
    </row>
    <row r="29" spans="1:16" x14ac:dyDescent="0.2">
      <c r="A29" s="236" t="s">
        <v>200</v>
      </c>
      <c r="B29" s="51">
        <v>54</v>
      </c>
      <c r="C29" s="51">
        <v>46</v>
      </c>
      <c r="D29" s="51">
        <v>8</v>
      </c>
      <c r="E29" s="51"/>
      <c r="F29" s="51">
        <v>53</v>
      </c>
      <c r="G29" s="51">
        <v>45</v>
      </c>
      <c r="H29" s="51">
        <v>8</v>
      </c>
      <c r="I29" s="51"/>
      <c r="J29" s="51">
        <v>1</v>
      </c>
      <c r="K29" s="51">
        <v>1</v>
      </c>
      <c r="L29" s="51">
        <v>0</v>
      </c>
      <c r="M29" s="51"/>
      <c r="N29" s="51">
        <v>0</v>
      </c>
      <c r="O29" s="51">
        <v>0</v>
      </c>
      <c r="P29" s="51">
        <v>0</v>
      </c>
    </row>
    <row r="30" spans="1:16" x14ac:dyDescent="0.2">
      <c r="A30" s="665" t="s">
        <v>201</v>
      </c>
      <c r="B30" s="51">
        <v>2</v>
      </c>
      <c r="C30" s="51">
        <v>2</v>
      </c>
      <c r="D30" s="51">
        <v>0</v>
      </c>
      <c r="E30" s="51"/>
      <c r="F30" s="51">
        <v>1</v>
      </c>
      <c r="G30" s="51">
        <v>1</v>
      </c>
      <c r="H30" s="51">
        <v>0</v>
      </c>
      <c r="I30" s="51"/>
      <c r="J30" s="51">
        <v>0</v>
      </c>
      <c r="K30" s="51">
        <v>0</v>
      </c>
      <c r="L30" s="51">
        <v>0</v>
      </c>
      <c r="M30" s="51"/>
      <c r="N30" s="51">
        <v>1</v>
      </c>
      <c r="O30" s="51">
        <v>1</v>
      </c>
      <c r="P30" s="51">
        <v>0</v>
      </c>
    </row>
    <row r="31" spans="1:16" ht="9" customHeight="1" x14ac:dyDescent="0.2">
      <c r="A31" s="236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6.5" thickBot="1" x14ac:dyDescent="0.25">
      <c r="A32" s="284" t="s">
        <v>480</v>
      </c>
      <c r="B32" s="287">
        <v>54</v>
      </c>
      <c r="C32" s="287">
        <v>48</v>
      </c>
      <c r="D32" s="287">
        <v>6</v>
      </c>
      <c r="E32" s="287"/>
      <c r="F32" s="287">
        <v>24</v>
      </c>
      <c r="G32" s="287">
        <v>23</v>
      </c>
      <c r="H32" s="287">
        <v>1</v>
      </c>
      <c r="I32" s="287"/>
      <c r="J32" s="287">
        <v>1</v>
      </c>
      <c r="K32" s="287">
        <v>1</v>
      </c>
      <c r="L32" s="287">
        <v>0</v>
      </c>
      <c r="M32" s="287"/>
      <c r="N32" s="287">
        <v>29</v>
      </c>
      <c r="O32" s="287">
        <v>24</v>
      </c>
      <c r="P32" s="287">
        <v>5</v>
      </c>
    </row>
    <row r="33" spans="1:16" x14ac:dyDescent="0.2">
      <c r="A33" s="665" t="s">
        <v>543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</row>
    <row r="34" spans="1:16" x14ac:dyDescent="0.2">
      <c r="A34" s="665"/>
      <c r="B34" s="403"/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</row>
    <row r="35" spans="1:16" ht="15.75" x14ac:dyDescent="0.2">
      <c r="A35" s="665" t="s">
        <v>467</v>
      </c>
      <c r="B35" s="403"/>
      <c r="C35" s="403"/>
      <c r="D35" s="403"/>
      <c r="E35" s="403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</row>
    <row r="36" spans="1:16" ht="15.75" x14ac:dyDescent="0.2">
      <c r="A36" s="1" t="s">
        <v>468</v>
      </c>
    </row>
  </sheetData>
  <mergeCells count="1">
    <mergeCell ref="R2:S3"/>
  </mergeCells>
  <hyperlinks>
    <hyperlink ref="R2" r:id="rId1" location="INDICE!A1"/>
    <hyperlink ref="R2:S3" location="INDICE!A3" display="INDICE"/>
  </hyperlinks>
  <printOptions horizontalCentered="1"/>
  <pageMargins left="0.59055118110236227" right="0.59055118110236227" top="0.98425196850393704" bottom="0.98425196850393704" header="0" footer="0"/>
  <pageSetup scale="95" orientation="portrait" horizontalDpi="1200" verticalDpi="360" r:id="rId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zoomScaleSheetLayoutView="75" workbookViewId="0">
      <selection activeCell="M2" sqref="M2:N3"/>
    </sheetView>
  </sheetViews>
  <sheetFormatPr baseColWidth="10" defaultColWidth="11" defaultRowHeight="12.75" x14ac:dyDescent="0.2"/>
  <cols>
    <col min="1" max="1" width="13.5" style="2" customWidth="1"/>
    <col min="2" max="2" width="8" style="2" bestFit="1" customWidth="1"/>
    <col min="3" max="3" width="8.5" style="2" bestFit="1" customWidth="1"/>
    <col min="4" max="4" width="7.5" style="2" bestFit="1" customWidth="1"/>
    <col min="5" max="5" width="4.875" style="2" bestFit="1" customWidth="1"/>
    <col min="6" max="7" width="6.25" style="2" bestFit="1" customWidth="1"/>
    <col min="8" max="8" width="6.625" style="2" bestFit="1" customWidth="1"/>
    <col min="9" max="9" width="7.125" style="2" bestFit="1" customWidth="1"/>
    <col min="10" max="10" width="6.625" style="2" bestFit="1" customWidth="1"/>
    <col min="11" max="11" width="7.125" style="2" bestFit="1" customWidth="1"/>
    <col min="12" max="12" width="1.75" style="2" bestFit="1" customWidth="1"/>
    <col min="13" max="16384" width="11" style="118"/>
  </cols>
  <sheetData>
    <row r="1" spans="1:15" s="155" customFormat="1" ht="15" x14ac:dyDescent="0.25">
      <c r="A1" s="754" t="s">
        <v>488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84"/>
      <c r="M1" s="130"/>
      <c r="N1" s="130"/>
      <c r="O1" s="130"/>
    </row>
    <row r="2" spans="1:15" s="155" customFormat="1" ht="15" x14ac:dyDescent="0.25">
      <c r="A2" s="754" t="s">
        <v>481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84"/>
      <c r="M2" s="747" t="s">
        <v>650</v>
      </c>
      <c r="N2" s="747"/>
      <c r="O2" s="200"/>
    </row>
    <row r="3" spans="1:15" s="155" customFormat="1" ht="15" x14ac:dyDescent="0.25">
      <c r="A3" s="754" t="s">
        <v>733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84"/>
      <c r="M3" s="747"/>
      <c r="N3" s="747"/>
      <c r="O3"/>
    </row>
    <row r="4" spans="1:15" s="155" customFormat="1" ht="15" x14ac:dyDescent="0.25">
      <c r="A4" s="754" t="s">
        <v>739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84"/>
      <c r="M4" s="174"/>
      <c r="N4" s="174"/>
      <c r="O4" s="174"/>
    </row>
    <row r="5" spans="1:15" s="155" customFormat="1" ht="15" x14ac:dyDescent="0.25">
      <c r="A5" s="754" t="s">
        <v>551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84"/>
    </row>
    <row r="6" spans="1:15" s="155" customFormat="1" ht="15.75" thickBot="1" x14ac:dyDescent="0.3">
      <c r="A6" s="757" t="s">
        <v>1065</v>
      </c>
      <c r="B6" s="757"/>
      <c r="C6" s="757"/>
      <c r="D6" s="757"/>
      <c r="E6" s="757"/>
      <c r="F6" s="757"/>
      <c r="G6" s="757"/>
      <c r="H6" s="757"/>
      <c r="I6" s="757"/>
      <c r="J6" s="757"/>
      <c r="K6" s="757"/>
      <c r="L6" s="84"/>
    </row>
    <row r="7" spans="1:15" x14ac:dyDescent="0.2">
      <c r="A7" s="274" t="s">
        <v>117</v>
      </c>
      <c r="B7" s="274"/>
      <c r="C7" s="274"/>
      <c r="D7" s="274"/>
      <c r="E7" s="274" t="s">
        <v>482</v>
      </c>
      <c r="F7" s="274"/>
      <c r="G7" s="274" t="s">
        <v>483</v>
      </c>
      <c r="H7" s="274" t="s">
        <v>64</v>
      </c>
      <c r="I7" s="274" t="s">
        <v>483</v>
      </c>
      <c r="J7" s="274" t="s">
        <v>64</v>
      </c>
      <c r="K7" s="274" t="s">
        <v>484</v>
      </c>
    </row>
    <row r="8" spans="1:15" ht="13.5" thickBot="1" x14ac:dyDescent="0.25">
      <c r="A8" s="276" t="s">
        <v>123</v>
      </c>
      <c r="B8" s="276" t="s">
        <v>5</v>
      </c>
      <c r="C8" s="276" t="s">
        <v>26</v>
      </c>
      <c r="D8" s="276" t="s">
        <v>485</v>
      </c>
      <c r="E8" s="276" t="s">
        <v>486</v>
      </c>
      <c r="F8" s="276" t="s">
        <v>5</v>
      </c>
      <c r="G8" s="276" t="s">
        <v>62</v>
      </c>
      <c r="H8" s="276" t="s">
        <v>62</v>
      </c>
      <c r="I8" s="276" t="s">
        <v>486</v>
      </c>
      <c r="J8" s="276" t="s">
        <v>486</v>
      </c>
      <c r="K8" s="276" t="s">
        <v>181</v>
      </c>
    </row>
    <row r="9" spans="1:15" x14ac:dyDescent="0.2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spans="1:15" x14ac:dyDescent="0.2">
      <c r="A10" s="1" t="s">
        <v>487</v>
      </c>
      <c r="B10" s="61">
        <v>9042</v>
      </c>
      <c r="C10" s="61">
        <v>3613</v>
      </c>
      <c r="D10" s="61">
        <v>4035</v>
      </c>
      <c r="E10" s="61">
        <v>3</v>
      </c>
      <c r="F10" s="61">
        <v>984</v>
      </c>
      <c r="G10" s="61">
        <v>706</v>
      </c>
      <c r="H10" s="61">
        <v>135</v>
      </c>
      <c r="I10" s="61">
        <v>54</v>
      </c>
      <c r="J10" s="61">
        <v>89</v>
      </c>
      <c r="K10" s="61">
        <v>407</v>
      </c>
    </row>
    <row r="11" spans="1:15" x14ac:dyDescent="0.2">
      <c r="A11" s="1"/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5" x14ac:dyDescent="0.2">
      <c r="A12" s="1" t="s">
        <v>127</v>
      </c>
      <c r="B12" s="66">
        <v>269</v>
      </c>
      <c r="C12" s="490">
        <v>109</v>
      </c>
      <c r="D12" s="366">
        <v>80</v>
      </c>
      <c r="E12" s="490">
        <v>0</v>
      </c>
      <c r="F12" s="492">
        <v>51</v>
      </c>
      <c r="G12" s="490">
        <v>41</v>
      </c>
      <c r="H12" s="490">
        <v>6</v>
      </c>
      <c r="I12" s="66">
        <v>1</v>
      </c>
      <c r="J12" s="490">
        <v>3</v>
      </c>
      <c r="K12" s="366">
        <v>29</v>
      </c>
      <c r="L12" s="412"/>
    </row>
    <row r="13" spans="1:15" x14ac:dyDescent="0.2">
      <c r="A13" s="1" t="s">
        <v>128</v>
      </c>
      <c r="B13" s="66">
        <v>298</v>
      </c>
      <c r="C13" s="490">
        <v>111</v>
      </c>
      <c r="D13" s="366">
        <v>91</v>
      </c>
      <c r="E13" s="490">
        <v>0</v>
      </c>
      <c r="F13" s="492">
        <v>66</v>
      </c>
      <c r="G13" s="490">
        <v>55</v>
      </c>
      <c r="H13" s="490">
        <v>4</v>
      </c>
      <c r="I13" s="66">
        <v>3</v>
      </c>
      <c r="J13" s="490">
        <v>4</v>
      </c>
      <c r="K13" s="366">
        <v>30</v>
      </c>
      <c r="L13" s="412"/>
    </row>
    <row r="14" spans="1:15" x14ac:dyDescent="0.2">
      <c r="A14" s="1" t="s">
        <v>129</v>
      </c>
      <c r="B14" s="66">
        <v>250</v>
      </c>
      <c r="C14" s="490">
        <v>95</v>
      </c>
      <c r="D14" s="366">
        <v>76</v>
      </c>
      <c r="E14" s="490">
        <v>1</v>
      </c>
      <c r="F14" s="492">
        <v>54</v>
      </c>
      <c r="G14" s="490">
        <v>47</v>
      </c>
      <c r="H14" s="490">
        <v>5</v>
      </c>
      <c r="I14" s="66">
        <v>0</v>
      </c>
      <c r="J14" s="490">
        <v>2</v>
      </c>
      <c r="K14" s="366">
        <v>24</v>
      </c>
      <c r="L14" s="412"/>
    </row>
    <row r="15" spans="1:15" x14ac:dyDescent="0.2">
      <c r="A15" s="1" t="s">
        <v>130</v>
      </c>
      <c r="B15" s="66">
        <v>345</v>
      </c>
      <c r="C15" s="490">
        <v>140</v>
      </c>
      <c r="D15" s="366">
        <v>136</v>
      </c>
      <c r="E15" s="490">
        <v>0</v>
      </c>
      <c r="F15" s="492">
        <v>40</v>
      </c>
      <c r="G15" s="490">
        <v>21</v>
      </c>
      <c r="H15" s="490">
        <v>11</v>
      </c>
      <c r="I15" s="66">
        <v>1</v>
      </c>
      <c r="J15" s="490">
        <v>7</v>
      </c>
      <c r="K15" s="366">
        <v>29</v>
      </c>
      <c r="L15" s="412"/>
    </row>
    <row r="16" spans="1:15" x14ac:dyDescent="0.2">
      <c r="A16" s="1" t="s">
        <v>131</v>
      </c>
      <c r="B16" s="66">
        <v>242</v>
      </c>
      <c r="C16" s="490">
        <v>85</v>
      </c>
      <c r="D16" s="366">
        <v>118</v>
      </c>
      <c r="E16" s="490">
        <v>0</v>
      </c>
      <c r="F16" s="492">
        <v>25</v>
      </c>
      <c r="G16" s="490">
        <v>16</v>
      </c>
      <c r="H16" s="490">
        <v>5</v>
      </c>
      <c r="I16" s="66">
        <v>2</v>
      </c>
      <c r="J16" s="490">
        <v>2</v>
      </c>
      <c r="K16" s="366">
        <v>14</v>
      </c>
      <c r="L16" s="412"/>
    </row>
    <row r="17" spans="1:12" x14ac:dyDescent="0.2">
      <c r="A17" s="1" t="s">
        <v>132</v>
      </c>
      <c r="B17" s="66">
        <v>468</v>
      </c>
      <c r="C17" s="490">
        <v>192</v>
      </c>
      <c r="D17" s="366">
        <v>230</v>
      </c>
      <c r="E17" s="490">
        <v>0</v>
      </c>
      <c r="F17" s="492">
        <v>38</v>
      </c>
      <c r="G17" s="490">
        <v>24</v>
      </c>
      <c r="H17" s="490">
        <v>5</v>
      </c>
      <c r="I17" s="66">
        <v>4</v>
      </c>
      <c r="J17" s="490">
        <v>5</v>
      </c>
      <c r="K17" s="366">
        <v>8</v>
      </c>
      <c r="L17" s="412"/>
    </row>
    <row r="18" spans="1:12" x14ac:dyDescent="0.2">
      <c r="A18" s="1" t="s">
        <v>133</v>
      </c>
      <c r="B18" s="66">
        <v>150</v>
      </c>
      <c r="C18" s="490">
        <v>63</v>
      </c>
      <c r="D18" s="366">
        <v>70</v>
      </c>
      <c r="E18" s="490">
        <v>0</v>
      </c>
      <c r="F18" s="492">
        <v>13</v>
      </c>
      <c r="G18" s="490">
        <v>9</v>
      </c>
      <c r="H18" s="490">
        <v>2</v>
      </c>
      <c r="I18" s="66">
        <v>0</v>
      </c>
      <c r="J18" s="490">
        <v>2</v>
      </c>
      <c r="K18" s="366">
        <v>4</v>
      </c>
      <c r="L18" s="412"/>
    </row>
    <row r="19" spans="1:12" x14ac:dyDescent="0.2">
      <c r="A19" s="1" t="s">
        <v>134</v>
      </c>
      <c r="B19" s="66">
        <v>519</v>
      </c>
      <c r="C19" s="490">
        <v>203</v>
      </c>
      <c r="D19" s="366">
        <v>200</v>
      </c>
      <c r="E19" s="490">
        <v>0</v>
      </c>
      <c r="F19" s="492">
        <v>71</v>
      </c>
      <c r="G19" s="490">
        <v>51</v>
      </c>
      <c r="H19" s="490">
        <v>11</v>
      </c>
      <c r="I19" s="66">
        <v>3</v>
      </c>
      <c r="J19" s="490">
        <v>6</v>
      </c>
      <c r="K19" s="366">
        <v>45</v>
      </c>
      <c r="L19" s="412"/>
    </row>
    <row r="20" spans="1:12" x14ac:dyDescent="0.2">
      <c r="A20" s="1" t="s">
        <v>135</v>
      </c>
      <c r="B20" s="66">
        <v>351</v>
      </c>
      <c r="C20" s="490">
        <v>144</v>
      </c>
      <c r="D20" s="366">
        <v>153</v>
      </c>
      <c r="E20" s="490">
        <v>0</v>
      </c>
      <c r="F20" s="492">
        <v>34</v>
      </c>
      <c r="G20" s="490">
        <v>22</v>
      </c>
      <c r="H20" s="490">
        <v>6</v>
      </c>
      <c r="I20" s="66">
        <v>3</v>
      </c>
      <c r="J20" s="490">
        <v>3</v>
      </c>
      <c r="K20" s="366">
        <v>20</v>
      </c>
    </row>
    <row r="21" spans="1:12" x14ac:dyDescent="0.2">
      <c r="A21" s="1" t="s">
        <v>136</v>
      </c>
      <c r="B21" s="66">
        <v>640</v>
      </c>
      <c r="C21" s="490">
        <v>251</v>
      </c>
      <c r="D21" s="366">
        <v>305</v>
      </c>
      <c r="E21" s="490">
        <v>0</v>
      </c>
      <c r="F21" s="492">
        <v>63</v>
      </c>
      <c r="G21" s="490">
        <v>45</v>
      </c>
      <c r="H21" s="490">
        <v>10</v>
      </c>
      <c r="I21" s="66">
        <v>0</v>
      </c>
      <c r="J21" s="490">
        <v>8</v>
      </c>
      <c r="K21" s="366">
        <v>21</v>
      </c>
      <c r="L21" s="412"/>
    </row>
    <row r="22" spans="1:12" x14ac:dyDescent="0.2">
      <c r="A22" s="1" t="s">
        <v>137</v>
      </c>
      <c r="B22" s="66">
        <v>360</v>
      </c>
      <c r="C22" s="490">
        <v>163</v>
      </c>
      <c r="D22" s="366">
        <v>169</v>
      </c>
      <c r="E22" s="490">
        <v>0</v>
      </c>
      <c r="F22" s="492">
        <v>24</v>
      </c>
      <c r="G22" s="490">
        <v>20</v>
      </c>
      <c r="H22" s="490">
        <v>2</v>
      </c>
      <c r="I22" s="66">
        <v>0</v>
      </c>
      <c r="J22" s="490">
        <v>2</v>
      </c>
      <c r="K22" s="366">
        <v>4</v>
      </c>
      <c r="L22" s="412"/>
    </row>
    <row r="23" spans="1:12" x14ac:dyDescent="0.2">
      <c r="A23" s="254" t="s">
        <v>138</v>
      </c>
      <c r="B23" s="66">
        <v>413</v>
      </c>
      <c r="C23" s="490">
        <v>174</v>
      </c>
      <c r="D23" s="366">
        <v>163</v>
      </c>
      <c r="E23" s="490">
        <v>1</v>
      </c>
      <c r="F23" s="492">
        <v>54</v>
      </c>
      <c r="G23" s="490">
        <v>37</v>
      </c>
      <c r="H23" s="490">
        <v>9</v>
      </c>
      <c r="I23" s="66">
        <v>3</v>
      </c>
      <c r="J23" s="490">
        <v>5</v>
      </c>
      <c r="K23" s="366">
        <v>21</v>
      </c>
      <c r="L23" s="412"/>
    </row>
    <row r="24" spans="1:12" x14ac:dyDescent="0.2">
      <c r="A24" s="1" t="s">
        <v>139</v>
      </c>
      <c r="B24" s="66">
        <v>382</v>
      </c>
      <c r="C24" s="490">
        <v>171</v>
      </c>
      <c r="D24" s="366">
        <v>179</v>
      </c>
      <c r="E24" s="490">
        <v>0</v>
      </c>
      <c r="F24" s="492">
        <v>24</v>
      </c>
      <c r="G24" s="490">
        <v>21</v>
      </c>
      <c r="H24" s="490">
        <v>1</v>
      </c>
      <c r="I24" s="66">
        <v>1</v>
      </c>
      <c r="J24" s="490">
        <v>1</v>
      </c>
      <c r="K24" s="366">
        <v>8</v>
      </c>
      <c r="L24" s="412"/>
    </row>
    <row r="25" spans="1:12" x14ac:dyDescent="0.2">
      <c r="A25" s="1" t="s">
        <v>140</v>
      </c>
      <c r="B25" s="66">
        <v>396</v>
      </c>
      <c r="C25" s="490">
        <v>157</v>
      </c>
      <c r="D25" s="366">
        <v>136</v>
      </c>
      <c r="E25" s="490">
        <v>1</v>
      </c>
      <c r="F25" s="492">
        <v>67</v>
      </c>
      <c r="G25" s="490">
        <v>50</v>
      </c>
      <c r="H25" s="490">
        <v>10</v>
      </c>
      <c r="I25" s="66">
        <v>3</v>
      </c>
      <c r="J25" s="490">
        <v>4</v>
      </c>
      <c r="K25" s="366">
        <v>35</v>
      </c>
      <c r="L25" s="412"/>
    </row>
    <row r="26" spans="1:12" x14ac:dyDescent="0.2">
      <c r="A26" s="1" t="s">
        <v>141</v>
      </c>
      <c r="B26" s="66">
        <v>257</v>
      </c>
      <c r="C26" s="490">
        <v>111</v>
      </c>
      <c r="D26" s="366">
        <v>115</v>
      </c>
      <c r="E26" s="490">
        <v>0</v>
      </c>
      <c r="F26" s="492">
        <v>23</v>
      </c>
      <c r="G26" s="490">
        <v>19</v>
      </c>
      <c r="H26" s="490">
        <v>1</v>
      </c>
      <c r="I26" s="66">
        <v>2</v>
      </c>
      <c r="J26" s="490">
        <v>1</v>
      </c>
      <c r="K26" s="366">
        <v>8</v>
      </c>
      <c r="L26" s="412"/>
    </row>
    <row r="27" spans="1:12" x14ac:dyDescent="0.2">
      <c r="A27" s="1" t="s">
        <v>142</v>
      </c>
      <c r="B27" s="66">
        <v>235</v>
      </c>
      <c r="C27" s="490">
        <v>96</v>
      </c>
      <c r="D27" s="366">
        <v>100</v>
      </c>
      <c r="E27" s="490">
        <v>0</v>
      </c>
      <c r="F27" s="492">
        <v>30</v>
      </c>
      <c r="G27" s="490">
        <v>23</v>
      </c>
      <c r="H27" s="490">
        <v>3</v>
      </c>
      <c r="I27" s="66">
        <v>3</v>
      </c>
      <c r="J27" s="490">
        <v>1</v>
      </c>
      <c r="K27" s="366">
        <v>9</v>
      </c>
      <c r="L27" s="412"/>
    </row>
    <row r="28" spans="1:12" x14ac:dyDescent="0.2">
      <c r="A28" s="1" t="s">
        <v>143</v>
      </c>
      <c r="B28" s="66">
        <v>305</v>
      </c>
      <c r="C28" s="490">
        <v>99</v>
      </c>
      <c r="D28" s="366">
        <v>169</v>
      </c>
      <c r="E28" s="490">
        <v>0</v>
      </c>
      <c r="F28" s="492">
        <v>26</v>
      </c>
      <c r="G28" s="490">
        <v>15</v>
      </c>
      <c r="H28" s="490">
        <v>6</v>
      </c>
      <c r="I28" s="66">
        <v>1</v>
      </c>
      <c r="J28" s="490">
        <v>4</v>
      </c>
      <c r="K28" s="366">
        <v>11</v>
      </c>
      <c r="L28" s="412"/>
    </row>
    <row r="29" spans="1:12" x14ac:dyDescent="0.2">
      <c r="A29" s="1" t="s">
        <v>144</v>
      </c>
      <c r="B29" s="66">
        <v>248</v>
      </c>
      <c r="C29" s="490">
        <v>98</v>
      </c>
      <c r="D29" s="366">
        <v>109</v>
      </c>
      <c r="E29" s="490">
        <v>0</v>
      </c>
      <c r="F29" s="492">
        <v>29</v>
      </c>
      <c r="G29" s="490">
        <v>16</v>
      </c>
      <c r="H29" s="490">
        <v>6</v>
      </c>
      <c r="I29" s="66">
        <v>1</v>
      </c>
      <c r="J29" s="490">
        <v>6</v>
      </c>
      <c r="K29" s="366">
        <v>12</v>
      </c>
      <c r="L29" s="412"/>
    </row>
    <row r="30" spans="1:12" x14ac:dyDescent="0.2">
      <c r="A30" s="1" t="s">
        <v>145</v>
      </c>
      <c r="B30" s="66">
        <v>224</v>
      </c>
      <c r="C30" s="490">
        <v>86</v>
      </c>
      <c r="D30" s="366">
        <v>111</v>
      </c>
      <c r="E30" s="490">
        <v>0</v>
      </c>
      <c r="F30" s="492">
        <v>19</v>
      </c>
      <c r="G30" s="490">
        <v>11</v>
      </c>
      <c r="H30" s="490">
        <v>3</v>
      </c>
      <c r="I30" s="66">
        <v>2</v>
      </c>
      <c r="J30" s="490">
        <v>3</v>
      </c>
      <c r="K30" s="366">
        <v>8</v>
      </c>
      <c r="L30" s="412"/>
    </row>
    <row r="31" spans="1:12" x14ac:dyDescent="0.2">
      <c r="A31" s="1" t="s">
        <v>146</v>
      </c>
      <c r="B31" s="66">
        <v>297</v>
      </c>
      <c r="C31" s="490">
        <v>120</v>
      </c>
      <c r="D31" s="366">
        <v>133</v>
      </c>
      <c r="E31" s="490">
        <v>0</v>
      </c>
      <c r="F31" s="492">
        <v>30</v>
      </c>
      <c r="G31" s="490">
        <v>24</v>
      </c>
      <c r="H31" s="490">
        <v>3</v>
      </c>
      <c r="I31" s="66">
        <v>2</v>
      </c>
      <c r="J31" s="490">
        <v>1</v>
      </c>
      <c r="K31" s="366">
        <v>14</v>
      </c>
      <c r="L31" s="412"/>
    </row>
    <row r="32" spans="1:12" x14ac:dyDescent="0.2">
      <c r="A32" s="1" t="s">
        <v>147</v>
      </c>
      <c r="B32" s="66">
        <v>555</v>
      </c>
      <c r="C32" s="490">
        <v>212</v>
      </c>
      <c r="D32" s="366">
        <v>290</v>
      </c>
      <c r="E32" s="490">
        <v>0</v>
      </c>
      <c r="F32" s="492">
        <v>40</v>
      </c>
      <c r="G32" s="490">
        <v>23</v>
      </c>
      <c r="H32" s="490">
        <v>7</v>
      </c>
      <c r="I32" s="66">
        <v>5</v>
      </c>
      <c r="J32" s="490">
        <v>5</v>
      </c>
      <c r="K32" s="366">
        <v>13</v>
      </c>
      <c r="L32" s="412"/>
    </row>
    <row r="33" spans="1:12" x14ac:dyDescent="0.2">
      <c r="A33" s="1" t="s">
        <v>148</v>
      </c>
      <c r="B33" s="66">
        <v>207</v>
      </c>
      <c r="C33" s="490">
        <v>80</v>
      </c>
      <c r="D33" s="366">
        <v>99</v>
      </c>
      <c r="E33" s="490">
        <v>0</v>
      </c>
      <c r="F33" s="492">
        <v>22</v>
      </c>
      <c r="G33" s="490">
        <v>12</v>
      </c>
      <c r="H33" s="490">
        <v>4</v>
      </c>
      <c r="I33" s="66">
        <v>3</v>
      </c>
      <c r="J33" s="490">
        <v>3</v>
      </c>
      <c r="K33" s="366">
        <v>6</v>
      </c>
      <c r="L33" s="412"/>
    </row>
    <row r="34" spans="1:12" x14ac:dyDescent="0.2">
      <c r="A34" s="1" t="s">
        <v>149</v>
      </c>
      <c r="B34" s="66">
        <v>434</v>
      </c>
      <c r="C34" s="490">
        <v>157</v>
      </c>
      <c r="D34" s="366">
        <v>240</v>
      </c>
      <c r="E34" s="490">
        <v>0</v>
      </c>
      <c r="F34" s="492">
        <v>31</v>
      </c>
      <c r="G34" s="490">
        <v>24</v>
      </c>
      <c r="H34" s="490">
        <v>2</v>
      </c>
      <c r="I34" s="66">
        <v>3</v>
      </c>
      <c r="J34" s="490">
        <v>2</v>
      </c>
      <c r="K34" s="366">
        <v>6</v>
      </c>
      <c r="L34" s="412"/>
    </row>
    <row r="35" spans="1:12" x14ac:dyDescent="0.2">
      <c r="A35" s="1" t="s">
        <v>150</v>
      </c>
      <c r="B35" s="66">
        <v>141</v>
      </c>
      <c r="C35" s="490">
        <v>54</v>
      </c>
      <c r="D35" s="366">
        <v>68</v>
      </c>
      <c r="E35" s="490">
        <v>0</v>
      </c>
      <c r="F35" s="492">
        <v>13</v>
      </c>
      <c r="G35" s="490">
        <v>7</v>
      </c>
      <c r="H35" s="490">
        <v>3</v>
      </c>
      <c r="I35" s="66">
        <v>0</v>
      </c>
      <c r="J35" s="490">
        <v>3</v>
      </c>
      <c r="K35" s="366">
        <v>6</v>
      </c>
    </row>
    <row r="36" spans="1:12" x14ac:dyDescent="0.2">
      <c r="A36" s="1" t="s">
        <v>151</v>
      </c>
      <c r="B36" s="66">
        <v>490</v>
      </c>
      <c r="C36" s="490">
        <v>207</v>
      </c>
      <c r="D36" s="366">
        <v>225</v>
      </c>
      <c r="E36" s="490">
        <v>0</v>
      </c>
      <c r="F36" s="492">
        <v>46</v>
      </c>
      <c r="G36" s="490">
        <v>34</v>
      </c>
      <c r="H36" s="490">
        <v>5</v>
      </c>
      <c r="I36" s="66">
        <v>3</v>
      </c>
      <c r="J36" s="490">
        <v>4</v>
      </c>
      <c r="K36" s="366">
        <v>12</v>
      </c>
    </row>
    <row r="37" spans="1:12" x14ac:dyDescent="0.2">
      <c r="A37" s="37" t="s">
        <v>152</v>
      </c>
      <c r="B37" s="66">
        <v>405</v>
      </c>
      <c r="C37" s="490">
        <v>176</v>
      </c>
      <c r="D37" s="366">
        <v>185</v>
      </c>
      <c r="E37" s="490">
        <v>0</v>
      </c>
      <c r="F37" s="492">
        <v>35</v>
      </c>
      <c r="G37" s="490">
        <v>25</v>
      </c>
      <c r="H37" s="490">
        <v>4</v>
      </c>
      <c r="I37" s="66">
        <v>4</v>
      </c>
      <c r="J37" s="490">
        <v>2</v>
      </c>
      <c r="K37" s="366">
        <v>9</v>
      </c>
    </row>
    <row r="38" spans="1:12" ht="13.5" thickBot="1" x14ac:dyDescent="0.25">
      <c r="A38" s="241" t="s">
        <v>153</v>
      </c>
      <c r="B38" s="68">
        <v>161</v>
      </c>
      <c r="C38" s="494">
        <v>59</v>
      </c>
      <c r="D38" s="541">
        <v>85</v>
      </c>
      <c r="E38" s="494">
        <v>0</v>
      </c>
      <c r="F38" s="494">
        <v>16</v>
      </c>
      <c r="G38" s="494">
        <v>14</v>
      </c>
      <c r="H38" s="494">
        <v>1</v>
      </c>
      <c r="I38" s="68">
        <v>1</v>
      </c>
      <c r="J38" s="494">
        <v>0</v>
      </c>
      <c r="K38" s="541">
        <v>1</v>
      </c>
    </row>
  </sheetData>
  <mergeCells count="7">
    <mergeCell ref="A6:K6"/>
    <mergeCell ref="M2:N3"/>
    <mergeCell ref="A1:K1"/>
    <mergeCell ref="A2:K2"/>
    <mergeCell ref="A3:K3"/>
    <mergeCell ref="A4:K4"/>
    <mergeCell ref="A5:K5"/>
  </mergeCells>
  <hyperlinks>
    <hyperlink ref="M2" r:id="rId1" location="INDICE!A1"/>
    <hyperlink ref="M2:N3" location="INDICE!A3" display="INDICE"/>
  </hyperlinks>
  <printOptions horizontalCentered="1"/>
  <pageMargins left="0.59055118110236227" right="0.59055118110236227" top="0.98425196850393704" bottom="0.98425196850393704" header="0" footer="0"/>
  <pageSetup scale="95" orientation="portrait" r:id="rId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activeCell="M2" sqref="M2:N3"/>
    </sheetView>
  </sheetViews>
  <sheetFormatPr baseColWidth="10" defaultColWidth="11" defaultRowHeight="12.75" x14ac:dyDescent="0.2"/>
  <cols>
    <col min="1" max="1" width="14.5" style="2" customWidth="1"/>
    <col min="2" max="2" width="5.5" style="2" bestFit="1" customWidth="1"/>
    <col min="3" max="3" width="8.5" style="2" bestFit="1" customWidth="1"/>
    <col min="4" max="4" width="7.5" style="2" bestFit="1" customWidth="1"/>
    <col min="5" max="5" width="4.875" style="2" bestFit="1" customWidth="1"/>
    <col min="6" max="7" width="6.25" style="2" bestFit="1" customWidth="1"/>
    <col min="8" max="8" width="6.625" style="2" bestFit="1" customWidth="1"/>
    <col min="9" max="9" width="7.125" style="2" bestFit="1" customWidth="1"/>
    <col min="10" max="10" width="6.625" style="2" bestFit="1" customWidth="1"/>
    <col min="11" max="11" width="7.125" style="2" bestFit="1" customWidth="1"/>
    <col min="12" max="16384" width="11" style="118"/>
  </cols>
  <sheetData>
    <row r="1" spans="1:15" s="155" customFormat="1" ht="15" x14ac:dyDescent="0.25">
      <c r="A1" s="754" t="s">
        <v>889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130"/>
      <c r="M1" s="130"/>
      <c r="N1" s="130"/>
      <c r="O1" s="130"/>
    </row>
    <row r="2" spans="1:15" s="155" customFormat="1" ht="15" x14ac:dyDescent="0.25">
      <c r="A2" s="754" t="s">
        <v>481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200"/>
      <c r="M2" s="747" t="s">
        <v>650</v>
      </c>
      <c r="N2" s="747"/>
      <c r="O2" s="200"/>
    </row>
    <row r="3" spans="1:15" s="155" customFormat="1" ht="15" x14ac:dyDescent="0.25">
      <c r="A3" s="754" t="s">
        <v>733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200"/>
      <c r="M3" s="747"/>
      <c r="N3" s="747"/>
      <c r="O3"/>
    </row>
    <row r="4" spans="1:15" s="155" customFormat="1" ht="15" x14ac:dyDescent="0.25">
      <c r="A4" s="754" t="s">
        <v>739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174"/>
      <c r="M4" s="174"/>
      <c r="N4" s="174"/>
      <c r="O4" s="174"/>
    </row>
    <row r="5" spans="1:15" s="155" customFormat="1" ht="15" x14ac:dyDescent="0.25">
      <c r="A5" s="754" t="s">
        <v>107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</row>
    <row r="6" spans="1:15" s="155" customFormat="1" ht="15.75" thickBot="1" x14ac:dyDescent="0.3">
      <c r="A6" s="757" t="s">
        <v>1065</v>
      </c>
      <c r="B6" s="757"/>
      <c r="C6" s="757"/>
      <c r="D6" s="757"/>
      <c r="E6" s="757"/>
      <c r="F6" s="757"/>
      <c r="G6" s="757"/>
      <c r="H6" s="757"/>
      <c r="I6" s="757"/>
      <c r="J6" s="757"/>
      <c r="K6" s="757"/>
    </row>
    <row r="7" spans="1:15" x14ac:dyDescent="0.2">
      <c r="A7" s="274" t="s">
        <v>117</v>
      </c>
      <c r="B7" s="274"/>
      <c r="C7" s="274"/>
      <c r="D7" s="274"/>
      <c r="E7" s="274" t="s">
        <v>482</v>
      </c>
      <c r="F7" s="274"/>
      <c r="G7" s="274" t="s">
        <v>483</v>
      </c>
      <c r="H7" s="274" t="s">
        <v>64</v>
      </c>
      <c r="I7" s="274" t="s">
        <v>483</v>
      </c>
      <c r="J7" s="274" t="s">
        <v>64</v>
      </c>
      <c r="K7" s="274" t="s">
        <v>484</v>
      </c>
    </row>
    <row r="8" spans="1:15" ht="13.5" thickBot="1" x14ac:dyDescent="0.25">
      <c r="A8" s="276" t="s">
        <v>123</v>
      </c>
      <c r="B8" s="276" t="s">
        <v>5</v>
      </c>
      <c r="C8" s="276" t="s">
        <v>26</v>
      </c>
      <c r="D8" s="276" t="s">
        <v>485</v>
      </c>
      <c r="E8" s="276" t="s">
        <v>486</v>
      </c>
      <c r="F8" s="276" t="s">
        <v>5</v>
      </c>
      <c r="G8" s="276" t="s">
        <v>62</v>
      </c>
      <c r="H8" s="276" t="s">
        <v>62</v>
      </c>
      <c r="I8" s="276" t="s">
        <v>486</v>
      </c>
      <c r="J8" s="276" t="s">
        <v>486</v>
      </c>
      <c r="K8" s="276" t="s">
        <v>181</v>
      </c>
    </row>
    <row r="9" spans="1:15" x14ac:dyDescent="0.2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</row>
    <row r="10" spans="1:15" x14ac:dyDescent="0.2">
      <c r="A10" s="1" t="s">
        <v>487</v>
      </c>
      <c r="B10" s="406">
        <v>7987</v>
      </c>
      <c r="C10" s="406">
        <v>3175</v>
      </c>
      <c r="D10" s="406">
        <v>3695</v>
      </c>
      <c r="E10" s="406">
        <v>3</v>
      </c>
      <c r="F10" s="406">
        <v>740</v>
      </c>
      <c r="G10" s="406">
        <v>469</v>
      </c>
      <c r="H10" s="406">
        <v>130</v>
      </c>
      <c r="I10" s="406">
        <v>53</v>
      </c>
      <c r="J10" s="406">
        <v>88</v>
      </c>
      <c r="K10" s="406">
        <v>374</v>
      </c>
    </row>
    <row r="11" spans="1:15" x14ac:dyDescent="0.2">
      <c r="A11" s="1"/>
      <c r="B11" s="406"/>
      <c r="C11" s="406"/>
      <c r="D11" s="406"/>
      <c r="E11" s="406"/>
      <c r="F11" s="406"/>
      <c r="G11" s="406"/>
      <c r="H11" s="406"/>
      <c r="I11" s="406"/>
      <c r="J11" s="406"/>
      <c r="K11" s="406"/>
    </row>
    <row r="12" spans="1:15" x14ac:dyDescent="0.2">
      <c r="A12" s="1" t="s">
        <v>127</v>
      </c>
      <c r="B12" s="406">
        <v>148</v>
      </c>
      <c r="C12" s="542">
        <v>57</v>
      </c>
      <c r="D12" s="192">
        <v>45</v>
      </c>
      <c r="E12" s="542">
        <v>0</v>
      </c>
      <c r="F12" s="424">
        <v>22</v>
      </c>
      <c r="G12" s="542">
        <v>13</v>
      </c>
      <c r="H12" s="542">
        <v>5</v>
      </c>
      <c r="I12" s="542">
        <v>1</v>
      </c>
      <c r="J12" s="542">
        <v>3</v>
      </c>
      <c r="K12" s="192">
        <v>24</v>
      </c>
      <c r="L12" s="95"/>
      <c r="M12" s="95"/>
    </row>
    <row r="13" spans="1:15" x14ac:dyDescent="0.2">
      <c r="A13" s="1" t="s">
        <v>128</v>
      </c>
      <c r="B13" s="406">
        <v>147</v>
      </c>
      <c r="C13" s="542">
        <v>48</v>
      </c>
      <c r="D13" s="192">
        <v>46</v>
      </c>
      <c r="E13" s="542">
        <v>0</v>
      </c>
      <c r="F13" s="424">
        <v>28</v>
      </c>
      <c r="G13" s="542">
        <v>18</v>
      </c>
      <c r="H13" s="542">
        <v>4</v>
      </c>
      <c r="I13" s="542">
        <v>2</v>
      </c>
      <c r="J13" s="542">
        <v>4</v>
      </c>
      <c r="K13" s="192">
        <v>25</v>
      </c>
      <c r="L13" s="95"/>
      <c r="M13" s="95"/>
    </row>
    <row r="14" spans="1:15" x14ac:dyDescent="0.2">
      <c r="A14" s="1" t="s">
        <v>129</v>
      </c>
      <c r="B14" s="406">
        <v>131</v>
      </c>
      <c r="C14" s="542">
        <v>47</v>
      </c>
      <c r="D14" s="192">
        <v>41</v>
      </c>
      <c r="E14" s="542">
        <v>1</v>
      </c>
      <c r="F14" s="424">
        <v>19</v>
      </c>
      <c r="G14" s="542">
        <v>12</v>
      </c>
      <c r="H14" s="542">
        <v>5</v>
      </c>
      <c r="I14" s="542"/>
      <c r="J14" s="542">
        <v>2</v>
      </c>
      <c r="K14" s="192">
        <v>23</v>
      </c>
      <c r="L14" s="95"/>
      <c r="M14" s="95"/>
    </row>
    <row r="15" spans="1:15" x14ac:dyDescent="0.2">
      <c r="A15" s="1" t="s">
        <v>130</v>
      </c>
      <c r="B15" s="406">
        <v>304</v>
      </c>
      <c r="C15" s="542">
        <v>119</v>
      </c>
      <c r="D15" s="192">
        <v>121</v>
      </c>
      <c r="E15" s="542">
        <v>0</v>
      </c>
      <c r="F15" s="424">
        <v>37</v>
      </c>
      <c r="G15" s="542">
        <v>18</v>
      </c>
      <c r="H15" s="542">
        <v>11</v>
      </c>
      <c r="I15" s="542">
        <v>1</v>
      </c>
      <c r="J15" s="542">
        <v>7</v>
      </c>
      <c r="K15" s="192">
        <v>27</v>
      </c>
      <c r="L15" s="95"/>
      <c r="M15" s="95"/>
    </row>
    <row r="16" spans="1:15" x14ac:dyDescent="0.2">
      <c r="A16" s="1" t="s">
        <v>131</v>
      </c>
      <c r="B16" s="406">
        <v>229</v>
      </c>
      <c r="C16" s="542">
        <v>79</v>
      </c>
      <c r="D16" s="192">
        <v>113</v>
      </c>
      <c r="E16" s="542">
        <v>0</v>
      </c>
      <c r="F16" s="424">
        <v>23</v>
      </c>
      <c r="G16" s="542">
        <v>14</v>
      </c>
      <c r="H16" s="542">
        <v>5</v>
      </c>
      <c r="I16" s="542">
        <v>2</v>
      </c>
      <c r="J16" s="542">
        <v>2</v>
      </c>
      <c r="K16" s="192">
        <v>14</v>
      </c>
      <c r="L16" s="95"/>
      <c r="M16" s="95"/>
    </row>
    <row r="17" spans="1:13" x14ac:dyDescent="0.2">
      <c r="A17" s="1" t="s">
        <v>132</v>
      </c>
      <c r="B17" s="406">
        <v>456</v>
      </c>
      <c r="C17" s="542">
        <v>188</v>
      </c>
      <c r="D17" s="192">
        <v>226</v>
      </c>
      <c r="E17" s="542">
        <v>0</v>
      </c>
      <c r="F17" s="424">
        <v>35</v>
      </c>
      <c r="G17" s="542">
        <v>21</v>
      </c>
      <c r="H17" s="542">
        <v>5</v>
      </c>
      <c r="I17" s="542">
        <v>4</v>
      </c>
      <c r="J17" s="542">
        <v>5</v>
      </c>
      <c r="K17" s="192">
        <v>7</v>
      </c>
      <c r="L17" s="95"/>
      <c r="M17" s="95"/>
    </row>
    <row r="18" spans="1:13" x14ac:dyDescent="0.2">
      <c r="A18" s="1" t="s">
        <v>133</v>
      </c>
      <c r="B18" s="406">
        <v>150</v>
      </c>
      <c r="C18" s="542">
        <v>63</v>
      </c>
      <c r="D18" s="192">
        <v>70</v>
      </c>
      <c r="E18" s="542">
        <v>0</v>
      </c>
      <c r="F18" s="424">
        <v>13</v>
      </c>
      <c r="G18" s="542">
        <v>9</v>
      </c>
      <c r="H18" s="542">
        <v>2</v>
      </c>
      <c r="I18" s="542"/>
      <c r="J18" s="542">
        <v>2</v>
      </c>
      <c r="K18" s="192">
        <v>4</v>
      </c>
      <c r="L18" s="95"/>
      <c r="M18" s="95"/>
    </row>
    <row r="19" spans="1:13" x14ac:dyDescent="0.2">
      <c r="A19" s="1" t="s">
        <v>134</v>
      </c>
      <c r="B19" s="406">
        <v>408</v>
      </c>
      <c r="C19" s="542">
        <v>157</v>
      </c>
      <c r="D19" s="192">
        <v>163</v>
      </c>
      <c r="E19" s="542">
        <v>0</v>
      </c>
      <c r="F19" s="424">
        <v>47</v>
      </c>
      <c r="G19" s="542">
        <v>27</v>
      </c>
      <c r="H19" s="542">
        <v>11</v>
      </c>
      <c r="I19" s="542">
        <v>3</v>
      </c>
      <c r="J19" s="542">
        <v>6</v>
      </c>
      <c r="K19" s="192">
        <v>41</v>
      </c>
      <c r="L19" s="95"/>
      <c r="M19" s="95"/>
    </row>
    <row r="20" spans="1:13" x14ac:dyDescent="0.2">
      <c r="A20" s="1" t="s">
        <v>135</v>
      </c>
      <c r="B20" s="406">
        <v>326</v>
      </c>
      <c r="C20" s="542">
        <v>134</v>
      </c>
      <c r="D20" s="192">
        <v>146</v>
      </c>
      <c r="E20" s="542">
        <v>0</v>
      </c>
      <c r="F20" s="424">
        <v>31</v>
      </c>
      <c r="G20" s="542">
        <v>19</v>
      </c>
      <c r="H20" s="542">
        <v>6</v>
      </c>
      <c r="I20" s="542">
        <v>3</v>
      </c>
      <c r="J20" s="542">
        <v>3</v>
      </c>
      <c r="K20" s="192">
        <v>15</v>
      </c>
    </row>
    <row r="21" spans="1:13" x14ac:dyDescent="0.2">
      <c r="A21" s="1" t="s">
        <v>136</v>
      </c>
      <c r="B21" s="406">
        <v>612</v>
      </c>
      <c r="C21" s="542">
        <v>240</v>
      </c>
      <c r="D21" s="192">
        <v>297</v>
      </c>
      <c r="E21" s="542">
        <v>0</v>
      </c>
      <c r="F21" s="424">
        <v>56</v>
      </c>
      <c r="G21" s="542">
        <v>39</v>
      </c>
      <c r="H21" s="542">
        <v>9</v>
      </c>
      <c r="I21" s="542"/>
      <c r="J21" s="542">
        <v>8</v>
      </c>
      <c r="K21" s="192">
        <v>19</v>
      </c>
    </row>
    <row r="22" spans="1:13" x14ac:dyDescent="0.2">
      <c r="A22" s="1" t="s">
        <v>137</v>
      </c>
      <c r="B22" s="406">
        <v>359</v>
      </c>
      <c r="C22" s="542">
        <v>163</v>
      </c>
      <c r="D22" s="192">
        <v>169</v>
      </c>
      <c r="E22" s="542">
        <v>0</v>
      </c>
      <c r="F22" s="424">
        <v>24</v>
      </c>
      <c r="G22" s="542">
        <v>20</v>
      </c>
      <c r="H22" s="542">
        <v>2</v>
      </c>
      <c r="I22" s="542"/>
      <c r="J22" s="542">
        <v>2</v>
      </c>
      <c r="K22" s="192">
        <v>3</v>
      </c>
      <c r="L22" s="95"/>
      <c r="M22" s="95"/>
    </row>
    <row r="23" spans="1:13" x14ac:dyDescent="0.2">
      <c r="A23" s="254" t="s">
        <v>138</v>
      </c>
      <c r="B23" s="406">
        <v>344</v>
      </c>
      <c r="C23" s="542">
        <v>143</v>
      </c>
      <c r="D23" s="192">
        <v>141</v>
      </c>
      <c r="E23" s="542">
        <v>1</v>
      </c>
      <c r="F23" s="424">
        <v>40</v>
      </c>
      <c r="G23" s="542">
        <v>26</v>
      </c>
      <c r="H23" s="542">
        <v>7</v>
      </c>
      <c r="I23" s="542">
        <v>3</v>
      </c>
      <c r="J23" s="542">
        <v>4</v>
      </c>
      <c r="K23" s="192">
        <v>19</v>
      </c>
      <c r="L23" s="95"/>
      <c r="M23" s="95"/>
    </row>
    <row r="24" spans="1:13" x14ac:dyDescent="0.2">
      <c r="A24" s="1" t="s">
        <v>139</v>
      </c>
      <c r="B24" s="406">
        <v>372</v>
      </c>
      <c r="C24" s="542">
        <v>167</v>
      </c>
      <c r="D24" s="192">
        <v>176</v>
      </c>
      <c r="E24" s="542">
        <v>0</v>
      </c>
      <c r="F24" s="424">
        <v>22</v>
      </c>
      <c r="G24" s="542">
        <v>19</v>
      </c>
      <c r="H24" s="542">
        <v>1</v>
      </c>
      <c r="I24" s="542">
        <v>1</v>
      </c>
      <c r="J24" s="542">
        <v>1</v>
      </c>
      <c r="K24" s="192">
        <v>7</v>
      </c>
      <c r="L24" s="95"/>
      <c r="M24" s="95"/>
    </row>
    <row r="25" spans="1:13" x14ac:dyDescent="0.2">
      <c r="A25" s="1" t="s">
        <v>140</v>
      </c>
      <c r="B25" s="406">
        <v>242</v>
      </c>
      <c r="C25" s="542">
        <v>88</v>
      </c>
      <c r="D25" s="192">
        <v>87</v>
      </c>
      <c r="E25" s="542">
        <v>1</v>
      </c>
      <c r="F25" s="424">
        <v>35</v>
      </c>
      <c r="G25" s="542">
        <v>19</v>
      </c>
      <c r="H25" s="542">
        <v>9</v>
      </c>
      <c r="I25" s="542">
        <v>3</v>
      </c>
      <c r="J25" s="542">
        <v>4</v>
      </c>
      <c r="K25" s="192">
        <v>31</v>
      </c>
      <c r="L25" s="95"/>
      <c r="M25" s="95"/>
    </row>
    <row r="26" spans="1:13" x14ac:dyDescent="0.2">
      <c r="A26" s="1" t="s">
        <v>141</v>
      </c>
      <c r="B26" s="406">
        <v>254</v>
      </c>
      <c r="C26" s="542">
        <v>110</v>
      </c>
      <c r="D26" s="192">
        <v>114</v>
      </c>
      <c r="E26" s="542">
        <v>0</v>
      </c>
      <c r="F26" s="424">
        <v>22</v>
      </c>
      <c r="G26" s="542">
        <v>18</v>
      </c>
      <c r="H26" s="542">
        <v>1</v>
      </c>
      <c r="I26" s="542">
        <v>2</v>
      </c>
      <c r="J26" s="542">
        <v>1</v>
      </c>
      <c r="K26" s="192">
        <v>8</v>
      </c>
      <c r="L26" s="95"/>
      <c r="M26" s="95"/>
    </row>
    <row r="27" spans="1:13" x14ac:dyDescent="0.2">
      <c r="A27" s="1" t="s">
        <v>142</v>
      </c>
      <c r="B27" s="406">
        <v>216</v>
      </c>
      <c r="C27" s="542">
        <v>87</v>
      </c>
      <c r="D27" s="192">
        <v>94</v>
      </c>
      <c r="E27" s="542">
        <v>0</v>
      </c>
      <c r="F27" s="424">
        <v>26</v>
      </c>
      <c r="G27" s="542">
        <v>19</v>
      </c>
      <c r="H27" s="542">
        <v>3</v>
      </c>
      <c r="I27" s="542">
        <v>3</v>
      </c>
      <c r="J27" s="542">
        <v>1</v>
      </c>
      <c r="K27" s="192">
        <v>9</v>
      </c>
      <c r="L27" s="95"/>
      <c r="M27" s="95"/>
    </row>
    <row r="28" spans="1:13" x14ac:dyDescent="0.2">
      <c r="A28" s="1" t="s">
        <v>143</v>
      </c>
      <c r="B28" s="406">
        <v>286</v>
      </c>
      <c r="C28" s="542">
        <v>92</v>
      </c>
      <c r="D28" s="192">
        <v>162</v>
      </c>
      <c r="E28" s="542">
        <v>0</v>
      </c>
      <c r="F28" s="424">
        <v>21</v>
      </c>
      <c r="G28" s="542">
        <v>10</v>
      </c>
      <c r="H28" s="542">
        <v>6</v>
      </c>
      <c r="I28" s="542">
        <v>1</v>
      </c>
      <c r="J28" s="542">
        <v>4</v>
      </c>
      <c r="K28" s="192">
        <v>11</v>
      </c>
      <c r="L28" s="95"/>
      <c r="M28" s="95"/>
    </row>
    <row r="29" spans="1:13" x14ac:dyDescent="0.2">
      <c r="A29" s="1" t="s">
        <v>144</v>
      </c>
      <c r="B29" s="406">
        <v>218</v>
      </c>
      <c r="C29" s="542">
        <v>87</v>
      </c>
      <c r="D29" s="192">
        <v>98</v>
      </c>
      <c r="E29" s="542">
        <v>0</v>
      </c>
      <c r="F29" s="424">
        <v>21</v>
      </c>
      <c r="G29" s="542">
        <v>8</v>
      </c>
      <c r="H29" s="542">
        <v>6</v>
      </c>
      <c r="I29" s="542">
        <v>1</v>
      </c>
      <c r="J29" s="542">
        <v>6</v>
      </c>
      <c r="K29" s="192">
        <v>12</v>
      </c>
      <c r="L29" s="95"/>
      <c r="M29" s="95"/>
    </row>
    <row r="30" spans="1:13" x14ac:dyDescent="0.2">
      <c r="A30" s="1" t="s">
        <v>145</v>
      </c>
      <c r="B30" s="406">
        <v>212</v>
      </c>
      <c r="C30" s="542">
        <v>82</v>
      </c>
      <c r="D30" s="192">
        <v>106</v>
      </c>
      <c r="E30" s="542">
        <v>0</v>
      </c>
      <c r="F30" s="424">
        <v>16</v>
      </c>
      <c r="G30" s="542">
        <v>8</v>
      </c>
      <c r="H30" s="542">
        <v>3</v>
      </c>
      <c r="I30" s="542">
        <v>2</v>
      </c>
      <c r="J30" s="542">
        <v>3</v>
      </c>
      <c r="K30" s="192">
        <v>8</v>
      </c>
      <c r="L30" s="95"/>
      <c r="M30" s="95"/>
    </row>
    <row r="31" spans="1:13" x14ac:dyDescent="0.2">
      <c r="A31" s="1" t="s">
        <v>146</v>
      </c>
      <c r="B31" s="406">
        <v>261</v>
      </c>
      <c r="C31" s="542">
        <v>106</v>
      </c>
      <c r="D31" s="192">
        <v>120</v>
      </c>
      <c r="E31" s="542">
        <v>0</v>
      </c>
      <c r="F31" s="424">
        <v>21</v>
      </c>
      <c r="G31" s="542">
        <v>15</v>
      </c>
      <c r="H31" s="542">
        <v>3</v>
      </c>
      <c r="I31" s="542">
        <v>2</v>
      </c>
      <c r="J31" s="542">
        <v>1</v>
      </c>
      <c r="K31" s="192">
        <v>14</v>
      </c>
      <c r="L31" s="95"/>
      <c r="M31" s="95"/>
    </row>
    <row r="32" spans="1:13" x14ac:dyDescent="0.2">
      <c r="A32" s="1" t="s">
        <v>147</v>
      </c>
      <c r="B32" s="406">
        <v>545</v>
      </c>
      <c r="C32" s="542">
        <v>210</v>
      </c>
      <c r="D32" s="192">
        <v>286</v>
      </c>
      <c r="E32" s="542">
        <v>0</v>
      </c>
      <c r="F32" s="424">
        <v>36</v>
      </c>
      <c r="G32" s="542">
        <v>19</v>
      </c>
      <c r="H32" s="542">
        <v>7</v>
      </c>
      <c r="I32" s="542">
        <v>5</v>
      </c>
      <c r="J32" s="542">
        <v>5</v>
      </c>
      <c r="K32" s="192">
        <v>13</v>
      </c>
      <c r="L32" s="95"/>
      <c r="M32" s="95"/>
    </row>
    <row r="33" spans="1:13" x14ac:dyDescent="0.2">
      <c r="A33" s="1" t="s">
        <v>148</v>
      </c>
      <c r="B33" s="406">
        <v>192</v>
      </c>
      <c r="C33" s="542">
        <v>75</v>
      </c>
      <c r="D33" s="192">
        <v>93</v>
      </c>
      <c r="E33" s="542">
        <v>0</v>
      </c>
      <c r="F33" s="424">
        <v>18</v>
      </c>
      <c r="G33" s="542">
        <v>8</v>
      </c>
      <c r="H33" s="542">
        <v>4</v>
      </c>
      <c r="I33" s="542">
        <v>3</v>
      </c>
      <c r="J33" s="542">
        <v>3</v>
      </c>
      <c r="K33" s="192">
        <v>6</v>
      </c>
      <c r="L33" s="95"/>
      <c r="M33" s="95"/>
    </row>
    <row r="34" spans="1:13" x14ac:dyDescent="0.2">
      <c r="A34" s="1" t="s">
        <v>149</v>
      </c>
      <c r="B34" s="406">
        <v>429</v>
      </c>
      <c r="C34" s="542">
        <v>155</v>
      </c>
      <c r="D34" s="192">
        <v>238</v>
      </c>
      <c r="E34" s="542">
        <v>0</v>
      </c>
      <c r="F34" s="424">
        <v>30</v>
      </c>
      <c r="G34" s="542">
        <v>23</v>
      </c>
      <c r="H34" s="542">
        <v>2</v>
      </c>
      <c r="I34" s="542">
        <v>3</v>
      </c>
      <c r="J34" s="542">
        <v>2</v>
      </c>
      <c r="K34" s="192">
        <v>6</v>
      </c>
      <c r="L34" s="95"/>
      <c r="M34" s="95"/>
    </row>
    <row r="35" spans="1:13" x14ac:dyDescent="0.2">
      <c r="A35" s="1" t="s">
        <v>150</v>
      </c>
      <c r="B35" s="406">
        <v>136</v>
      </c>
      <c r="C35" s="542">
        <v>53</v>
      </c>
      <c r="D35" s="192">
        <v>66</v>
      </c>
      <c r="E35" s="542">
        <v>0</v>
      </c>
      <c r="F35" s="424">
        <v>11</v>
      </c>
      <c r="G35" s="542">
        <v>5</v>
      </c>
      <c r="H35" s="542">
        <v>3</v>
      </c>
      <c r="I35" s="542"/>
      <c r="J35" s="542">
        <v>3</v>
      </c>
      <c r="K35" s="192">
        <v>6</v>
      </c>
    </row>
    <row r="36" spans="1:13" x14ac:dyDescent="0.2">
      <c r="A36" s="1" t="s">
        <v>151</v>
      </c>
      <c r="B36" s="406">
        <v>462</v>
      </c>
      <c r="C36" s="542">
        <v>197</v>
      </c>
      <c r="D36" s="192">
        <v>214</v>
      </c>
      <c r="E36" s="542">
        <v>0</v>
      </c>
      <c r="F36" s="424">
        <v>39</v>
      </c>
      <c r="G36" s="542">
        <v>27</v>
      </c>
      <c r="H36" s="542">
        <v>5</v>
      </c>
      <c r="I36" s="542">
        <v>3</v>
      </c>
      <c r="J36" s="542">
        <v>4</v>
      </c>
      <c r="K36" s="192">
        <v>12</v>
      </c>
    </row>
    <row r="37" spans="1:13" x14ac:dyDescent="0.2">
      <c r="A37" s="37" t="s">
        <v>152</v>
      </c>
      <c r="B37" s="406">
        <v>387</v>
      </c>
      <c r="C37" s="542">
        <v>169</v>
      </c>
      <c r="D37" s="192">
        <v>178</v>
      </c>
      <c r="E37" s="542">
        <v>0</v>
      </c>
      <c r="F37" s="424">
        <v>31</v>
      </c>
      <c r="G37" s="542">
        <v>21</v>
      </c>
      <c r="H37" s="542">
        <v>4</v>
      </c>
      <c r="I37" s="542">
        <v>4</v>
      </c>
      <c r="J37" s="542">
        <v>2</v>
      </c>
      <c r="K37" s="192">
        <v>9</v>
      </c>
    </row>
    <row r="38" spans="1:13" ht="13.5" thickBot="1" x14ac:dyDescent="0.25">
      <c r="A38" s="241" t="s">
        <v>153</v>
      </c>
      <c r="B38" s="407">
        <v>161</v>
      </c>
      <c r="C38" s="543">
        <v>59</v>
      </c>
      <c r="D38" s="544">
        <v>85</v>
      </c>
      <c r="E38" s="543">
        <v>0</v>
      </c>
      <c r="F38" s="543">
        <v>16</v>
      </c>
      <c r="G38" s="543">
        <v>14</v>
      </c>
      <c r="H38" s="543">
        <v>1</v>
      </c>
      <c r="I38" s="543">
        <v>1</v>
      </c>
      <c r="J38" s="543"/>
      <c r="K38" s="544">
        <v>1</v>
      </c>
    </row>
  </sheetData>
  <mergeCells count="7">
    <mergeCell ref="A6:K6"/>
    <mergeCell ref="M2:N3"/>
    <mergeCell ref="A1:K1"/>
    <mergeCell ref="A2:K2"/>
    <mergeCell ref="A3:K3"/>
    <mergeCell ref="A4:K4"/>
    <mergeCell ref="A5:K5"/>
  </mergeCells>
  <hyperlinks>
    <hyperlink ref="M2" r:id="rId1" location="INDICE!A1"/>
    <hyperlink ref="M2:N3" location="INDICE!A3" display="INDICE"/>
  </hyperlinks>
  <printOptions horizontalCentered="1"/>
  <pageMargins left="0.39370078740157483" right="0.39370078740157483" top="0.98425196850393704" bottom="0.98425196850393704" header="0" footer="0"/>
  <pageSetup orientation="portrait" r:id="rId2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K2" sqref="K2:L3"/>
    </sheetView>
  </sheetViews>
  <sheetFormatPr baseColWidth="10" defaultColWidth="11" defaultRowHeight="12.75" x14ac:dyDescent="0.2"/>
  <cols>
    <col min="1" max="1" width="15.25" style="2" customWidth="1"/>
    <col min="2" max="2" width="6.125" style="2" customWidth="1"/>
    <col min="3" max="3" width="9.75" style="2" customWidth="1"/>
    <col min="4" max="4" width="9" style="2" customWidth="1"/>
    <col min="5" max="5" width="7.625" style="2" customWidth="1"/>
    <col min="6" max="6" width="7.75" style="2" customWidth="1"/>
    <col min="7" max="7" width="7.375" style="2" customWidth="1"/>
    <col min="8" max="8" width="8.5" style="2" customWidth="1"/>
    <col min="9" max="9" width="8.375" style="2" customWidth="1"/>
    <col min="10" max="16384" width="11" style="118"/>
  </cols>
  <sheetData>
    <row r="1" spans="1:13" s="155" customFormat="1" ht="15" x14ac:dyDescent="0.25">
      <c r="A1" s="754" t="s">
        <v>888</v>
      </c>
      <c r="B1" s="754"/>
      <c r="C1" s="754"/>
      <c r="D1" s="754"/>
      <c r="E1" s="754"/>
      <c r="F1" s="754"/>
      <c r="G1" s="754"/>
      <c r="H1" s="754"/>
      <c r="I1" s="754"/>
      <c r="J1" s="130"/>
      <c r="K1" s="130"/>
      <c r="L1" s="130"/>
      <c r="M1" s="130"/>
    </row>
    <row r="2" spans="1:13" s="155" customFormat="1" ht="15" x14ac:dyDescent="0.25">
      <c r="A2" s="754" t="s">
        <v>481</v>
      </c>
      <c r="B2" s="754"/>
      <c r="C2" s="754"/>
      <c r="D2" s="754"/>
      <c r="E2" s="754"/>
      <c r="F2" s="754"/>
      <c r="G2" s="754"/>
      <c r="H2" s="754"/>
      <c r="I2" s="754"/>
      <c r="J2" s="200"/>
      <c r="K2" s="747" t="s">
        <v>650</v>
      </c>
      <c r="L2" s="747"/>
      <c r="M2" s="200"/>
    </row>
    <row r="3" spans="1:13" s="155" customFormat="1" ht="15" x14ac:dyDescent="0.25">
      <c r="A3" s="754" t="s">
        <v>733</v>
      </c>
      <c r="B3" s="754"/>
      <c r="C3" s="754"/>
      <c r="D3" s="754"/>
      <c r="E3" s="754"/>
      <c r="F3" s="754"/>
      <c r="G3" s="754"/>
      <c r="H3" s="754"/>
      <c r="I3" s="754"/>
      <c r="J3" s="200"/>
      <c r="K3" s="747"/>
      <c r="L3" s="747"/>
      <c r="M3"/>
    </row>
    <row r="4" spans="1:13" s="155" customFormat="1" ht="15" x14ac:dyDescent="0.25">
      <c r="A4" s="754" t="s">
        <v>739</v>
      </c>
      <c r="B4" s="754"/>
      <c r="C4" s="754"/>
      <c r="D4" s="754"/>
      <c r="E4" s="754"/>
      <c r="F4" s="754"/>
      <c r="G4" s="754"/>
      <c r="H4" s="754"/>
      <c r="I4" s="754"/>
      <c r="J4" s="174"/>
      <c r="K4" s="174"/>
      <c r="L4" s="174"/>
      <c r="M4" s="174"/>
    </row>
    <row r="5" spans="1:13" s="155" customFormat="1" ht="15" x14ac:dyDescent="0.25">
      <c r="A5" s="754" t="s">
        <v>105</v>
      </c>
      <c r="B5" s="754"/>
      <c r="C5" s="754"/>
      <c r="D5" s="754"/>
      <c r="E5" s="754"/>
      <c r="F5" s="754"/>
      <c r="G5" s="754"/>
      <c r="H5" s="754"/>
      <c r="I5" s="754"/>
    </row>
    <row r="6" spans="1:13" s="155" customFormat="1" ht="15.75" thickBot="1" x14ac:dyDescent="0.3">
      <c r="A6" s="757" t="s">
        <v>1065</v>
      </c>
      <c r="B6" s="757"/>
      <c r="C6" s="757"/>
      <c r="D6" s="757"/>
      <c r="E6" s="757"/>
      <c r="F6" s="757"/>
      <c r="G6" s="757"/>
      <c r="H6" s="757"/>
      <c r="I6" s="757"/>
    </row>
    <row r="7" spans="1:13" x14ac:dyDescent="0.2">
      <c r="A7" s="274" t="s">
        <v>117</v>
      </c>
      <c r="B7" s="274"/>
      <c r="C7" s="274"/>
      <c r="D7" s="274"/>
      <c r="E7" s="274"/>
      <c r="F7" s="274" t="s">
        <v>483</v>
      </c>
      <c r="G7" s="274" t="s">
        <v>64</v>
      </c>
      <c r="H7" s="274" t="s">
        <v>483</v>
      </c>
      <c r="I7" s="274" t="s">
        <v>484</v>
      </c>
    </row>
    <row r="8" spans="1:13" ht="13.5" thickBot="1" x14ac:dyDescent="0.25">
      <c r="A8" s="276" t="s">
        <v>123</v>
      </c>
      <c r="B8" s="276" t="s">
        <v>5</v>
      </c>
      <c r="C8" s="276" t="s">
        <v>26</v>
      </c>
      <c r="D8" s="276" t="s">
        <v>485</v>
      </c>
      <c r="E8" s="276" t="s">
        <v>5</v>
      </c>
      <c r="F8" s="276" t="s">
        <v>62</v>
      </c>
      <c r="G8" s="276" t="s">
        <v>62</v>
      </c>
      <c r="H8" s="276" t="s">
        <v>486</v>
      </c>
      <c r="I8" s="276" t="s">
        <v>181</v>
      </c>
    </row>
    <row r="9" spans="1:13" x14ac:dyDescent="0.2">
      <c r="A9" s="236"/>
      <c r="B9" s="236"/>
      <c r="C9" s="236"/>
      <c r="D9" s="236"/>
      <c r="E9" s="236"/>
      <c r="F9" s="236"/>
      <c r="G9" s="236"/>
      <c r="H9" s="236"/>
      <c r="I9" s="236"/>
    </row>
    <row r="10" spans="1:13" x14ac:dyDescent="0.2">
      <c r="A10" s="1" t="s">
        <v>487</v>
      </c>
      <c r="B10" s="410">
        <v>965</v>
      </c>
      <c r="C10" s="410">
        <v>418</v>
      </c>
      <c r="D10" s="410">
        <v>322</v>
      </c>
      <c r="E10" s="410">
        <v>223</v>
      </c>
      <c r="F10" s="410">
        <v>220</v>
      </c>
      <c r="G10" s="410">
        <v>2</v>
      </c>
      <c r="H10" s="410">
        <v>1</v>
      </c>
      <c r="I10" s="410">
        <v>2</v>
      </c>
    </row>
    <row r="11" spans="1:13" x14ac:dyDescent="0.2">
      <c r="A11" s="1"/>
      <c r="B11" s="403"/>
      <c r="C11" s="403"/>
      <c r="D11" s="61"/>
      <c r="E11" s="403"/>
      <c r="F11" s="403"/>
      <c r="G11" s="403"/>
      <c r="H11" s="403"/>
      <c r="I11" s="403"/>
    </row>
    <row r="12" spans="1:13" x14ac:dyDescent="0.2">
      <c r="A12" s="1" t="s">
        <v>127</v>
      </c>
      <c r="B12" s="539">
        <v>107</v>
      </c>
      <c r="C12" s="490">
        <v>48</v>
      </c>
      <c r="D12" s="366">
        <v>32</v>
      </c>
      <c r="E12" s="492">
        <v>27</v>
      </c>
      <c r="F12" s="366">
        <v>27</v>
      </c>
      <c r="G12" s="366"/>
      <c r="H12" s="366"/>
      <c r="I12" s="366"/>
    </row>
    <row r="13" spans="1:13" x14ac:dyDescent="0.2">
      <c r="A13" s="1" t="s">
        <v>128</v>
      </c>
      <c r="B13" s="539">
        <v>139</v>
      </c>
      <c r="C13" s="490">
        <v>60</v>
      </c>
      <c r="D13" s="366">
        <v>43</v>
      </c>
      <c r="E13" s="492">
        <v>35</v>
      </c>
      <c r="F13" s="366">
        <v>34</v>
      </c>
      <c r="G13" s="366"/>
      <c r="H13" s="366">
        <v>1</v>
      </c>
      <c r="I13" s="366">
        <v>1</v>
      </c>
    </row>
    <row r="14" spans="1:13" x14ac:dyDescent="0.2">
      <c r="A14" s="1" t="s">
        <v>129</v>
      </c>
      <c r="B14" s="539">
        <v>116</v>
      </c>
      <c r="C14" s="490">
        <v>47</v>
      </c>
      <c r="D14" s="366">
        <v>34</v>
      </c>
      <c r="E14" s="492">
        <v>34</v>
      </c>
      <c r="F14" s="366">
        <v>34</v>
      </c>
      <c r="G14" s="366"/>
      <c r="H14" s="366"/>
      <c r="I14" s="366">
        <v>1</v>
      </c>
    </row>
    <row r="15" spans="1:13" x14ac:dyDescent="0.2">
      <c r="A15" s="1" t="s">
        <v>130</v>
      </c>
      <c r="B15" s="539">
        <v>38</v>
      </c>
      <c r="C15" s="490">
        <v>21</v>
      </c>
      <c r="D15" s="366">
        <v>15</v>
      </c>
      <c r="E15" s="492">
        <v>2</v>
      </c>
      <c r="F15" s="366">
        <v>2</v>
      </c>
      <c r="G15" s="366"/>
      <c r="H15" s="366"/>
      <c r="I15" s="366"/>
    </row>
    <row r="16" spans="1:13" x14ac:dyDescent="0.2">
      <c r="A16" s="1" t="s">
        <v>131</v>
      </c>
      <c r="B16" s="539">
        <v>13</v>
      </c>
      <c r="C16" s="490">
        <v>6</v>
      </c>
      <c r="D16" s="366">
        <v>5</v>
      </c>
      <c r="E16" s="492">
        <v>2</v>
      </c>
      <c r="F16" s="366">
        <v>2</v>
      </c>
      <c r="G16" s="366"/>
      <c r="H16" s="366"/>
      <c r="I16" s="366"/>
    </row>
    <row r="17" spans="1:9" x14ac:dyDescent="0.2">
      <c r="A17" s="1" t="s">
        <v>132</v>
      </c>
      <c r="B17" s="539">
        <v>8</v>
      </c>
      <c r="C17" s="490">
        <v>3</v>
      </c>
      <c r="D17" s="366">
        <v>3</v>
      </c>
      <c r="E17" s="492">
        <v>2</v>
      </c>
      <c r="F17" s="366">
        <v>2</v>
      </c>
      <c r="G17" s="366"/>
      <c r="H17" s="366"/>
      <c r="I17" s="366"/>
    </row>
    <row r="18" spans="1:9" x14ac:dyDescent="0.2">
      <c r="A18" s="1" t="s">
        <v>134</v>
      </c>
      <c r="B18" s="539">
        <v>101</v>
      </c>
      <c r="C18" s="490">
        <v>44</v>
      </c>
      <c r="D18" s="366">
        <v>34</v>
      </c>
      <c r="E18" s="492">
        <v>23</v>
      </c>
      <c r="F18" s="366">
        <v>23</v>
      </c>
      <c r="G18" s="366"/>
      <c r="H18" s="366"/>
      <c r="I18" s="366"/>
    </row>
    <row r="19" spans="1:9" x14ac:dyDescent="0.2">
      <c r="A19" s="1" t="s">
        <v>135</v>
      </c>
      <c r="B19" s="539">
        <v>17</v>
      </c>
      <c r="C19" s="490">
        <v>9</v>
      </c>
      <c r="D19" s="366">
        <v>6</v>
      </c>
      <c r="E19" s="492">
        <v>2</v>
      </c>
      <c r="F19" s="366">
        <v>2</v>
      </c>
      <c r="G19" s="366"/>
      <c r="H19" s="366"/>
      <c r="I19" s="366"/>
    </row>
    <row r="20" spans="1:9" x14ac:dyDescent="0.2">
      <c r="A20" s="1" t="s">
        <v>136</v>
      </c>
      <c r="B20" s="539">
        <v>23</v>
      </c>
      <c r="C20" s="490">
        <v>10</v>
      </c>
      <c r="D20" s="366">
        <v>7</v>
      </c>
      <c r="E20" s="492">
        <v>6</v>
      </c>
      <c r="F20" s="366">
        <v>5</v>
      </c>
      <c r="G20" s="366">
        <v>1</v>
      </c>
      <c r="H20" s="366"/>
      <c r="I20" s="366"/>
    </row>
    <row r="21" spans="1:9" x14ac:dyDescent="0.2">
      <c r="A21" s="254" t="s">
        <v>138</v>
      </c>
      <c r="B21" s="539">
        <v>61</v>
      </c>
      <c r="C21" s="490">
        <v>30</v>
      </c>
      <c r="D21" s="366">
        <v>22</v>
      </c>
      <c r="E21" s="492">
        <v>9</v>
      </c>
      <c r="F21" s="366">
        <v>9</v>
      </c>
      <c r="G21" s="366"/>
      <c r="H21" s="366"/>
      <c r="I21" s="366"/>
    </row>
    <row r="22" spans="1:9" x14ac:dyDescent="0.2">
      <c r="A22" s="1" t="s">
        <v>139</v>
      </c>
      <c r="B22" s="539">
        <v>7</v>
      </c>
      <c r="C22" s="490">
        <v>3</v>
      </c>
      <c r="D22" s="366">
        <v>2</v>
      </c>
      <c r="E22" s="492">
        <v>2</v>
      </c>
      <c r="F22" s="366">
        <v>2</v>
      </c>
      <c r="G22" s="366"/>
      <c r="H22" s="366"/>
      <c r="I22" s="366"/>
    </row>
    <row r="23" spans="1:9" x14ac:dyDescent="0.2">
      <c r="A23" s="1" t="s">
        <v>140</v>
      </c>
      <c r="B23" s="539">
        <v>143</v>
      </c>
      <c r="C23" s="490">
        <v>67</v>
      </c>
      <c r="D23" s="366">
        <v>47</v>
      </c>
      <c r="E23" s="492">
        <v>29</v>
      </c>
      <c r="F23" s="366">
        <v>28</v>
      </c>
      <c r="G23" s="366">
        <v>1</v>
      </c>
      <c r="H23" s="366"/>
      <c r="I23" s="366"/>
    </row>
    <row r="24" spans="1:9" x14ac:dyDescent="0.2">
      <c r="A24" s="1" t="s">
        <v>141</v>
      </c>
      <c r="B24" s="539">
        <v>3</v>
      </c>
      <c r="C24" s="490">
        <v>1</v>
      </c>
      <c r="D24" s="366">
        <v>1</v>
      </c>
      <c r="E24" s="492">
        <v>1</v>
      </c>
      <c r="F24" s="366">
        <v>1</v>
      </c>
      <c r="G24" s="366"/>
      <c r="H24" s="366"/>
      <c r="I24" s="366"/>
    </row>
    <row r="25" spans="1:9" x14ac:dyDescent="0.2">
      <c r="A25" s="1" t="s">
        <v>142</v>
      </c>
      <c r="B25" s="539">
        <v>19</v>
      </c>
      <c r="C25" s="490">
        <v>9</v>
      </c>
      <c r="D25" s="366">
        <v>6</v>
      </c>
      <c r="E25" s="492">
        <v>4</v>
      </c>
      <c r="F25" s="366">
        <v>4</v>
      </c>
      <c r="G25" s="366"/>
      <c r="H25" s="366"/>
      <c r="I25" s="366"/>
    </row>
    <row r="26" spans="1:9" x14ac:dyDescent="0.2">
      <c r="A26" s="1" t="s">
        <v>143</v>
      </c>
      <c r="B26" s="539">
        <v>16</v>
      </c>
      <c r="C26" s="490">
        <v>6</v>
      </c>
      <c r="D26" s="366">
        <v>6</v>
      </c>
      <c r="E26" s="492">
        <v>4</v>
      </c>
      <c r="F26" s="366">
        <v>4</v>
      </c>
      <c r="G26" s="366"/>
      <c r="H26" s="366"/>
      <c r="I26" s="366"/>
    </row>
    <row r="27" spans="1:9" x14ac:dyDescent="0.2">
      <c r="A27" s="1" t="s">
        <v>144</v>
      </c>
      <c r="B27" s="539">
        <v>28</v>
      </c>
      <c r="C27" s="490">
        <v>10</v>
      </c>
      <c r="D27" s="366">
        <v>10</v>
      </c>
      <c r="E27" s="492">
        <v>8</v>
      </c>
      <c r="F27" s="366">
        <v>8</v>
      </c>
      <c r="G27" s="366"/>
      <c r="H27" s="366"/>
      <c r="I27" s="366"/>
    </row>
    <row r="28" spans="1:9" x14ac:dyDescent="0.2">
      <c r="A28" s="1" t="s">
        <v>145</v>
      </c>
      <c r="B28" s="539">
        <v>12</v>
      </c>
      <c r="C28" s="490">
        <v>4</v>
      </c>
      <c r="D28" s="366">
        <v>5</v>
      </c>
      <c r="E28" s="492">
        <v>3</v>
      </c>
      <c r="F28" s="366">
        <v>3</v>
      </c>
      <c r="G28" s="366"/>
      <c r="H28" s="366"/>
      <c r="I28" s="366"/>
    </row>
    <row r="29" spans="1:9" x14ac:dyDescent="0.2">
      <c r="A29" s="1" t="s">
        <v>146</v>
      </c>
      <c r="B29" s="539">
        <v>33</v>
      </c>
      <c r="C29" s="490">
        <v>13</v>
      </c>
      <c r="D29" s="366">
        <v>12</v>
      </c>
      <c r="E29" s="492">
        <v>8</v>
      </c>
      <c r="F29" s="366">
        <v>8</v>
      </c>
      <c r="G29" s="366"/>
      <c r="H29" s="366"/>
      <c r="I29" s="366"/>
    </row>
    <row r="30" spans="1:9" x14ac:dyDescent="0.2">
      <c r="A30" s="1" t="s">
        <v>147</v>
      </c>
      <c r="B30" s="539">
        <v>10</v>
      </c>
      <c r="C30" s="490">
        <v>2</v>
      </c>
      <c r="D30" s="366">
        <v>4</v>
      </c>
      <c r="E30" s="492">
        <v>4</v>
      </c>
      <c r="F30" s="366">
        <v>4</v>
      </c>
      <c r="G30" s="366"/>
      <c r="H30" s="366"/>
      <c r="I30" s="366"/>
    </row>
    <row r="31" spans="1:9" x14ac:dyDescent="0.2">
      <c r="A31" s="1" t="s">
        <v>148</v>
      </c>
      <c r="B31" s="539">
        <v>15</v>
      </c>
      <c r="C31" s="490">
        <v>5</v>
      </c>
      <c r="D31" s="366">
        <v>6</v>
      </c>
      <c r="E31" s="492">
        <v>4</v>
      </c>
      <c r="F31" s="366">
        <v>4</v>
      </c>
      <c r="G31" s="366"/>
      <c r="H31" s="366"/>
      <c r="I31" s="366"/>
    </row>
    <row r="32" spans="1:9" x14ac:dyDescent="0.2">
      <c r="A32" s="1" t="s">
        <v>149</v>
      </c>
      <c r="B32" s="539">
        <v>5</v>
      </c>
      <c r="C32" s="490">
        <v>2</v>
      </c>
      <c r="D32" s="366">
        <v>2</v>
      </c>
      <c r="E32" s="492">
        <v>1</v>
      </c>
      <c r="F32" s="366">
        <v>1</v>
      </c>
      <c r="G32" s="366"/>
      <c r="H32" s="366"/>
      <c r="I32" s="366"/>
    </row>
    <row r="33" spans="1:9" x14ac:dyDescent="0.2">
      <c r="A33" s="1" t="s">
        <v>150</v>
      </c>
      <c r="B33" s="539">
        <v>5</v>
      </c>
      <c r="C33" s="490">
        <v>1</v>
      </c>
      <c r="D33" s="366">
        <v>2</v>
      </c>
      <c r="E33" s="492">
        <v>2</v>
      </c>
      <c r="F33" s="366">
        <v>2</v>
      </c>
      <c r="G33" s="366"/>
      <c r="H33" s="366"/>
      <c r="I33" s="366"/>
    </row>
    <row r="34" spans="1:9" x14ac:dyDescent="0.2">
      <c r="A34" s="1" t="s">
        <v>151</v>
      </c>
      <c r="B34" s="539">
        <v>28</v>
      </c>
      <c r="C34" s="490">
        <v>10</v>
      </c>
      <c r="D34" s="366">
        <v>11</v>
      </c>
      <c r="E34" s="492">
        <v>7</v>
      </c>
      <c r="F34" s="366">
        <v>7</v>
      </c>
      <c r="G34" s="366"/>
      <c r="H34" s="366"/>
      <c r="I34" s="366"/>
    </row>
    <row r="35" spans="1:9" ht="13.5" thickBot="1" x14ac:dyDescent="0.25">
      <c r="A35" s="257" t="s">
        <v>152</v>
      </c>
      <c r="B35" s="540">
        <v>18</v>
      </c>
      <c r="C35" s="494">
        <v>7</v>
      </c>
      <c r="D35" s="541">
        <v>7</v>
      </c>
      <c r="E35" s="494">
        <v>4</v>
      </c>
      <c r="F35" s="541">
        <v>4</v>
      </c>
      <c r="G35" s="541"/>
      <c r="H35" s="541"/>
      <c r="I35" s="541"/>
    </row>
    <row r="36" spans="1:9" x14ac:dyDescent="0.2">
      <c r="C36" s="412"/>
      <c r="D36" s="412"/>
    </row>
  </sheetData>
  <mergeCells count="7">
    <mergeCell ref="A6:I6"/>
    <mergeCell ref="K2:L3"/>
    <mergeCell ref="A1:I1"/>
    <mergeCell ref="A2:I2"/>
    <mergeCell ref="A3:I3"/>
    <mergeCell ref="A4:I4"/>
    <mergeCell ref="A5:I5"/>
  </mergeCells>
  <hyperlinks>
    <hyperlink ref="K2" r:id="rId1" location="INDICE!A1"/>
    <hyperlink ref="K2:L3" location="INDICE!A3" display="INDICE"/>
  </hyperlinks>
  <printOptions horizontalCentered="1"/>
  <pageMargins left="0.39370078740157483" right="0.39370078740157483" top="0.98425196850393704" bottom="0.98425196850393704" header="0" footer="0"/>
  <pageSetup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S66"/>
  <sheetViews>
    <sheetView zoomScaleNormal="100" zoomScaleSheetLayoutView="100" workbookViewId="0">
      <selection activeCell="M1" sqref="M1:N2"/>
    </sheetView>
  </sheetViews>
  <sheetFormatPr baseColWidth="10" defaultColWidth="7.625" defaultRowHeight="12" x14ac:dyDescent="0.2"/>
  <cols>
    <col min="1" max="1" width="13.5" style="29" customWidth="1"/>
    <col min="2" max="12" width="5.875" style="29" customWidth="1"/>
    <col min="13" max="16384" width="7.625" style="29"/>
  </cols>
  <sheetData>
    <row r="1" spans="1:15" ht="15" x14ac:dyDescent="0.2">
      <c r="A1" s="6" t="s">
        <v>100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747" t="s">
        <v>650</v>
      </c>
      <c r="N1" s="747"/>
      <c r="O1" s="200"/>
    </row>
    <row r="2" spans="1:15" ht="12.75" x14ac:dyDescent="0.2">
      <c r="A2" s="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747"/>
      <c r="N2" s="747"/>
      <c r="O2"/>
    </row>
    <row r="3" spans="1:15" ht="12.75" x14ac:dyDescent="0.2">
      <c r="A3" s="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ht="12.75" x14ac:dyDescent="0.2">
      <c r="A4" s="6" t="s">
        <v>194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5" ht="12.75" x14ac:dyDescent="0.2">
      <c r="A5" s="6" t="s">
        <v>25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13.5" thickBot="1" x14ac:dyDescent="0.25">
      <c r="A6" s="10" t="s">
        <v>1062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 s="32" customFormat="1" x14ac:dyDescent="0.2">
      <c r="A7" s="30" t="s">
        <v>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5" s="32" customFormat="1" ht="12.75" thickBot="1" x14ac:dyDescent="0.25">
      <c r="A8" s="33" t="s">
        <v>4</v>
      </c>
      <c r="B8" s="34">
        <v>2010</v>
      </c>
      <c r="C8" s="34">
        <v>2011</v>
      </c>
      <c r="D8" s="34">
        <v>2012</v>
      </c>
      <c r="E8" s="34">
        <v>2013</v>
      </c>
      <c r="F8" s="34">
        <v>2014</v>
      </c>
      <c r="G8" s="34">
        <v>2015</v>
      </c>
      <c r="H8" s="34">
        <v>2016</v>
      </c>
      <c r="I8" s="34">
        <v>2017</v>
      </c>
      <c r="J8" s="34">
        <v>2018</v>
      </c>
      <c r="K8" s="34">
        <v>2019</v>
      </c>
      <c r="L8" s="34">
        <v>2020</v>
      </c>
    </row>
    <row r="9" spans="1:15" ht="6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5" ht="15.75" customHeight="1" x14ac:dyDescent="0.25">
      <c r="A10" s="16" t="s">
        <v>5</v>
      </c>
      <c r="B10" s="36">
        <v>19324</v>
      </c>
      <c r="C10" s="36">
        <v>19250</v>
      </c>
      <c r="D10" s="36">
        <v>19216</v>
      </c>
      <c r="E10" s="36">
        <v>20016</v>
      </c>
      <c r="F10" s="36">
        <v>19415</v>
      </c>
      <c r="G10" s="36">
        <v>19207</v>
      </c>
      <c r="H10" s="36">
        <v>19064</v>
      </c>
      <c r="I10" s="36">
        <v>18770</v>
      </c>
      <c r="J10" s="36">
        <v>18206</v>
      </c>
      <c r="K10" s="36">
        <v>18251</v>
      </c>
      <c r="L10" s="36">
        <v>18080</v>
      </c>
    </row>
    <row r="11" spans="1:15" ht="6" customHeight="1" x14ac:dyDescent="0.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5" ht="14.25" customHeight="1" x14ac:dyDescent="0.25">
      <c r="A12" s="19" t="s">
        <v>26</v>
      </c>
      <c r="B12" s="36">
        <v>1334</v>
      </c>
      <c r="C12" s="36">
        <v>1556</v>
      </c>
      <c r="D12" s="36">
        <v>1538</v>
      </c>
      <c r="E12" s="36">
        <v>1658</v>
      </c>
      <c r="F12" s="36">
        <v>1701</v>
      </c>
      <c r="G12" s="36">
        <v>1629</v>
      </c>
      <c r="H12" s="36">
        <v>1597</v>
      </c>
      <c r="I12" s="36">
        <v>1570</v>
      </c>
      <c r="J12" s="36">
        <v>1423</v>
      </c>
      <c r="K12" s="36">
        <v>1359</v>
      </c>
      <c r="L12" s="36">
        <v>1338</v>
      </c>
    </row>
    <row r="13" spans="1:15" ht="14.25" customHeight="1" x14ac:dyDescent="0.2">
      <c r="A13" s="21" t="s">
        <v>27</v>
      </c>
      <c r="B13" s="36"/>
      <c r="C13" s="36"/>
      <c r="D13" s="36"/>
      <c r="E13" s="36"/>
      <c r="F13" s="36">
        <v>52</v>
      </c>
      <c r="G13" s="36">
        <v>12</v>
      </c>
      <c r="H13" s="36">
        <v>12</v>
      </c>
      <c r="I13" s="36">
        <v>12</v>
      </c>
      <c r="J13" s="36">
        <v>0</v>
      </c>
      <c r="K13" s="36">
        <v>0</v>
      </c>
      <c r="L13" s="36">
        <v>0</v>
      </c>
    </row>
    <row r="14" spans="1:15" ht="14.25" customHeight="1" x14ac:dyDescent="0.2">
      <c r="A14" s="21" t="s">
        <v>28</v>
      </c>
      <c r="B14" s="36">
        <v>40</v>
      </c>
      <c r="C14" s="36">
        <v>59</v>
      </c>
      <c r="D14" s="36">
        <v>33</v>
      </c>
      <c r="E14" s="36">
        <v>29</v>
      </c>
      <c r="F14" s="36">
        <v>73</v>
      </c>
      <c r="G14" s="36">
        <v>26</v>
      </c>
      <c r="H14" s="36">
        <v>15</v>
      </c>
      <c r="I14" s="36">
        <v>21</v>
      </c>
      <c r="J14" s="36">
        <v>2</v>
      </c>
      <c r="K14" s="36">
        <v>3</v>
      </c>
      <c r="L14" s="36">
        <v>4</v>
      </c>
    </row>
    <row r="15" spans="1:15" ht="14.25" customHeight="1" x14ac:dyDescent="0.2">
      <c r="A15" s="21" t="s">
        <v>29</v>
      </c>
      <c r="B15" s="36">
        <v>75</v>
      </c>
      <c r="C15" s="36">
        <v>104</v>
      </c>
      <c r="D15" s="36">
        <v>90</v>
      </c>
      <c r="E15" s="36">
        <v>172</v>
      </c>
      <c r="F15" s="36">
        <v>194</v>
      </c>
      <c r="G15" s="36">
        <v>212</v>
      </c>
      <c r="H15" s="36">
        <v>194</v>
      </c>
      <c r="I15" s="36">
        <v>188</v>
      </c>
      <c r="J15" s="36">
        <v>150</v>
      </c>
      <c r="K15" s="36">
        <v>150</v>
      </c>
      <c r="L15" s="36">
        <v>107</v>
      </c>
    </row>
    <row r="16" spans="1:15" ht="14.25" customHeight="1" x14ac:dyDescent="0.2">
      <c r="A16" s="21" t="s">
        <v>30</v>
      </c>
      <c r="B16" s="36">
        <v>443</v>
      </c>
      <c r="C16" s="36">
        <v>490</v>
      </c>
      <c r="D16" s="36">
        <v>521</v>
      </c>
      <c r="E16" s="36">
        <v>576</v>
      </c>
      <c r="F16" s="36">
        <v>492</v>
      </c>
      <c r="G16" s="36">
        <v>543</v>
      </c>
      <c r="H16" s="36">
        <v>601</v>
      </c>
      <c r="I16" s="36">
        <v>519</v>
      </c>
      <c r="J16" s="36">
        <v>521</v>
      </c>
      <c r="K16" s="36">
        <v>545</v>
      </c>
      <c r="L16" s="36">
        <v>531</v>
      </c>
    </row>
    <row r="17" spans="1:19" ht="12.75" x14ac:dyDescent="0.2">
      <c r="A17" s="21" t="s">
        <v>31</v>
      </c>
      <c r="B17" s="36">
        <v>776</v>
      </c>
      <c r="C17" s="36">
        <v>903</v>
      </c>
      <c r="D17" s="36">
        <v>894</v>
      </c>
      <c r="E17" s="36">
        <v>881</v>
      </c>
      <c r="F17" s="36">
        <v>890</v>
      </c>
      <c r="G17" s="36">
        <v>836</v>
      </c>
      <c r="H17" s="36">
        <v>775</v>
      </c>
      <c r="I17" s="36">
        <v>830</v>
      </c>
      <c r="J17" s="36">
        <v>750</v>
      </c>
      <c r="K17" s="36">
        <v>661</v>
      </c>
      <c r="L17" s="36">
        <v>696</v>
      </c>
    </row>
    <row r="18" spans="1:19" ht="6" customHeight="1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9" ht="14.25" customHeight="1" x14ac:dyDescent="0.25">
      <c r="A19" s="19" t="s">
        <v>32</v>
      </c>
      <c r="B19" s="36">
        <v>5577</v>
      </c>
      <c r="C19" s="36">
        <v>5565</v>
      </c>
      <c r="D19" s="36">
        <v>5605</v>
      </c>
      <c r="E19" s="36">
        <v>5882</v>
      </c>
      <c r="F19" s="36">
        <v>5675</v>
      </c>
      <c r="G19" s="36">
        <v>5563</v>
      </c>
      <c r="H19" s="36">
        <v>5468</v>
      </c>
      <c r="I19" s="36">
        <v>5398</v>
      </c>
      <c r="J19" s="36">
        <v>5292</v>
      </c>
      <c r="K19" s="36">
        <v>5259</v>
      </c>
      <c r="L19" s="36">
        <v>5192</v>
      </c>
    </row>
    <row r="20" spans="1:19" ht="14.25" customHeight="1" x14ac:dyDescent="0.2">
      <c r="A20" s="21" t="s">
        <v>33</v>
      </c>
      <c r="B20" s="36">
        <v>2789</v>
      </c>
      <c r="C20" s="36">
        <v>2860</v>
      </c>
      <c r="D20" s="36">
        <v>2906</v>
      </c>
      <c r="E20" s="36">
        <v>2998</v>
      </c>
      <c r="F20" s="36">
        <v>2868</v>
      </c>
      <c r="G20" s="36">
        <v>2840</v>
      </c>
      <c r="H20" s="36">
        <v>2810</v>
      </c>
      <c r="I20" s="36">
        <v>2758</v>
      </c>
      <c r="J20" s="36">
        <v>2686</v>
      </c>
      <c r="K20" s="36">
        <v>2631</v>
      </c>
      <c r="L20" s="36">
        <v>2590</v>
      </c>
    </row>
    <row r="21" spans="1:19" ht="14.25" customHeight="1" x14ac:dyDescent="0.2">
      <c r="A21" s="20" t="s">
        <v>34</v>
      </c>
      <c r="B21" s="36">
        <v>984</v>
      </c>
      <c r="C21" s="36">
        <v>975</v>
      </c>
      <c r="D21" s="36">
        <v>1012</v>
      </c>
      <c r="E21" s="36">
        <v>1020</v>
      </c>
      <c r="F21" s="36">
        <v>986</v>
      </c>
      <c r="G21" s="36">
        <v>986</v>
      </c>
      <c r="H21" s="36">
        <v>955</v>
      </c>
      <c r="I21" s="36">
        <v>898</v>
      </c>
      <c r="J21" s="36">
        <v>959</v>
      </c>
      <c r="K21" s="36">
        <v>860</v>
      </c>
      <c r="L21" s="36">
        <v>810</v>
      </c>
    </row>
    <row r="22" spans="1:19" ht="14.25" customHeight="1" x14ac:dyDescent="0.2">
      <c r="A22" s="20" t="s">
        <v>35</v>
      </c>
      <c r="B22" s="36">
        <v>904</v>
      </c>
      <c r="C22" s="36">
        <v>981</v>
      </c>
      <c r="D22" s="36">
        <v>956</v>
      </c>
      <c r="E22" s="36">
        <v>1028</v>
      </c>
      <c r="F22" s="36">
        <v>933</v>
      </c>
      <c r="G22" s="36">
        <v>959</v>
      </c>
      <c r="H22" s="36">
        <v>951</v>
      </c>
      <c r="I22" s="36">
        <v>951</v>
      </c>
      <c r="J22" s="36">
        <v>842</v>
      </c>
      <c r="K22" s="36">
        <v>940</v>
      </c>
      <c r="L22" s="36">
        <v>855</v>
      </c>
    </row>
    <row r="23" spans="1:19" ht="14.25" customHeight="1" x14ac:dyDescent="0.2">
      <c r="A23" s="20" t="s">
        <v>36</v>
      </c>
      <c r="B23" s="36">
        <v>901</v>
      </c>
      <c r="C23" s="36">
        <v>904</v>
      </c>
      <c r="D23" s="36">
        <v>938</v>
      </c>
      <c r="E23" s="36">
        <v>950</v>
      </c>
      <c r="F23" s="36">
        <v>949</v>
      </c>
      <c r="G23" s="36">
        <v>895</v>
      </c>
      <c r="H23" s="36">
        <v>904</v>
      </c>
      <c r="I23" s="36">
        <v>909</v>
      </c>
      <c r="J23" s="36">
        <v>885</v>
      </c>
      <c r="K23" s="36">
        <v>831</v>
      </c>
      <c r="L23" s="36">
        <v>925</v>
      </c>
    </row>
    <row r="24" spans="1:19" ht="14.25" customHeight="1" x14ac:dyDescent="0.2">
      <c r="A24" s="21" t="s">
        <v>37</v>
      </c>
      <c r="B24" s="36">
        <v>2788</v>
      </c>
      <c r="C24" s="36">
        <v>2705</v>
      </c>
      <c r="D24" s="36">
        <v>2699</v>
      </c>
      <c r="E24" s="36">
        <v>2884</v>
      </c>
      <c r="F24" s="36">
        <v>2807</v>
      </c>
      <c r="G24" s="36">
        <v>2723</v>
      </c>
      <c r="H24" s="36">
        <v>2658</v>
      </c>
      <c r="I24" s="36">
        <v>2640</v>
      </c>
      <c r="J24" s="36">
        <v>2606</v>
      </c>
      <c r="K24" s="36">
        <v>2628</v>
      </c>
      <c r="L24" s="36">
        <v>2602</v>
      </c>
      <c r="M24" s="39"/>
      <c r="N24" s="39"/>
      <c r="O24" s="39"/>
      <c r="P24" s="39"/>
      <c r="Q24" s="39"/>
      <c r="R24" s="39"/>
      <c r="S24" s="39"/>
    </row>
    <row r="25" spans="1:19" ht="14.25" customHeight="1" x14ac:dyDescent="0.2">
      <c r="A25" s="20" t="s">
        <v>38</v>
      </c>
      <c r="B25" s="36">
        <v>910</v>
      </c>
      <c r="C25" s="36">
        <v>903</v>
      </c>
      <c r="D25" s="36">
        <v>914</v>
      </c>
      <c r="E25" s="36">
        <v>984</v>
      </c>
      <c r="F25" s="36">
        <v>955</v>
      </c>
      <c r="G25" s="36">
        <v>929</v>
      </c>
      <c r="H25" s="36">
        <v>880</v>
      </c>
      <c r="I25" s="36">
        <v>908</v>
      </c>
      <c r="J25" s="36">
        <v>908</v>
      </c>
      <c r="K25" s="36">
        <v>869</v>
      </c>
      <c r="L25" s="36">
        <v>840</v>
      </c>
    </row>
    <row r="26" spans="1:19" ht="14.25" customHeight="1" x14ac:dyDescent="0.2">
      <c r="A26" s="20" t="s">
        <v>39</v>
      </c>
      <c r="B26" s="36">
        <v>934</v>
      </c>
      <c r="C26" s="36">
        <v>873</v>
      </c>
      <c r="D26" s="36">
        <v>924</v>
      </c>
      <c r="E26" s="36">
        <v>931</v>
      </c>
      <c r="F26" s="36">
        <v>933</v>
      </c>
      <c r="G26" s="36">
        <v>903</v>
      </c>
      <c r="H26" s="36">
        <v>896</v>
      </c>
      <c r="I26" s="36">
        <v>834</v>
      </c>
      <c r="J26" s="36">
        <v>874</v>
      </c>
      <c r="K26" s="36">
        <v>895</v>
      </c>
      <c r="L26" s="36">
        <v>859</v>
      </c>
    </row>
    <row r="27" spans="1:19" ht="14.25" customHeight="1" x14ac:dyDescent="0.2">
      <c r="A27" s="20" t="s">
        <v>40</v>
      </c>
      <c r="B27" s="36">
        <v>944</v>
      </c>
      <c r="C27" s="36">
        <v>929</v>
      </c>
      <c r="D27" s="36">
        <v>861</v>
      </c>
      <c r="E27" s="36">
        <v>969</v>
      </c>
      <c r="F27" s="36">
        <v>919</v>
      </c>
      <c r="G27" s="36">
        <v>891</v>
      </c>
      <c r="H27" s="36">
        <v>882</v>
      </c>
      <c r="I27" s="36">
        <v>898</v>
      </c>
      <c r="J27" s="36">
        <v>824</v>
      </c>
      <c r="K27" s="36">
        <v>864</v>
      </c>
      <c r="L27" s="36">
        <v>903</v>
      </c>
    </row>
    <row r="28" spans="1:19" ht="6" customHeight="1" x14ac:dyDescent="0.2">
      <c r="A28" s="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9" ht="14.25" customHeight="1" x14ac:dyDescent="0.25">
      <c r="A29" s="19" t="s">
        <v>11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9" ht="14.25" customHeight="1" x14ac:dyDescent="0.25">
      <c r="A30" s="19" t="s">
        <v>12</v>
      </c>
      <c r="B30" s="36">
        <v>12330</v>
      </c>
      <c r="C30" s="36">
        <v>11986</v>
      </c>
      <c r="D30" s="36">
        <v>11997</v>
      </c>
      <c r="E30" s="36">
        <v>12395</v>
      </c>
      <c r="F30" s="36">
        <v>11911</v>
      </c>
      <c r="G30" s="36">
        <v>11903</v>
      </c>
      <c r="H30" s="36">
        <v>11877</v>
      </c>
      <c r="I30" s="36">
        <v>11675</v>
      </c>
      <c r="J30" s="36">
        <v>11360</v>
      </c>
      <c r="K30" s="36">
        <v>11515</v>
      </c>
      <c r="L30" s="36">
        <v>11445</v>
      </c>
    </row>
    <row r="31" spans="1:19" ht="14.25" customHeight="1" x14ac:dyDescent="0.2">
      <c r="A31" s="21" t="s">
        <v>13</v>
      </c>
      <c r="B31" s="36">
        <v>7485</v>
      </c>
      <c r="C31" s="36">
        <v>7247</v>
      </c>
      <c r="D31" s="36">
        <v>7232</v>
      </c>
      <c r="E31" s="36">
        <v>7519</v>
      </c>
      <c r="F31" s="36">
        <v>7246</v>
      </c>
      <c r="G31" s="36">
        <v>7125</v>
      </c>
      <c r="H31" s="36">
        <v>7006</v>
      </c>
      <c r="I31" s="36">
        <v>6947</v>
      </c>
      <c r="J31" s="36">
        <v>6859</v>
      </c>
      <c r="K31" s="36">
        <v>6937</v>
      </c>
      <c r="L31" s="36">
        <v>6830</v>
      </c>
    </row>
    <row r="32" spans="1:19" ht="14.25" customHeight="1" x14ac:dyDescent="0.2">
      <c r="A32" s="20" t="s">
        <v>14</v>
      </c>
      <c r="B32" s="36">
        <v>2629</v>
      </c>
      <c r="C32" s="36">
        <v>2557</v>
      </c>
      <c r="D32" s="36">
        <v>2642</v>
      </c>
      <c r="E32" s="36">
        <v>2701</v>
      </c>
      <c r="F32" s="36">
        <v>2572</v>
      </c>
      <c r="G32" s="36">
        <v>2512</v>
      </c>
      <c r="H32" s="36">
        <v>2505</v>
      </c>
      <c r="I32" s="36">
        <v>2436</v>
      </c>
      <c r="J32" s="36">
        <v>2444</v>
      </c>
      <c r="K32" s="36">
        <v>2506</v>
      </c>
      <c r="L32" s="36">
        <v>2413</v>
      </c>
    </row>
    <row r="33" spans="1:19" ht="14.25" customHeight="1" x14ac:dyDescent="0.2">
      <c r="A33" s="20" t="s">
        <v>15</v>
      </c>
      <c r="B33" s="36">
        <v>2592</v>
      </c>
      <c r="C33" s="36">
        <v>2404</v>
      </c>
      <c r="D33" s="36">
        <v>2343</v>
      </c>
      <c r="E33" s="36">
        <v>2536</v>
      </c>
      <c r="F33" s="36">
        <v>2417</v>
      </c>
      <c r="G33" s="36">
        <v>2344</v>
      </c>
      <c r="H33" s="36">
        <v>2284</v>
      </c>
      <c r="I33" s="36">
        <v>2371</v>
      </c>
      <c r="J33" s="36">
        <v>2246</v>
      </c>
      <c r="K33" s="36">
        <v>2282</v>
      </c>
      <c r="L33" s="36">
        <v>2285</v>
      </c>
    </row>
    <row r="34" spans="1:19" ht="14.25" customHeight="1" x14ac:dyDescent="0.2">
      <c r="A34" s="20" t="s">
        <v>16</v>
      </c>
      <c r="B34" s="36">
        <v>2264</v>
      </c>
      <c r="C34" s="36">
        <v>2286</v>
      </c>
      <c r="D34" s="36">
        <v>2247</v>
      </c>
      <c r="E34" s="36">
        <v>2282</v>
      </c>
      <c r="F34" s="36">
        <v>2257</v>
      </c>
      <c r="G34" s="36">
        <v>2269</v>
      </c>
      <c r="H34" s="36">
        <v>2217</v>
      </c>
      <c r="I34" s="36">
        <v>2140</v>
      </c>
      <c r="J34" s="36">
        <v>2169</v>
      </c>
      <c r="K34" s="36">
        <v>2149</v>
      </c>
      <c r="L34" s="36">
        <v>2132</v>
      </c>
    </row>
    <row r="35" spans="1:19" ht="14.25" customHeight="1" x14ac:dyDescent="0.2">
      <c r="A35" s="22" t="s">
        <v>17</v>
      </c>
      <c r="B35" s="36">
        <v>4845</v>
      </c>
      <c r="C35" s="36">
        <v>4739</v>
      </c>
      <c r="D35" s="36">
        <v>4765</v>
      </c>
      <c r="E35" s="36">
        <v>4876</v>
      </c>
      <c r="F35" s="36">
        <v>4665</v>
      </c>
      <c r="G35" s="36">
        <v>4778</v>
      </c>
      <c r="H35" s="36">
        <v>4871</v>
      </c>
      <c r="I35" s="36">
        <v>4728</v>
      </c>
      <c r="J35" s="36">
        <v>4501</v>
      </c>
      <c r="K35" s="36">
        <v>4578</v>
      </c>
      <c r="L35" s="36">
        <v>4615</v>
      </c>
    </row>
    <row r="36" spans="1:19" ht="14.25" customHeight="1" x14ac:dyDescent="0.2">
      <c r="A36" s="20" t="s">
        <v>18</v>
      </c>
      <c r="B36" s="36">
        <v>2381</v>
      </c>
      <c r="C36" s="36">
        <v>2381</v>
      </c>
      <c r="D36" s="36">
        <v>2373</v>
      </c>
      <c r="E36" s="36">
        <v>2437</v>
      </c>
      <c r="F36" s="36">
        <v>2289</v>
      </c>
      <c r="G36" s="36">
        <v>2371</v>
      </c>
      <c r="H36" s="36">
        <v>2370</v>
      </c>
      <c r="I36" s="36">
        <v>2260</v>
      </c>
      <c r="J36" s="36">
        <v>2134</v>
      </c>
      <c r="K36" s="36">
        <v>2238</v>
      </c>
      <c r="L36" s="36">
        <v>2196</v>
      </c>
    </row>
    <row r="37" spans="1:19" ht="14.25" customHeight="1" x14ac:dyDescent="0.2">
      <c r="A37" s="20" t="s">
        <v>19</v>
      </c>
      <c r="B37" s="36">
        <v>1974</v>
      </c>
      <c r="C37" s="36">
        <v>1958</v>
      </c>
      <c r="D37" s="36">
        <v>2017</v>
      </c>
      <c r="E37" s="36">
        <v>2046</v>
      </c>
      <c r="F37" s="36">
        <v>2006</v>
      </c>
      <c r="G37" s="36">
        <v>1987</v>
      </c>
      <c r="H37" s="36">
        <v>2092</v>
      </c>
      <c r="I37" s="36">
        <v>2028</v>
      </c>
      <c r="J37" s="36">
        <v>1922</v>
      </c>
      <c r="K37" s="36">
        <v>1891</v>
      </c>
      <c r="L37" s="36">
        <v>1975</v>
      </c>
    </row>
    <row r="38" spans="1:19" ht="14.25" customHeight="1" x14ac:dyDescent="0.2">
      <c r="A38" s="20" t="s">
        <v>20</v>
      </c>
      <c r="B38" s="36">
        <v>490</v>
      </c>
      <c r="C38" s="36">
        <v>400</v>
      </c>
      <c r="D38" s="36">
        <v>375</v>
      </c>
      <c r="E38" s="36">
        <v>393</v>
      </c>
      <c r="F38" s="36">
        <v>370</v>
      </c>
      <c r="G38" s="36">
        <v>420</v>
      </c>
      <c r="H38" s="36">
        <v>409</v>
      </c>
      <c r="I38" s="36">
        <v>440</v>
      </c>
      <c r="J38" s="36">
        <v>445</v>
      </c>
      <c r="K38" s="36">
        <v>449</v>
      </c>
      <c r="L38" s="36">
        <v>444</v>
      </c>
    </row>
    <row r="39" spans="1:19" ht="6" customHeight="1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9" ht="17.25" x14ac:dyDescent="0.25">
      <c r="A40" s="23" t="s">
        <v>41</v>
      </c>
      <c r="B40" s="36">
        <v>9919</v>
      </c>
      <c r="C40" s="36">
        <v>9677</v>
      </c>
      <c r="D40" s="36">
        <v>9689</v>
      </c>
      <c r="E40" s="36">
        <v>9991</v>
      </c>
      <c r="F40" s="36">
        <v>9487</v>
      </c>
      <c r="G40" s="36">
        <v>9464</v>
      </c>
      <c r="H40" s="36">
        <v>9347</v>
      </c>
      <c r="I40" s="36">
        <v>9201</v>
      </c>
      <c r="J40" s="36">
        <v>8858</v>
      </c>
      <c r="K40" s="36">
        <v>8993</v>
      </c>
      <c r="L40" s="36">
        <v>8946</v>
      </c>
      <c r="M40" s="39"/>
      <c r="N40" s="39"/>
      <c r="O40" s="39"/>
      <c r="P40" s="39"/>
      <c r="Q40" s="39"/>
      <c r="R40" s="39"/>
      <c r="S40" s="39"/>
    </row>
    <row r="41" spans="1:19" ht="14.25" customHeight="1" x14ac:dyDescent="0.2">
      <c r="A41" s="21" t="s">
        <v>13</v>
      </c>
      <c r="B41" s="36">
        <v>6538</v>
      </c>
      <c r="C41" s="36">
        <v>6313</v>
      </c>
      <c r="D41" s="36">
        <v>6280</v>
      </c>
      <c r="E41" s="36">
        <v>6530</v>
      </c>
      <c r="F41" s="36">
        <v>6224</v>
      </c>
      <c r="G41" s="36">
        <v>6154</v>
      </c>
      <c r="H41" s="36">
        <v>6036</v>
      </c>
      <c r="I41" s="36">
        <v>5994</v>
      </c>
      <c r="J41" s="36">
        <v>5866</v>
      </c>
      <c r="K41" s="36">
        <v>5919</v>
      </c>
      <c r="L41" s="36">
        <v>5857</v>
      </c>
      <c r="M41" s="39"/>
      <c r="N41" s="39"/>
      <c r="O41" s="39"/>
      <c r="P41" s="39"/>
      <c r="Q41" s="39"/>
      <c r="R41" s="39"/>
      <c r="S41" s="39"/>
    </row>
    <row r="42" spans="1:19" ht="14.25" customHeight="1" x14ac:dyDescent="0.2">
      <c r="A42" s="20" t="s">
        <v>14</v>
      </c>
      <c r="B42" s="36">
        <v>2302</v>
      </c>
      <c r="C42" s="36">
        <v>2206</v>
      </c>
      <c r="D42" s="36">
        <v>2288</v>
      </c>
      <c r="E42" s="36">
        <v>2334</v>
      </c>
      <c r="F42" s="36">
        <v>2220</v>
      </c>
      <c r="G42" s="36">
        <v>2185</v>
      </c>
      <c r="H42" s="36">
        <v>2168</v>
      </c>
      <c r="I42" s="36">
        <v>2108</v>
      </c>
      <c r="J42" s="36">
        <v>2078</v>
      </c>
      <c r="K42" s="36">
        <v>2140</v>
      </c>
      <c r="L42" s="36">
        <v>2080</v>
      </c>
    </row>
    <row r="43" spans="1:19" ht="14.25" customHeight="1" x14ac:dyDescent="0.2">
      <c r="A43" s="20" t="s">
        <v>15</v>
      </c>
      <c r="B43" s="36">
        <v>2278</v>
      </c>
      <c r="C43" s="36">
        <v>2105</v>
      </c>
      <c r="D43" s="36">
        <v>2036</v>
      </c>
      <c r="E43" s="36">
        <v>2205</v>
      </c>
      <c r="F43" s="36">
        <v>2066</v>
      </c>
      <c r="G43" s="36">
        <v>2014</v>
      </c>
      <c r="H43" s="36">
        <v>1969</v>
      </c>
      <c r="I43" s="36">
        <v>2031</v>
      </c>
      <c r="J43" s="36">
        <v>1914</v>
      </c>
      <c r="K43" s="36">
        <v>1935</v>
      </c>
      <c r="L43" s="36">
        <v>1946</v>
      </c>
    </row>
    <row r="44" spans="1:19" ht="14.25" customHeight="1" x14ac:dyDescent="0.2">
      <c r="A44" s="20" t="s">
        <v>16</v>
      </c>
      <c r="B44" s="36">
        <v>1958</v>
      </c>
      <c r="C44" s="36">
        <v>2002</v>
      </c>
      <c r="D44" s="36">
        <v>1956</v>
      </c>
      <c r="E44" s="36">
        <v>1991</v>
      </c>
      <c r="F44" s="36">
        <v>1938</v>
      </c>
      <c r="G44" s="36">
        <v>1955</v>
      </c>
      <c r="H44" s="36">
        <v>1899</v>
      </c>
      <c r="I44" s="36">
        <v>1855</v>
      </c>
      <c r="J44" s="36">
        <v>1874</v>
      </c>
      <c r="K44" s="36">
        <v>1844</v>
      </c>
      <c r="L44" s="36">
        <v>1831</v>
      </c>
    </row>
    <row r="45" spans="1:19" ht="14.25" customHeight="1" x14ac:dyDescent="0.2">
      <c r="A45" s="22" t="s">
        <v>17</v>
      </c>
      <c r="B45" s="36">
        <v>3381</v>
      </c>
      <c r="C45" s="36">
        <v>3364</v>
      </c>
      <c r="D45" s="36">
        <v>3409</v>
      </c>
      <c r="E45" s="36">
        <v>3461</v>
      </c>
      <c r="F45" s="36">
        <v>3263</v>
      </c>
      <c r="G45" s="36">
        <v>3310</v>
      </c>
      <c r="H45" s="36">
        <v>3311</v>
      </c>
      <c r="I45" s="36">
        <v>3207</v>
      </c>
      <c r="J45" s="36">
        <v>2992</v>
      </c>
      <c r="K45" s="36">
        <v>3074</v>
      </c>
      <c r="L45" s="36">
        <v>3089</v>
      </c>
      <c r="M45" s="39"/>
      <c r="N45" s="39"/>
      <c r="O45" s="39"/>
      <c r="P45" s="39"/>
      <c r="Q45" s="39"/>
      <c r="R45" s="39"/>
      <c r="S45" s="39"/>
    </row>
    <row r="46" spans="1:19" ht="14.25" customHeight="1" x14ac:dyDescent="0.2">
      <c r="A46" s="20" t="s">
        <v>18</v>
      </c>
      <c r="B46" s="36">
        <v>1856</v>
      </c>
      <c r="C46" s="36">
        <v>1824</v>
      </c>
      <c r="D46" s="36">
        <v>1812</v>
      </c>
      <c r="E46" s="36">
        <v>1831</v>
      </c>
      <c r="F46" s="36">
        <v>1714</v>
      </c>
      <c r="G46" s="36">
        <v>1759</v>
      </c>
      <c r="H46" s="36">
        <v>1712</v>
      </c>
      <c r="I46" s="36">
        <v>1670</v>
      </c>
      <c r="J46" s="36">
        <v>1565</v>
      </c>
      <c r="K46" s="36">
        <v>1642</v>
      </c>
      <c r="L46" s="36">
        <v>1584</v>
      </c>
    </row>
    <row r="47" spans="1:19" ht="14.25" customHeight="1" x14ac:dyDescent="0.2">
      <c r="A47" s="20" t="s">
        <v>19</v>
      </c>
      <c r="B47" s="36">
        <v>1525</v>
      </c>
      <c r="C47" s="36">
        <v>1540</v>
      </c>
      <c r="D47" s="36">
        <v>1597</v>
      </c>
      <c r="E47" s="36">
        <v>1630</v>
      </c>
      <c r="F47" s="36">
        <v>1549</v>
      </c>
      <c r="G47" s="36">
        <v>1551</v>
      </c>
      <c r="H47" s="36">
        <v>1599</v>
      </c>
      <c r="I47" s="36">
        <v>1537</v>
      </c>
      <c r="J47" s="36">
        <v>1427</v>
      </c>
      <c r="K47" s="36">
        <v>1432</v>
      </c>
      <c r="L47" s="36">
        <v>1505</v>
      </c>
    </row>
    <row r="48" spans="1:19" ht="14.25" customHeight="1" x14ac:dyDescent="0.2">
      <c r="A48" s="20" t="s">
        <v>20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1:19" ht="6" customHeight="1" x14ac:dyDescent="0.2">
      <c r="A49" s="20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9" ht="14.25" customHeight="1" x14ac:dyDescent="0.25">
      <c r="A50" s="19" t="s">
        <v>42</v>
      </c>
      <c r="B50" s="36">
        <v>2411</v>
      </c>
      <c r="C50" s="36">
        <v>2309</v>
      </c>
      <c r="D50" s="36">
        <v>2308</v>
      </c>
      <c r="E50" s="36">
        <v>2404</v>
      </c>
      <c r="F50" s="36">
        <v>2424</v>
      </c>
      <c r="G50" s="36">
        <v>2439</v>
      </c>
      <c r="H50" s="36">
        <v>2530</v>
      </c>
      <c r="I50" s="36">
        <v>2474</v>
      </c>
      <c r="J50" s="36">
        <v>2502</v>
      </c>
      <c r="K50" s="36">
        <v>2522</v>
      </c>
      <c r="L50" s="36">
        <v>2499</v>
      </c>
      <c r="M50" s="39"/>
      <c r="N50" s="39"/>
      <c r="O50" s="39"/>
      <c r="P50" s="39"/>
      <c r="Q50" s="39"/>
      <c r="R50" s="39"/>
      <c r="S50" s="39"/>
    </row>
    <row r="51" spans="1:19" ht="14.25" customHeight="1" x14ac:dyDescent="0.2">
      <c r="A51" s="21" t="s">
        <v>13</v>
      </c>
      <c r="B51" s="36">
        <v>947</v>
      </c>
      <c r="C51" s="36">
        <v>934</v>
      </c>
      <c r="D51" s="36">
        <v>952</v>
      </c>
      <c r="E51" s="36">
        <v>989</v>
      </c>
      <c r="F51" s="36">
        <v>1022</v>
      </c>
      <c r="G51" s="36">
        <v>971</v>
      </c>
      <c r="H51" s="36">
        <v>970</v>
      </c>
      <c r="I51" s="36">
        <v>953</v>
      </c>
      <c r="J51" s="36">
        <v>993</v>
      </c>
      <c r="K51" s="36">
        <v>1018</v>
      </c>
      <c r="L51" s="36">
        <v>973</v>
      </c>
    </row>
    <row r="52" spans="1:19" ht="14.25" customHeight="1" x14ac:dyDescent="0.2">
      <c r="A52" s="20" t="s">
        <v>14</v>
      </c>
      <c r="B52" s="36">
        <v>327</v>
      </c>
      <c r="C52" s="36">
        <v>351</v>
      </c>
      <c r="D52" s="36">
        <v>354</v>
      </c>
      <c r="E52" s="36">
        <v>367</v>
      </c>
      <c r="F52" s="36">
        <v>352</v>
      </c>
      <c r="G52" s="36">
        <v>327</v>
      </c>
      <c r="H52" s="36">
        <v>337</v>
      </c>
      <c r="I52" s="36">
        <v>328</v>
      </c>
      <c r="J52" s="36">
        <v>366</v>
      </c>
      <c r="K52" s="36">
        <v>366</v>
      </c>
      <c r="L52" s="36">
        <v>333</v>
      </c>
    </row>
    <row r="53" spans="1:19" ht="14.25" customHeight="1" x14ac:dyDescent="0.2">
      <c r="A53" s="20" t="s">
        <v>15</v>
      </c>
      <c r="B53" s="36">
        <v>314</v>
      </c>
      <c r="C53" s="36">
        <v>299</v>
      </c>
      <c r="D53" s="36">
        <v>307</v>
      </c>
      <c r="E53" s="36">
        <v>331</v>
      </c>
      <c r="F53" s="36">
        <v>351</v>
      </c>
      <c r="G53" s="36">
        <v>330</v>
      </c>
      <c r="H53" s="36">
        <v>315</v>
      </c>
      <c r="I53" s="36">
        <v>340</v>
      </c>
      <c r="J53" s="36">
        <v>332</v>
      </c>
      <c r="K53" s="36">
        <v>347</v>
      </c>
      <c r="L53" s="36">
        <v>339</v>
      </c>
    </row>
    <row r="54" spans="1:19" ht="14.25" customHeight="1" x14ac:dyDescent="0.2">
      <c r="A54" s="20" t="s">
        <v>16</v>
      </c>
      <c r="B54" s="36">
        <v>306</v>
      </c>
      <c r="C54" s="36">
        <v>284</v>
      </c>
      <c r="D54" s="36">
        <v>291</v>
      </c>
      <c r="E54" s="36">
        <v>291</v>
      </c>
      <c r="F54" s="36">
        <v>319</v>
      </c>
      <c r="G54" s="36">
        <v>314</v>
      </c>
      <c r="H54" s="36">
        <v>318</v>
      </c>
      <c r="I54" s="36">
        <v>285</v>
      </c>
      <c r="J54" s="36">
        <v>295</v>
      </c>
      <c r="K54" s="36">
        <v>305</v>
      </c>
      <c r="L54" s="36">
        <v>301</v>
      </c>
    </row>
    <row r="55" spans="1:19" ht="14.25" customHeight="1" x14ac:dyDescent="0.2">
      <c r="A55" s="22" t="s">
        <v>17</v>
      </c>
      <c r="B55" s="36">
        <v>1464</v>
      </c>
      <c r="C55" s="36">
        <v>1375</v>
      </c>
      <c r="D55" s="36">
        <v>1356</v>
      </c>
      <c r="E55" s="36">
        <v>1415</v>
      </c>
      <c r="F55" s="36">
        <v>1402</v>
      </c>
      <c r="G55" s="36">
        <v>1468</v>
      </c>
      <c r="H55" s="36">
        <v>1560</v>
      </c>
      <c r="I55" s="36">
        <v>1521</v>
      </c>
      <c r="J55" s="36">
        <v>1509</v>
      </c>
      <c r="K55" s="36">
        <v>1504</v>
      </c>
      <c r="L55" s="36">
        <v>1526</v>
      </c>
    </row>
    <row r="56" spans="1:19" ht="14.25" customHeight="1" x14ac:dyDescent="0.2">
      <c r="A56" s="20" t="s">
        <v>18</v>
      </c>
      <c r="B56" s="36">
        <v>525</v>
      </c>
      <c r="C56" s="36">
        <v>557</v>
      </c>
      <c r="D56" s="36">
        <v>561</v>
      </c>
      <c r="E56" s="36">
        <v>606</v>
      </c>
      <c r="F56" s="36">
        <v>575</v>
      </c>
      <c r="G56" s="36">
        <v>612</v>
      </c>
      <c r="H56" s="36">
        <v>658</v>
      </c>
      <c r="I56" s="36">
        <v>590</v>
      </c>
      <c r="J56" s="36">
        <v>569</v>
      </c>
      <c r="K56" s="36">
        <v>596</v>
      </c>
      <c r="L56" s="36">
        <v>612</v>
      </c>
    </row>
    <row r="57" spans="1:19" ht="14.25" customHeight="1" x14ac:dyDescent="0.2">
      <c r="A57" s="20" t="s">
        <v>19</v>
      </c>
      <c r="B57" s="36">
        <v>449</v>
      </c>
      <c r="C57" s="36">
        <v>418</v>
      </c>
      <c r="D57" s="36">
        <v>420</v>
      </c>
      <c r="E57" s="36">
        <v>416</v>
      </c>
      <c r="F57" s="36">
        <v>457</v>
      </c>
      <c r="G57" s="36">
        <v>436</v>
      </c>
      <c r="H57" s="36">
        <v>493</v>
      </c>
      <c r="I57" s="36">
        <v>491</v>
      </c>
      <c r="J57" s="36">
        <v>495</v>
      </c>
      <c r="K57" s="36">
        <v>459</v>
      </c>
      <c r="L57" s="36">
        <v>470</v>
      </c>
    </row>
    <row r="58" spans="1:19" ht="14.25" customHeight="1" x14ac:dyDescent="0.2">
      <c r="A58" s="20" t="s">
        <v>20</v>
      </c>
      <c r="B58" s="36">
        <v>490</v>
      </c>
      <c r="C58" s="36">
        <v>400</v>
      </c>
      <c r="D58" s="36">
        <v>375</v>
      </c>
      <c r="E58" s="36">
        <v>393</v>
      </c>
      <c r="F58" s="36">
        <v>370</v>
      </c>
      <c r="G58" s="36">
        <v>420</v>
      </c>
      <c r="H58" s="36">
        <v>409</v>
      </c>
      <c r="I58" s="36">
        <v>440</v>
      </c>
      <c r="J58" s="36">
        <v>445</v>
      </c>
      <c r="K58" s="36">
        <v>449</v>
      </c>
      <c r="L58" s="36">
        <v>444</v>
      </c>
    </row>
    <row r="59" spans="1:19" ht="6" customHeight="1" x14ac:dyDescent="0.2">
      <c r="A59" s="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9"/>
      <c r="N59" s="39"/>
      <c r="O59" s="39"/>
      <c r="P59" s="39"/>
      <c r="Q59" s="39"/>
      <c r="R59" s="39"/>
      <c r="S59" s="39"/>
    </row>
    <row r="60" spans="1:19" ht="14.25" customHeight="1" thickBot="1" x14ac:dyDescent="0.3">
      <c r="A60" s="42" t="s">
        <v>43</v>
      </c>
      <c r="B60" s="43">
        <v>83</v>
      </c>
      <c r="C60" s="43">
        <v>143</v>
      </c>
      <c r="D60" s="43">
        <v>76</v>
      </c>
      <c r="E60" s="43">
        <v>81</v>
      </c>
      <c r="F60" s="43">
        <v>128</v>
      </c>
      <c r="G60" s="43">
        <v>112</v>
      </c>
      <c r="H60" s="43">
        <v>122</v>
      </c>
      <c r="I60" s="43">
        <v>127</v>
      </c>
      <c r="J60" s="43">
        <v>131</v>
      </c>
      <c r="K60" s="43">
        <v>118</v>
      </c>
      <c r="L60" s="43">
        <v>105</v>
      </c>
      <c r="M60" s="39"/>
      <c r="N60" s="39"/>
      <c r="O60" s="39"/>
      <c r="P60" s="39"/>
      <c r="Q60" s="39"/>
      <c r="R60" s="39"/>
      <c r="S60" s="39"/>
    </row>
    <row r="61" spans="1:19" x14ac:dyDescent="0.2">
      <c r="A61" s="45" t="s">
        <v>44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39"/>
      <c r="N61" s="39"/>
      <c r="O61" s="39"/>
      <c r="P61" s="39"/>
      <c r="Q61" s="39"/>
      <c r="R61" s="39"/>
      <c r="S61" s="39"/>
    </row>
    <row r="62" spans="1:19" x14ac:dyDescent="0.2">
      <c r="A62" s="45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39"/>
      <c r="N62" s="39"/>
      <c r="O62" s="39"/>
      <c r="P62" s="39"/>
      <c r="Q62" s="39"/>
      <c r="R62" s="39"/>
      <c r="S62" s="39"/>
    </row>
    <row r="63" spans="1:19" x14ac:dyDescent="0.2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39"/>
      <c r="N63" s="39"/>
      <c r="O63" s="39"/>
      <c r="P63" s="39"/>
      <c r="Q63" s="39"/>
      <c r="R63" s="39"/>
      <c r="S63" s="39"/>
    </row>
    <row r="64" spans="1:19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</row>
    <row r="65" spans="2:12" x14ac:dyDescent="0.2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</row>
    <row r="66" spans="2:12" x14ac:dyDescent="0.2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</row>
  </sheetData>
  <mergeCells count="1">
    <mergeCell ref="M1:N2"/>
  </mergeCells>
  <hyperlinks>
    <hyperlink ref="M1" r:id="rId1" location="INDICE!A1"/>
    <hyperlink ref="M1:N2" location="INDICE!A3" display="INDICE"/>
  </hyperlinks>
  <printOptions horizontalCentered="1"/>
  <pageMargins left="0.59055118110236227" right="0.59055118110236227" top="0.78740157480314965" bottom="0.59055118110236227" header="0" footer="0"/>
  <pageSetup paperSize="9" scale="84" orientation="portrait" r:id="rId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K2" sqref="K2:L3"/>
    </sheetView>
  </sheetViews>
  <sheetFormatPr baseColWidth="10" defaultColWidth="11" defaultRowHeight="12.75" x14ac:dyDescent="0.2"/>
  <cols>
    <col min="1" max="1" width="15" style="128" customWidth="1"/>
    <col min="2" max="2" width="6" style="128" customWidth="1"/>
    <col min="3" max="3" width="10.25" style="128" customWidth="1"/>
    <col min="4" max="4" width="9" style="128" customWidth="1"/>
    <col min="5" max="5" width="7.375" style="128" customWidth="1"/>
    <col min="6" max="6" width="6.25" style="128" bestFit="1" customWidth="1"/>
    <col min="7" max="7" width="8.25" style="128" customWidth="1"/>
    <col min="8" max="8" width="8" style="128" customWidth="1"/>
    <col min="9" max="9" width="8.625" style="128" customWidth="1"/>
    <col min="10" max="16384" width="11" style="118"/>
  </cols>
  <sheetData>
    <row r="1" spans="1:13" s="155" customFormat="1" ht="15" x14ac:dyDescent="0.25">
      <c r="A1" s="801" t="s">
        <v>887</v>
      </c>
      <c r="B1" s="801"/>
      <c r="C1" s="801"/>
      <c r="D1" s="801"/>
      <c r="E1" s="801"/>
      <c r="F1" s="801"/>
      <c r="G1" s="801"/>
      <c r="H1" s="801"/>
      <c r="I1" s="801"/>
      <c r="J1" s="130"/>
      <c r="K1" s="130"/>
      <c r="L1" s="130"/>
      <c r="M1" s="130"/>
    </row>
    <row r="2" spans="1:13" s="155" customFormat="1" ht="15" x14ac:dyDescent="0.25">
      <c r="A2" s="801" t="s">
        <v>481</v>
      </c>
      <c r="B2" s="801"/>
      <c r="C2" s="801"/>
      <c r="D2" s="801"/>
      <c r="E2" s="801"/>
      <c r="F2" s="801"/>
      <c r="G2" s="801"/>
      <c r="H2" s="801"/>
      <c r="I2" s="801"/>
      <c r="J2" s="200"/>
      <c r="K2" s="747" t="s">
        <v>650</v>
      </c>
      <c r="L2" s="747"/>
      <c r="M2" s="200"/>
    </row>
    <row r="3" spans="1:13" s="155" customFormat="1" ht="15" x14ac:dyDescent="0.25">
      <c r="A3" s="801" t="s">
        <v>733</v>
      </c>
      <c r="B3" s="801"/>
      <c r="C3" s="801"/>
      <c r="D3" s="801"/>
      <c r="E3" s="801"/>
      <c r="F3" s="801"/>
      <c r="G3" s="801"/>
      <c r="H3" s="801"/>
      <c r="I3" s="801"/>
      <c r="J3" s="200"/>
      <c r="K3" s="747"/>
      <c r="L3" s="747"/>
      <c r="M3"/>
    </row>
    <row r="4" spans="1:13" s="155" customFormat="1" ht="15" x14ac:dyDescent="0.25">
      <c r="A4" s="801" t="s">
        <v>739</v>
      </c>
      <c r="B4" s="801"/>
      <c r="C4" s="801"/>
      <c r="D4" s="801"/>
      <c r="E4" s="801"/>
      <c r="F4" s="801"/>
      <c r="G4" s="801"/>
      <c r="H4" s="801"/>
      <c r="I4" s="801"/>
      <c r="J4" s="174"/>
      <c r="K4" s="174"/>
      <c r="L4" s="174"/>
      <c r="M4" s="174"/>
    </row>
    <row r="5" spans="1:13" s="155" customFormat="1" ht="15" x14ac:dyDescent="0.25">
      <c r="A5" s="801" t="s">
        <v>157</v>
      </c>
      <c r="B5" s="801"/>
      <c r="C5" s="801"/>
      <c r="D5" s="801"/>
      <c r="E5" s="801"/>
      <c r="F5" s="801"/>
      <c r="G5" s="801"/>
      <c r="H5" s="801"/>
      <c r="I5" s="801"/>
    </row>
    <row r="6" spans="1:13" s="155" customFormat="1" ht="15.75" thickBot="1" x14ac:dyDescent="0.3">
      <c r="A6" s="800" t="s">
        <v>1065</v>
      </c>
      <c r="B6" s="800"/>
      <c r="C6" s="800"/>
      <c r="D6" s="800"/>
      <c r="E6" s="800"/>
      <c r="F6" s="800"/>
      <c r="G6" s="800"/>
      <c r="H6" s="800"/>
      <c r="I6" s="800"/>
    </row>
    <row r="7" spans="1:13" x14ac:dyDescent="0.2">
      <c r="A7" s="496" t="s">
        <v>117</v>
      </c>
      <c r="B7" s="496"/>
      <c r="C7" s="496"/>
      <c r="D7" s="496"/>
      <c r="E7" s="496"/>
      <c r="F7" s="496" t="s">
        <v>483</v>
      </c>
      <c r="G7" s="496" t="s">
        <v>64</v>
      </c>
      <c r="H7" s="496" t="s">
        <v>64</v>
      </c>
      <c r="I7" s="496" t="s">
        <v>484</v>
      </c>
    </row>
    <row r="8" spans="1:13" ht="13.5" thickBot="1" x14ac:dyDescent="0.25">
      <c r="A8" s="497" t="s">
        <v>123</v>
      </c>
      <c r="B8" s="497" t="s">
        <v>5</v>
      </c>
      <c r="C8" s="497" t="s">
        <v>26</v>
      </c>
      <c r="D8" s="497" t="s">
        <v>485</v>
      </c>
      <c r="E8" s="497" t="s">
        <v>5</v>
      </c>
      <c r="F8" s="497" t="s">
        <v>62</v>
      </c>
      <c r="G8" s="497" t="s">
        <v>62</v>
      </c>
      <c r="H8" s="497" t="s">
        <v>486</v>
      </c>
      <c r="I8" s="497" t="s">
        <v>181</v>
      </c>
    </row>
    <row r="9" spans="1:13" x14ac:dyDescent="0.2">
      <c r="A9" s="498"/>
      <c r="B9" s="498"/>
      <c r="C9" s="498"/>
      <c r="D9" s="498"/>
      <c r="E9" s="498"/>
      <c r="F9" s="498"/>
      <c r="G9" s="498"/>
      <c r="H9" s="498"/>
      <c r="I9" s="498"/>
    </row>
    <row r="10" spans="1:13" x14ac:dyDescent="0.2">
      <c r="A10" s="499" t="s">
        <v>487</v>
      </c>
      <c r="B10" s="500">
        <v>90</v>
      </c>
      <c r="C10" s="500">
        <v>20</v>
      </c>
      <c r="D10" s="500">
        <v>18</v>
      </c>
      <c r="E10" s="500">
        <v>21</v>
      </c>
      <c r="F10" s="500">
        <v>17</v>
      </c>
      <c r="G10" s="500">
        <v>3</v>
      </c>
      <c r="H10" s="500">
        <v>1</v>
      </c>
      <c r="I10" s="500">
        <v>31</v>
      </c>
    </row>
    <row r="11" spans="1:13" x14ac:dyDescent="0.2">
      <c r="A11" s="499"/>
      <c r="B11" s="501"/>
      <c r="C11" s="501"/>
      <c r="D11" s="502"/>
      <c r="E11" s="501"/>
      <c r="F11" s="501"/>
      <c r="G11" s="501"/>
      <c r="H11" s="501"/>
      <c r="I11" s="501"/>
    </row>
    <row r="12" spans="1:13" x14ac:dyDescent="0.2">
      <c r="A12" s="499" t="s">
        <v>127</v>
      </c>
      <c r="B12" s="532">
        <v>14</v>
      </c>
      <c r="C12" s="533">
        <v>4</v>
      </c>
      <c r="D12" s="414">
        <v>3</v>
      </c>
      <c r="E12" s="534">
        <v>2</v>
      </c>
      <c r="F12" s="639">
        <v>1</v>
      </c>
      <c r="G12" s="639">
        <v>1</v>
      </c>
      <c r="H12" s="639"/>
      <c r="I12" s="639">
        <v>5</v>
      </c>
      <c r="J12" s="95"/>
      <c r="K12" s="95"/>
    </row>
    <row r="13" spans="1:13" x14ac:dyDescent="0.2">
      <c r="A13" s="499" t="s">
        <v>128</v>
      </c>
      <c r="B13" s="532">
        <v>12</v>
      </c>
      <c r="C13" s="533">
        <v>3</v>
      </c>
      <c r="D13" s="414">
        <v>2</v>
      </c>
      <c r="E13" s="534">
        <v>3</v>
      </c>
      <c r="F13" s="639">
        <v>3</v>
      </c>
      <c r="G13" s="639"/>
      <c r="H13" s="639"/>
      <c r="I13" s="639">
        <v>4</v>
      </c>
      <c r="J13" s="95"/>
      <c r="K13" s="95"/>
    </row>
    <row r="14" spans="1:13" x14ac:dyDescent="0.2">
      <c r="A14" s="499" t="s">
        <v>129</v>
      </c>
      <c r="B14" s="532">
        <v>3</v>
      </c>
      <c r="C14" s="533">
        <v>1</v>
      </c>
      <c r="D14" s="414">
        <v>1</v>
      </c>
      <c r="E14" s="534">
        <v>1</v>
      </c>
      <c r="F14" s="639">
        <v>1</v>
      </c>
      <c r="G14" s="639"/>
      <c r="H14" s="639"/>
      <c r="I14" s="2"/>
      <c r="J14" s="95"/>
      <c r="K14" s="95"/>
    </row>
    <row r="15" spans="1:13" x14ac:dyDescent="0.2">
      <c r="A15" s="499" t="s">
        <v>130</v>
      </c>
      <c r="B15" s="532">
        <v>3</v>
      </c>
      <c r="C15" s="640"/>
      <c r="D15" s="29"/>
      <c r="E15" s="534">
        <v>1</v>
      </c>
      <c r="F15" s="639">
        <v>1</v>
      </c>
      <c r="G15" s="639"/>
      <c r="H15" s="639"/>
      <c r="I15" s="639">
        <v>2</v>
      </c>
      <c r="J15" s="95"/>
      <c r="K15" s="95"/>
    </row>
    <row r="16" spans="1:13" x14ac:dyDescent="0.2">
      <c r="A16" s="499" t="s">
        <v>132</v>
      </c>
      <c r="B16" s="532">
        <v>4</v>
      </c>
      <c r="C16" s="533">
        <v>1</v>
      </c>
      <c r="D16" s="414">
        <v>1</v>
      </c>
      <c r="E16" s="534">
        <v>1</v>
      </c>
      <c r="F16" s="639">
        <v>1</v>
      </c>
      <c r="G16" s="639"/>
      <c r="H16" s="639"/>
      <c r="I16" s="639">
        <v>1</v>
      </c>
      <c r="J16" s="95"/>
      <c r="K16" s="95"/>
    </row>
    <row r="17" spans="1:11" x14ac:dyDescent="0.2">
      <c r="A17" s="499" t="s">
        <v>134</v>
      </c>
      <c r="B17" s="532">
        <v>10</v>
      </c>
      <c r="C17" s="533">
        <v>2</v>
      </c>
      <c r="D17" s="414">
        <v>3</v>
      </c>
      <c r="E17" s="534">
        <v>1</v>
      </c>
      <c r="F17" s="639">
        <v>1</v>
      </c>
      <c r="G17" s="639"/>
      <c r="H17" s="639"/>
      <c r="I17" s="639">
        <v>4</v>
      </c>
      <c r="J17" s="95"/>
      <c r="K17" s="95"/>
    </row>
    <row r="18" spans="1:11" x14ac:dyDescent="0.2">
      <c r="A18" s="499" t="s">
        <v>135</v>
      </c>
      <c r="B18" s="532">
        <v>8</v>
      </c>
      <c r="C18" s="533">
        <v>1</v>
      </c>
      <c r="D18" s="414">
        <v>1</v>
      </c>
      <c r="E18" s="534">
        <v>1</v>
      </c>
      <c r="F18" s="639">
        <v>1</v>
      </c>
      <c r="G18" s="639"/>
      <c r="H18" s="639"/>
      <c r="I18" s="639">
        <v>5</v>
      </c>
      <c r="J18" s="95"/>
      <c r="K18" s="95"/>
    </row>
    <row r="19" spans="1:11" x14ac:dyDescent="0.2">
      <c r="A19" s="499" t="s">
        <v>136</v>
      </c>
      <c r="B19" s="532">
        <v>5</v>
      </c>
      <c r="C19" s="533">
        <v>1</v>
      </c>
      <c r="D19" s="414">
        <v>1</v>
      </c>
      <c r="E19" s="534">
        <v>1</v>
      </c>
      <c r="F19" s="639">
        <v>1</v>
      </c>
      <c r="G19" s="639"/>
      <c r="H19" s="639"/>
      <c r="I19" s="639">
        <v>2</v>
      </c>
    </row>
    <row r="20" spans="1:11" x14ac:dyDescent="0.2">
      <c r="A20" s="499" t="s">
        <v>137</v>
      </c>
      <c r="B20" s="532">
        <v>1</v>
      </c>
      <c r="C20" s="29"/>
      <c r="D20" s="29"/>
      <c r="E20" s="534">
        <v>0</v>
      </c>
      <c r="F20" s="2"/>
      <c r="G20" s="2"/>
      <c r="H20" s="2"/>
      <c r="I20" s="639">
        <v>1</v>
      </c>
      <c r="J20" s="95"/>
      <c r="K20" s="95"/>
    </row>
    <row r="21" spans="1:11" x14ac:dyDescent="0.2">
      <c r="A21" s="503" t="s">
        <v>138</v>
      </c>
      <c r="B21" s="532">
        <v>8</v>
      </c>
      <c r="C21" s="533">
        <v>1</v>
      </c>
      <c r="D21" s="29"/>
      <c r="E21" s="534">
        <v>5</v>
      </c>
      <c r="F21" s="639">
        <v>2</v>
      </c>
      <c r="G21" s="639">
        <v>2</v>
      </c>
      <c r="H21" s="639">
        <v>1</v>
      </c>
      <c r="I21" s="639">
        <v>2</v>
      </c>
      <c r="J21" s="95"/>
      <c r="K21" s="95"/>
    </row>
    <row r="22" spans="1:11" x14ac:dyDescent="0.2">
      <c r="A22" s="499" t="s">
        <v>139</v>
      </c>
      <c r="B22" s="532">
        <v>3</v>
      </c>
      <c r="C22" s="533">
        <v>1</v>
      </c>
      <c r="D22" s="414">
        <v>1</v>
      </c>
      <c r="E22" s="534"/>
      <c r="F22" s="2"/>
      <c r="G22" s="2"/>
      <c r="H22" s="2"/>
      <c r="I22" s="639">
        <v>1</v>
      </c>
      <c r="J22" s="95"/>
      <c r="K22" s="95"/>
    </row>
    <row r="23" spans="1:11" x14ac:dyDescent="0.2">
      <c r="A23" s="499" t="s">
        <v>140</v>
      </c>
      <c r="B23" s="532">
        <v>11</v>
      </c>
      <c r="C23" s="533">
        <v>2</v>
      </c>
      <c r="D23" s="414">
        <v>2</v>
      </c>
      <c r="E23" s="534">
        <v>3</v>
      </c>
      <c r="F23" s="639">
        <v>3</v>
      </c>
      <c r="G23" s="639"/>
      <c r="H23" s="639"/>
      <c r="I23" s="639">
        <v>4</v>
      </c>
      <c r="J23" s="95"/>
    </row>
    <row r="24" spans="1:11" x14ac:dyDescent="0.2">
      <c r="A24" s="499" t="s">
        <v>143</v>
      </c>
      <c r="B24" s="532">
        <v>3</v>
      </c>
      <c r="C24" s="533">
        <v>1</v>
      </c>
      <c r="D24" s="414">
        <v>1</v>
      </c>
      <c r="E24" s="534">
        <v>1</v>
      </c>
      <c r="F24" s="639">
        <v>1</v>
      </c>
      <c r="G24" s="639"/>
      <c r="H24" s="639"/>
      <c r="I24" s="535"/>
    </row>
    <row r="25" spans="1:11" x14ac:dyDescent="0.2">
      <c r="A25" s="499" t="s">
        <v>144</v>
      </c>
      <c r="B25" s="532">
        <v>2</v>
      </c>
      <c r="C25" s="533">
        <v>1</v>
      </c>
      <c r="D25" s="414">
        <v>1</v>
      </c>
      <c r="E25" s="534"/>
      <c r="F25" s="2"/>
      <c r="G25" s="2"/>
      <c r="H25" s="2"/>
      <c r="I25" s="535"/>
    </row>
    <row r="26" spans="1:11" ht="13.5" thickBot="1" x14ac:dyDescent="0.25">
      <c r="A26" s="504" t="s">
        <v>146</v>
      </c>
      <c r="B26" s="536">
        <v>3</v>
      </c>
      <c r="C26" s="537">
        <v>1</v>
      </c>
      <c r="D26" s="415">
        <v>1</v>
      </c>
      <c r="E26" s="537">
        <v>1</v>
      </c>
      <c r="F26" s="641">
        <v>1</v>
      </c>
      <c r="G26" s="641"/>
      <c r="H26" s="641"/>
      <c r="I26" s="538"/>
    </row>
  </sheetData>
  <mergeCells count="7">
    <mergeCell ref="A6:I6"/>
    <mergeCell ref="K2:L3"/>
    <mergeCell ref="A1:I1"/>
    <mergeCell ref="A2:I2"/>
    <mergeCell ref="A3:I3"/>
    <mergeCell ref="A4:I4"/>
    <mergeCell ref="A5:I5"/>
  </mergeCells>
  <hyperlinks>
    <hyperlink ref="K2" r:id="rId1" location="INDICE!A1"/>
    <hyperlink ref="K2:L3" location="INDICE!A3" display="INDICE"/>
  </hyperlinks>
  <printOptions horizontalCentered="1"/>
  <pageMargins left="0.39370078740157483" right="0.39370078740157483" top="0.98425196850393704" bottom="0.98425196850393704" header="0" footer="0"/>
  <pageSetup orientation="portrait" r:id="rId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zoomScaleSheetLayoutView="100" workbookViewId="0">
      <selection activeCell="M2" sqref="M2:N3"/>
    </sheetView>
  </sheetViews>
  <sheetFormatPr baseColWidth="10" defaultColWidth="11" defaultRowHeight="12.75" x14ac:dyDescent="0.2"/>
  <cols>
    <col min="1" max="1" width="19" style="1" customWidth="1"/>
    <col min="2" max="12" width="6.5" style="29" customWidth="1"/>
    <col min="13" max="16384" width="11" style="140"/>
  </cols>
  <sheetData>
    <row r="1" spans="1:16" s="143" customFormat="1" ht="15" x14ac:dyDescent="0.25">
      <c r="A1" s="83" t="s">
        <v>496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130"/>
      <c r="N1" s="130"/>
      <c r="O1" s="130"/>
      <c r="P1" s="155"/>
    </row>
    <row r="2" spans="1:16" s="143" customFormat="1" ht="15" x14ac:dyDescent="0.25">
      <c r="A2" s="85" t="s">
        <v>502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747" t="s">
        <v>650</v>
      </c>
      <c r="N2" s="747"/>
      <c r="O2" s="200"/>
      <c r="P2" s="155"/>
    </row>
    <row r="3" spans="1:16" s="143" customFormat="1" ht="15" x14ac:dyDescent="0.25">
      <c r="A3" s="85" t="s">
        <v>503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747"/>
      <c r="N3" s="747"/>
      <c r="O3"/>
      <c r="P3" s="155"/>
    </row>
    <row r="4" spans="1:16" s="143" customFormat="1" ht="15" x14ac:dyDescent="0.25">
      <c r="A4" s="83" t="s">
        <v>48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174"/>
      <c r="N4" s="174"/>
      <c r="O4" s="174"/>
      <c r="P4" s="155"/>
    </row>
    <row r="5" spans="1:16" s="143" customFormat="1" ht="15.75" thickBot="1" x14ac:dyDescent="0.3">
      <c r="A5" s="87" t="s">
        <v>1068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</row>
    <row r="6" spans="1:16" s="132" customFormat="1" ht="19.5" customHeight="1" thickBot="1" x14ac:dyDescent="0.25">
      <c r="A6" s="212" t="s">
        <v>504</v>
      </c>
      <c r="B6" s="241">
        <v>2010</v>
      </c>
      <c r="C6" s="241">
        <v>2011</v>
      </c>
      <c r="D6" s="241">
        <v>2012</v>
      </c>
      <c r="E6" s="241">
        <v>2013</v>
      </c>
      <c r="F6" s="241">
        <v>2014</v>
      </c>
      <c r="G6" s="241">
        <v>2015</v>
      </c>
      <c r="H6" s="241">
        <v>2016</v>
      </c>
      <c r="I6" s="241">
        <v>2017</v>
      </c>
      <c r="J6" s="241">
        <v>2018</v>
      </c>
      <c r="K6" s="241">
        <v>2019</v>
      </c>
      <c r="L6" s="241">
        <v>2020</v>
      </c>
    </row>
    <row r="7" spans="1:16" ht="7.5" customHeight="1" x14ac:dyDescent="0.2">
      <c r="A7" s="64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</row>
    <row r="8" spans="1:16" ht="15" x14ac:dyDescent="0.25">
      <c r="A8" s="16" t="s">
        <v>5</v>
      </c>
      <c r="B8" s="36">
        <v>51478</v>
      </c>
      <c r="C8" s="36">
        <v>51378</v>
      </c>
      <c r="D8" s="36">
        <v>51618</v>
      </c>
      <c r="E8" s="36">
        <v>52482</v>
      </c>
      <c r="F8" s="36">
        <v>53149</v>
      </c>
      <c r="G8" s="36">
        <v>53873</v>
      </c>
      <c r="H8" s="36">
        <v>54210</v>
      </c>
      <c r="I8" s="36">
        <v>54734</v>
      </c>
      <c r="J8" s="36">
        <v>56131</v>
      </c>
      <c r="K8" s="36">
        <v>57210</v>
      </c>
      <c r="L8" s="36">
        <v>57756</v>
      </c>
    </row>
    <row r="9" spans="1:16" ht="6" customHeight="1" x14ac:dyDescent="0.2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6" ht="13.5" x14ac:dyDescent="0.25">
      <c r="A10" s="19" t="s">
        <v>26</v>
      </c>
      <c r="B10" s="36">
        <v>7585</v>
      </c>
      <c r="C10" s="36">
        <v>7727</v>
      </c>
      <c r="D10" s="36">
        <v>7853</v>
      </c>
      <c r="E10" s="36">
        <v>8051</v>
      </c>
      <c r="F10" s="36">
        <v>8353</v>
      </c>
      <c r="G10" s="36">
        <v>8544</v>
      </c>
      <c r="H10" s="36">
        <v>8627</v>
      </c>
      <c r="I10" s="36">
        <v>9114</v>
      </c>
      <c r="J10" s="36">
        <v>10202</v>
      </c>
      <c r="K10" s="36">
        <v>10535</v>
      </c>
      <c r="L10" s="36">
        <v>10997</v>
      </c>
    </row>
    <row r="11" spans="1:16" x14ac:dyDescent="0.2">
      <c r="A11" s="21" t="s">
        <v>27</v>
      </c>
      <c r="B11" s="36"/>
      <c r="C11" s="36"/>
      <c r="D11" s="36"/>
      <c r="E11" s="36"/>
      <c r="F11" s="36">
        <v>104</v>
      </c>
      <c r="G11" s="36">
        <v>90</v>
      </c>
      <c r="H11" s="36">
        <v>113</v>
      </c>
      <c r="I11" s="36">
        <v>112</v>
      </c>
      <c r="J11" s="36">
        <v>110</v>
      </c>
      <c r="K11" s="36">
        <v>123</v>
      </c>
      <c r="L11" s="36">
        <v>149</v>
      </c>
    </row>
    <row r="12" spans="1:16" x14ac:dyDescent="0.2">
      <c r="A12" s="21" t="s">
        <v>505</v>
      </c>
      <c r="B12" s="38">
        <v>218</v>
      </c>
      <c r="C12" s="38">
        <v>239</v>
      </c>
      <c r="D12" s="38">
        <v>227</v>
      </c>
      <c r="E12" s="38">
        <v>224</v>
      </c>
      <c r="F12" s="38">
        <v>211</v>
      </c>
      <c r="G12" s="38">
        <v>216</v>
      </c>
      <c r="H12" s="38">
        <v>212</v>
      </c>
      <c r="I12" s="38">
        <v>213</v>
      </c>
      <c r="J12" s="38">
        <v>207</v>
      </c>
      <c r="K12" s="38">
        <v>217</v>
      </c>
      <c r="L12" s="38">
        <v>235</v>
      </c>
    </row>
    <row r="13" spans="1:16" x14ac:dyDescent="0.2">
      <c r="A13" s="21" t="s">
        <v>29</v>
      </c>
      <c r="B13" s="38">
        <v>313</v>
      </c>
      <c r="C13" s="38">
        <v>326</v>
      </c>
      <c r="D13" s="38">
        <v>321</v>
      </c>
      <c r="E13" s="38">
        <v>329</v>
      </c>
      <c r="F13" s="38">
        <v>312</v>
      </c>
      <c r="G13" s="38">
        <v>319</v>
      </c>
      <c r="H13" s="38">
        <v>331</v>
      </c>
      <c r="I13" s="38">
        <v>320</v>
      </c>
      <c r="J13" s="38">
        <v>344</v>
      </c>
      <c r="K13" s="38">
        <v>360</v>
      </c>
      <c r="L13" s="38">
        <v>383</v>
      </c>
    </row>
    <row r="14" spans="1:16" x14ac:dyDescent="0.2">
      <c r="A14" s="21" t="s">
        <v>30</v>
      </c>
      <c r="B14" s="38">
        <v>3168</v>
      </c>
      <c r="C14" s="38">
        <v>3256</v>
      </c>
      <c r="D14" s="38">
        <v>3366</v>
      </c>
      <c r="E14" s="38">
        <v>3491</v>
      </c>
      <c r="F14" s="38">
        <v>3583</v>
      </c>
      <c r="G14" s="38">
        <v>3628</v>
      </c>
      <c r="H14" s="38">
        <v>3704</v>
      </c>
      <c r="I14" s="38">
        <v>3942</v>
      </c>
      <c r="J14" s="38">
        <v>4530</v>
      </c>
      <c r="K14" s="38">
        <v>4867</v>
      </c>
      <c r="L14" s="38">
        <v>5093</v>
      </c>
    </row>
    <row r="15" spans="1:16" ht="15.75" x14ac:dyDescent="0.2">
      <c r="A15" s="21" t="s">
        <v>506</v>
      </c>
      <c r="B15" s="38">
        <v>3886</v>
      </c>
      <c r="C15" s="38">
        <v>3906</v>
      </c>
      <c r="D15" s="38">
        <v>3939</v>
      </c>
      <c r="E15" s="38">
        <v>4007</v>
      </c>
      <c r="F15" s="38">
        <v>4143</v>
      </c>
      <c r="G15" s="38">
        <v>4291</v>
      </c>
      <c r="H15" s="38">
        <v>4267</v>
      </c>
      <c r="I15" s="38">
        <v>4527</v>
      </c>
      <c r="J15" s="38">
        <v>5011</v>
      </c>
      <c r="K15" s="38">
        <v>4968</v>
      </c>
      <c r="L15" s="38">
        <v>5137</v>
      </c>
    </row>
    <row r="16" spans="1:16" ht="6" customHeight="1" x14ac:dyDescent="0.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13.5" x14ac:dyDescent="0.25">
      <c r="A17" s="19" t="s">
        <v>32</v>
      </c>
      <c r="B17" s="38">
        <v>31359</v>
      </c>
      <c r="C17" s="38">
        <v>30975</v>
      </c>
      <c r="D17" s="38">
        <v>30594</v>
      </c>
      <c r="E17" s="38">
        <v>30817</v>
      </c>
      <c r="F17" s="38">
        <v>30689</v>
      </c>
      <c r="G17" s="38">
        <v>30799</v>
      </c>
      <c r="H17" s="38">
        <v>30860</v>
      </c>
      <c r="I17" s="38">
        <v>30771</v>
      </c>
      <c r="J17" s="38">
        <v>30874</v>
      </c>
      <c r="K17" s="38">
        <v>31037</v>
      </c>
      <c r="L17" s="38">
        <v>31105</v>
      </c>
    </row>
    <row r="18" spans="1:12" x14ac:dyDescent="0.2">
      <c r="A18" s="20" t="s">
        <v>507</v>
      </c>
      <c r="B18" s="36">
        <v>15649</v>
      </c>
      <c r="C18" s="36">
        <v>15454</v>
      </c>
      <c r="D18" s="36">
        <v>15350</v>
      </c>
      <c r="E18" s="36">
        <v>15493</v>
      </c>
      <c r="F18" s="36">
        <v>15518</v>
      </c>
      <c r="G18" s="36">
        <v>15586</v>
      </c>
      <c r="H18" s="36">
        <v>15665</v>
      </c>
      <c r="I18" s="36">
        <v>15552</v>
      </c>
      <c r="J18" s="36">
        <v>15599</v>
      </c>
      <c r="K18" s="36">
        <v>15748</v>
      </c>
      <c r="L18" s="36">
        <v>15816</v>
      </c>
    </row>
    <row r="19" spans="1:12" x14ac:dyDescent="0.2">
      <c r="A19" s="20" t="s">
        <v>34</v>
      </c>
      <c r="B19" s="38">
        <v>5282</v>
      </c>
      <c r="C19" s="38">
        <v>5227</v>
      </c>
      <c r="D19" s="38">
        <v>5226</v>
      </c>
      <c r="E19" s="38">
        <v>5233</v>
      </c>
      <c r="F19" s="38">
        <v>5245</v>
      </c>
      <c r="G19" s="38">
        <v>5199</v>
      </c>
      <c r="H19" s="38">
        <v>5173</v>
      </c>
      <c r="I19" s="29">
        <v>5074</v>
      </c>
      <c r="J19" s="29">
        <v>5296</v>
      </c>
      <c r="K19" s="29">
        <v>5323</v>
      </c>
      <c r="L19" s="29">
        <v>5094</v>
      </c>
    </row>
    <row r="20" spans="1:12" x14ac:dyDescent="0.2">
      <c r="A20" s="20" t="s">
        <v>35</v>
      </c>
      <c r="B20" s="38">
        <v>5188</v>
      </c>
      <c r="C20" s="38">
        <v>5138</v>
      </c>
      <c r="D20" s="38">
        <v>5076</v>
      </c>
      <c r="E20" s="38">
        <v>5164</v>
      </c>
      <c r="F20" s="38">
        <v>5174</v>
      </c>
      <c r="G20" s="38">
        <v>5261</v>
      </c>
      <c r="H20" s="38">
        <v>5316</v>
      </c>
      <c r="I20" s="29">
        <v>5273</v>
      </c>
      <c r="J20" s="29">
        <v>5139</v>
      </c>
      <c r="K20" s="29">
        <v>5317</v>
      </c>
      <c r="L20" s="29">
        <v>5463</v>
      </c>
    </row>
    <row r="21" spans="1:12" x14ac:dyDescent="0.2">
      <c r="A21" s="20" t="s">
        <v>36</v>
      </c>
      <c r="B21" s="38">
        <v>5179</v>
      </c>
      <c r="C21" s="38">
        <v>5089</v>
      </c>
      <c r="D21" s="38">
        <v>5048</v>
      </c>
      <c r="E21" s="38">
        <v>5096</v>
      </c>
      <c r="F21" s="38">
        <v>5099</v>
      </c>
      <c r="G21" s="38">
        <v>5126</v>
      </c>
      <c r="H21" s="38">
        <v>5176</v>
      </c>
      <c r="I21" s="29">
        <v>5205</v>
      </c>
      <c r="J21" s="29">
        <v>5164</v>
      </c>
      <c r="K21" s="29">
        <v>5108</v>
      </c>
      <c r="L21" s="29">
        <v>5259</v>
      </c>
    </row>
    <row r="22" spans="1:12" x14ac:dyDescent="0.2">
      <c r="A22" s="20" t="s">
        <v>508</v>
      </c>
      <c r="B22" s="36">
        <v>15710</v>
      </c>
      <c r="C22" s="36">
        <v>15521</v>
      </c>
      <c r="D22" s="36">
        <v>15244</v>
      </c>
      <c r="E22" s="36">
        <v>15324</v>
      </c>
      <c r="F22" s="36">
        <v>15171</v>
      </c>
      <c r="G22" s="36">
        <v>15213</v>
      </c>
      <c r="H22" s="36">
        <v>15195</v>
      </c>
      <c r="I22" s="36">
        <v>15219</v>
      </c>
      <c r="J22" s="36">
        <v>15275</v>
      </c>
      <c r="K22" s="36">
        <v>15289</v>
      </c>
      <c r="L22" s="36">
        <v>15289</v>
      </c>
    </row>
    <row r="23" spans="1:12" x14ac:dyDescent="0.2">
      <c r="A23" s="20" t="s">
        <v>38</v>
      </c>
      <c r="B23" s="38">
        <v>5308</v>
      </c>
      <c r="C23" s="38">
        <v>5182</v>
      </c>
      <c r="D23" s="38">
        <v>5088</v>
      </c>
      <c r="E23" s="38">
        <v>5169</v>
      </c>
      <c r="F23" s="38">
        <v>5096</v>
      </c>
      <c r="G23" s="38">
        <v>5129</v>
      </c>
      <c r="H23" s="38">
        <v>5126</v>
      </c>
      <c r="I23" s="29">
        <v>5146</v>
      </c>
      <c r="J23" s="29">
        <v>5184</v>
      </c>
      <c r="K23" s="29">
        <v>5133</v>
      </c>
      <c r="L23" s="29">
        <v>5073</v>
      </c>
    </row>
    <row r="24" spans="1:12" x14ac:dyDescent="0.2">
      <c r="A24" s="20" t="s">
        <v>39</v>
      </c>
      <c r="B24" s="38">
        <v>5280</v>
      </c>
      <c r="C24" s="38">
        <v>5185</v>
      </c>
      <c r="D24" s="38">
        <v>5087</v>
      </c>
      <c r="E24" s="38">
        <v>5066</v>
      </c>
      <c r="F24" s="38">
        <v>5069</v>
      </c>
      <c r="G24" s="38">
        <v>5058</v>
      </c>
      <c r="H24" s="38">
        <v>5043</v>
      </c>
      <c r="I24" s="29">
        <v>5099</v>
      </c>
      <c r="J24" s="29">
        <v>5054</v>
      </c>
      <c r="K24" s="29">
        <v>5131</v>
      </c>
      <c r="L24" s="29">
        <v>5121</v>
      </c>
    </row>
    <row r="25" spans="1:12" x14ac:dyDescent="0.2">
      <c r="A25" s="20" t="s">
        <v>40</v>
      </c>
      <c r="B25" s="38">
        <v>5122</v>
      </c>
      <c r="C25" s="38">
        <v>5154</v>
      </c>
      <c r="D25" s="38">
        <v>5069</v>
      </c>
      <c r="E25" s="38">
        <v>5089</v>
      </c>
      <c r="F25" s="38">
        <v>5006</v>
      </c>
      <c r="G25" s="38">
        <v>5026</v>
      </c>
      <c r="H25" s="38">
        <v>5026</v>
      </c>
      <c r="I25" s="29">
        <v>4974</v>
      </c>
      <c r="J25" s="29">
        <v>5037</v>
      </c>
      <c r="K25" s="29">
        <v>5025</v>
      </c>
      <c r="L25" s="29">
        <v>5095</v>
      </c>
    </row>
    <row r="26" spans="1:12" ht="6" customHeight="1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ht="13.5" x14ac:dyDescent="0.25">
      <c r="A27" s="19" t="s">
        <v>475</v>
      </c>
      <c r="B27" s="36">
        <v>21</v>
      </c>
      <c r="C27" s="36">
        <v>19</v>
      </c>
      <c r="D27" s="36">
        <v>21</v>
      </c>
      <c r="E27" s="36">
        <v>12</v>
      </c>
      <c r="F27" s="36">
        <v>12</v>
      </c>
      <c r="G27" s="36">
        <v>12</v>
      </c>
      <c r="H27" s="36">
        <v>12</v>
      </c>
      <c r="I27" s="36">
        <v>12</v>
      </c>
      <c r="J27" s="36">
        <v>12</v>
      </c>
      <c r="K27" s="36">
        <v>12</v>
      </c>
      <c r="L27" s="36">
        <v>13</v>
      </c>
    </row>
    <row r="28" spans="1:12" x14ac:dyDescent="0.2">
      <c r="A28" s="20" t="s">
        <v>7</v>
      </c>
      <c r="B28" s="38">
        <v>5</v>
      </c>
      <c r="C28" s="38">
        <v>5</v>
      </c>
      <c r="D28" s="38">
        <v>5</v>
      </c>
      <c r="E28" s="38">
        <v>3</v>
      </c>
      <c r="F28" s="38">
        <v>3</v>
      </c>
      <c r="G28" s="38">
        <v>3</v>
      </c>
      <c r="H28" s="38">
        <v>3</v>
      </c>
      <c r="I28" s="38">
        <v>3</v>
      </c>
      <c r="J28" s="38">
        <v>3</v>
      </c>
      <c r="K28" s="38">
        <v>3</v>
      </c>
      <c r="L28" s="38">
        <v>3</v>
      </c>
    </row>
    <row r="29" spans="1:12" x14ac:dyDescent="0.2">
      <c r="A29" s="20" t="s">
        <v>8</v>
      </c>
      <c r="B29" s="38">
        <v>5</v>
      </c>
      <c r="C29" s="38">
        <v>3</v>
      </c>
      <c r="D29" s="38">
        <v>5</v>
      </c>
      <c r="E29" s="38">
        <v>3</v>
      </c>
      <c r="F29" s="38">
        <v>3</v>
      </c>
      <c r="G29" s="38">
        <v>3</v>
      </c>
      <c r="H29" s="38">
        <v>3</v>
      </c>
      <c r="I29" s="38">
        <v>3</v>
      </c>
      <c r="J29" s="38">
        <v>3</v>
      </c>
      <c r="K29" s="38">
        <v>3</v>
      </c>
      <c r="L29" s="38">
        <v>3</v>
      </c>
    </row>
    <row r="30" spans="1:12" x14ac:dyDescent="0.2">
      <c r="A30" s="20" t="s">
        <v>9</v>
      </c>
      <c r="B30" s="38">
        <v>5</v>
      </c>
      <c r="C30" s="38">
        <v>5</v>
      </c>
      <c r="D30" s="38">
        <v>5</v>
      </c>
      <c r="E30" s="38">
        <v>3</v>
      </c>
      <c r="F30" s="38">
        <v>3</v>
      </c>
      <c r="G30" s="38">
        <v>3</v>
      </c>
      <c r="H30" s="38">
        <v>3</v>
      </c>
      <c r="I30" s="38">
        <v>3</v>
      </c>
      <c r="J30" s="38">
        <v>3</v>
      </c>
      <c r="K30" s="38">
        <v>3</v>
      </c>
      <c r="L30" s="38">
        <v>3</v>
      </c>
    </row>
    <row r="31" spans="1:12" x14ac:dyDescent="0.2">
      <c r="A31" s="20" t="s">
        <v>10</v>
      </c>
      <c r="B31" s="38">
        <v>6</v>
      </c>
      <c r="C31" s="38">
        <v>6</v>
      </c>
      <c r="D31" s="38">
        <v>6</v>
      </c>
      <c r="E31" s="38">
        <v>3</v>
      </c>
      <c r="F31" s="38">
        <v>3</v>
      </c>
      <c r="G31" s="38">
        <v>3</v>
      </c>
      <c r="H31" s="38">
        <v>3</v>
      </c>
      <c r="I31" s="38">
        <v>3</v>
      </c>
      <c r="J31" s="38">
        <v>3</v>
      </c>
      <c r="K31" s="38">
        <v>3</v>
      </c>
      <c r="L31" s="38">
        <v>4</v>
      </c>
    </row>
    <row r="32" spans="1:12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2" ht="13.5" x14ac:dyDescent="0.25">
      <c r="A33" s="19" t="s">
        <v>509</v>
      </c>
      <c r="B33" s="38">
        <v>12513</v>
      </c>
      <c r="C33" s="38">
        <v>12657</v>
      </c>
      <c r="D33" s="38">
        <v>13150</v>
      </c>
      <c r="E33" s="38">
        <v>13602</v>
      </c>
      <c r="F33" s="38">
        <v>14095</v>
      </c>
      <c r="G33" s="38">
        <v>14518</v>
      </c>
      <c r="H33" s="38">
        <v>14711</v>
      </c>
      <c r="I33" s="38">
        <v>14837</v>
      </c>
      <c r="J33" s="38">
        <v>15043</v>
      </c>
      <c r="K33" s="38">
        <v>15626</v>
      </c>
      <c r="L33" s="38">
        <v>15641</v>
      </c>
    </row>
    <row r="34" spans="1:12" x14ac:dyDescent="0.2">
      <c r="A34" s="20" t="s">
        <v>334</v>
      </c>
      <c r="B34" s="36">
        <v>8232</v>
      </c>
      <c r="C34" s="36">
        <v>8342</v>
      </c>
      <c r="D34" s="36">
        <v>8566</v>
      </c>
      <c r="E34" s="36">
        <v>8682</v>
      </c>
      <c r="F34" s="36">
        <v>8721</v>
      </c>
      <c r="G34" s="36">
        <v>8741</v>
      </c>
      <c r="H34" s="36">
        <v>8675</v>
      </c>
      <c r="I34" s="36">
        <v>8709</v>
      </c>
      <c r="J34" s="36">
        <v>8836</v>
      </c>
      <c r="K34" s="36">
        <v>8949</v>
      </c>
      <c r="L34" s="36">
        <v>8748</v>
      </c>
    </row>
    <row r="35" spans="1:12" x14ac:dyDescent="0.2">
      <c r="A35" s="20" t="s">
        <v>14</v>
      </c>
      <c r="B35" s="38">
        <v>3430</v>
      </c>
      <c r="C35" s="38">
        <v>3465</v>
      </c>
      <c r="D35" s="38">
        <v>3614</v>
      </c>
      <c r="E35" s="38">
        <v>3558</v>
      </c>
      <c r="F35" s="38">
        <v>3437</v>
      </c>
      <c r="G35" s="38">
        <v>3407</v>
      </c>
      <c r="H35" s="38">
        <v>3405</v>
      </c>
      <c r="I35" s="38">
        <v>3383</v>
      </c>
      <c r="J35" s="38">
        <v>3356</v>
      </c>
      <c r="K35" s="38">
        <v>3118</v>
      </c>
      <c r="L35" s="38">
        <v>3152</v>
      </c>
    </row>
    <row r="36" spans="1:12" x14ac:dyDescent="0.2">
      <c r="A36" s="20" t="s">
        <v>15</v>
      </c>
      <c r="B36" s="38">
        <v>2636</v>
      </c>
      <c r="C36" s="38">
        <v>2682</v>
      </c>
      <c r="D36" s="38">
        <v>2712</v>
      </c>
      <c r="E36" s="38">
        <v>2840</v>
      </c>
      <c r="F36" s="38">
        <v>2866</v>
      </c>
      <c r="G36" s="38">
        <v>2831</v>
      </c>
      <c r="H36" s="38">
        <v>2830</v>
      </c>
      <c r="I36" s="38">
        <v>2876</v>
      </c>
      <c r="J36" s="38">
        <v>2920</v>
      </c>
      <c r="K36" s="38">
        <v>3036</v>
      </c>
      <c r="L36" s="38">
        <v>2843</v>
      </c>
    </row>
    <row r="37" spans="1:12" x14ac:dyDescent="0.2">
      <c r="A37" s="20" t="s">
        <v>16</v>
      </c>
      <c r="B37" s="38">
        <v>2166</v>
      </c>
      <c r="C37" s="38">
        <v>2195</v>
      </c>
      <c r="D37" s="38">
        <v>2240</v>
      </c>
      <c r="E37" s="38">
        <v>2284</v>
      </c>
      <c r="F37" s="38">
        <v>2418</v>
      </c>
      <c r="G37" s="38">
        <v>2503</v>
      </c>
      <c r="H37" s="38">
        <v>2440</v>
      </c>
      <c r="I37" s="38">
        <v>2450</v>
      </c>
      <c r="J37" s="38">
        <v>2560</v>
      </c>
      <c r="K37" s="38">
        <v>2795</v>
      </c>
      <c r="L37" s="38">
        <v>2753</v>
      </c>
    </row>
    <row r="38" spans="1:12" x14ac:dyDescent="0.2">
      <c r="A38" s="20" t="s">
        <v>379</v>
      </c>
      <c r="B38" s="36">
        <v>4281</v>
      </c>
      <c r="C38" s="36">
        <v>4315</v>
      </c>
      <c r="D38" s="36">
        <v>4584</v>
      </c>
      <c r="E38" s="36">
        <v>4920</v>
      </c>
      <c r="F38" s="36">
        <v>5374</v>
      </c>
      <c r="G38" s="36">
        <v>5777</v>
      </c>
      <c r="H38" s="36">
        <v>6036</v>
      </c>
      <c r="I38" s="36">
        <v>6128</v>
      </c>
      <c r="J38" s="36">
        <v>6207</v>
      </c>
      <c r="K38" s="36">
        <v>6677</v>
      </c>
      <c r="L38" s="36">
        <v>6893</v>
      </c>
    </row>
    <row r="39" spans="1:12" x14ac:dyDescent="0.2">
      <c r="A39" s="20" t="s">
        <v>18</v>
      </c>
      <c r="B39" s="38">
        <v>2212</v>
      </c>
      <c r="C39" s="38">
        <v>2213</v>
      </c>
      <c r="D39" s="38">
        <v>2368</v>
      </c>
      <c r="E39" s="38">
        <v>2521</v>
      </c>
      <c r="F39" s="38">
        <v>2668</v>
      </c>
      <c r="G39" s="38">
        <v>2785</v>
      </c>
      <c r="H39" s="38">
        <v>2852</v>
      </c>
      <c r="I39" s="38">
        <v>2843</v>
      </c>
      <c r="J39" s="38">
        <v>2847</v>
      </c>
      <c r="K39" s="38">
        <v>2975</v>
      </c>
      <c r="L39" s="38">
        <v>3160</v>
      </c>
    </row>
    <row r="40" spans="1:12" x14ac:dyDescent="0.2">
      <c r="A40" s="20" t="s">
        <v>19</v>
      </c>
      <c r="B40" s="38">
        <v>1749</v>
      </c>
      <c r="C40" s="38">
        <v>1771</v>
      </c>
      <c r="D40" s="38">
        <v>1859</v>
      </c>
      <c r="E40" s="38">
        <v>1994</v>
      </c>
      <c r="F40" s="38">
        <v>2178</v>
      </c>
      <c r="G40" s="38">
        <v>2311</v>
      </c>
      <c r="H40" s="38">
        <v>2421</v>
      </c>
      <c r="I40" s="38">
        <v>2491</v>
      </c>
      <c r="J40" s="38">
        <v>2525</v>
      </c>
      <c r="K40" s="38">
        <v>2790</v>
      </c>
      <c r="L40" s="38">
        <v>2797</v>
      </c>
    </row>
    <row r="41" spans="1:12" ht="13.5" thickBot="1" x14ac:dyDescent="0.25">
      <c r="A41" s="12" t="s">
        <v>20</v>
      </c>
      <c r="B41" s="243">
        <v>320</v>
      </c>
      <c r="C41" s="243">
        <v>331</v>
      </c>
      <c r="D41" s="243">
        <v>357</v>
      </c>
      <c r="E41" s="243">
        <v>405</v>
      </c>
      <c r="F41" s="243">
        <v>528</v>
      </c>
      <c r="G41" s="243">
        <v>681</v>
      </c>
      <c r="H41" s="243">
        <v>763</v>
      </c>
      <c r="I41" s="243">
        <v>794</v>
      </c>
      <c r="J41" s="243">
        <v>835</v>
      </c>
      <c r="K41" s="243">
        <v>912</v>
      </c>
      <c r="L41" s="243">
        <v>936</v>
      </c>
    </row>
    <row r="42" spans="1:12" ht="15" customHeight="1" x14ac:dyDescent="0.2">
      <c r="A42" s="418" t="s">
        <v>510</v>
      </c>
    </row>
    <row r="43" spans="1:12" ht="12" x14ac:dyDescent="0.2">
      <c r="A43" s="418"/>
    </row>
    <row r="44" spans="1:12" x14ac:dyDescent="0.2">
      <c r="A44" s="21"/>
    </row>
  </sheetData>
  <mergeCells count="1">
    <mergeCell ref="M2:N3"/>
  </mergeCells>
  <hyperlinks>
    <hyperlink ref="M2" r:id="rId1" location="INDICE!A1"/>
    <hyperlink ref="M2:N3" location="INDICE!A3" display="INDICE"/>
  </hyperlinks>
  <printOptions horizontalCentered="1"/>
  <pageMargins left="0.59055118110236227" right="0.59055118110236227" top="0.98425196850393704" bottom="0.98425196850393704" header="0" footer="0"/>
  <pageSetup scale="75" orientation="portrait" horizontalDpi="300" verticalDpi="300" r:id="rId2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zoomScaleSheetLayoutView="100" workbookViewId="0">
      <selection activeCell="H2" sqref="H2:I3"/>
    </sheetView>
  </sheetViews>
  <sheetFormatPr baseColWidth="10" defaultColWidth="11" defaultRowHeight="12" x14ac:dyDescent="0.2"/>
  <cols>
    <col min="1" max="1" width="22" style="29" customWidth="1"/>
    <col min="2" max="7" width="10.375" style="29" customWidth="1"/>
    <col min="8" max="16384" width="11" style="145"/>
  </cols>
  <sheetData>
    <row r="1" spans="1:9" ht="14.25" x14ac:dyDescent="0.2">
      <c r="A1" s="229" t="s">
        <v>511</v>
      </c>
      <c r="B1" s="229"/>
      <c r="C1" s="229"/>
      <c r="D1" s="7"/>
      <c r="E1" s="7"/>
      <c r="F1" s="7"/>
      <c r="G1" s="7"/>
      <c r="H1" s="130"/>
      <c r="I1" s="130"/>
    </row>
    <row r="2" spans="1:9" ht="15" customHeight="1" x14ac:dyDescent="0.2">
      <c r="A2" s="229" t="s">
        <v>489</v>
      </c>
      <c r="B2" s="229"/>
      <c r="C2" s="229"/>
      <c r="D2" s="7"/>
      <c r="E2" s="7"/>
      <c r="F2" s="7"/>
      <c r="G2" s="7"/>
      <c r="H2" s="747" t="s">
        <v>650</v>
      </c>
      <c r="I2" s="747"/>
    </row>
    <row r="3" spans="1:9" ht="15" customHeight="1" x14ac:dyDescent="0.2">
      <c r="A3" s="86" t="s">
        <v>500</v>
      </c>
      <c r="B3" s="86"/>
      <c r="C3" s="86"/>
      <c r="D3" s="7"/>
      <c r="E3" s="7"/>
      <c r="F3" s="7"/>
      <c r="G3" s="7"/>
      <c r="H3" s="747"/>
      <c r="I3" s="747"/>
    </row>
    <row r="4" spans="1:9" ht="14.25" x14ac:dyDescent="0.2">
      <c r="A4" s="229" t="s">
        <v>169</v>
      </c>
      <c r="B4" s="229"/>
      <c r="C4" s="229"/>
      <c r="D4" s="7"/>
      <c r="E4" s="7"/>
      <c r="F4" s="7"/>
      <c r="G4" s="7"/>
      <c r="H4" s="174"/>
      <c r="I4" s="174"/>
    </row>
    <row r="5" spans="1:9" ht="14.25" x14ac:dyDescent="0.2">
      <c r="A5" s="86" t="s">
        <v>160</v>
      </c>
      <c r="B5" s="86"/>
      <c r="C5" s="86"/>
      <c r="D5" s="7"/>
      <c r="E5" s="7"/>
      <c r="F5" s="7"/>
      <c r="G5" s="7"/>
    </row>
    <row r="6" spans="1:9" ht="15" thickBot="1" x14ac:dyDescent="0.25">
      <c r="A6" s="299" t="s">
        <v>1069</v>
      </c>
      <c r="B6" s="299"/>
      <c r="C6" s="299"/>
      <c r="D6" s="402"/>
      <c r="E6" s="402"/>
      <c r="F6" s="402"/>
      <c r="G6" s="402"/>
    </row>
    <row r="7" spans="1:9" ht="12.75" x14ac:dyDescent="0.2">
      <c r="A7" s="274" t="s">
        <v>161</v>
      </c>
      <c r="B7" s="274"/>
      <c r="C7" s="274" t="s">
        <v>327</v>
      </c>
      <c r="D7" s="274"/>
      <c r="E7" s="274"/>
      <c r="F7" s="274"/>
      <c r="G7" s="274"/>
    </row>
    <row r="8" spans="1:9" ht="13.5" thickBot="1" x14ac:dyDescent="0.25">
      <c r="A8" s="276" t="s">
        <v>163</v>
      </c>
      <c r="B8" s="276" t="s">
        <v>5</v>
      </c>
      <c r="C8" s="276" t="s">
        <v>501</v>
      </c>
      <c r="D8" s="276" t="s">
        <v>319</v>
      </c>
      <c r="E8" s="276" t="s">
        <v>120</v>
      </c>
      <c r="F8" s="276" t="s">
        <v>121</v>
      </c>
      <c r="G8" s="276" t="s">
        <v>122</v>
      </c>
    </row>
    <row r="9" spans="1:9" ht="12.75" x14ac:dyDescent="0.2">
      <c r="A9" s="2"/>
      <c r="B9" s="2"/>
      <c r="C9" s="2"/>
      <c r="D9" s="2"/>
      <c r="E9" s="2"/>
      <c r="F9" s="2"/>
      <c r="G9" s="2"/>
    </row>
    <row r="10" spans="1:9" ht="15" x14ac:dyDescent="0.25">
      <c r="A10" s="419" t="s">
        <v>492</v>
      </c>
      <c r="B10" s="7"/>
      <c r="C10" s="7"/>
      <c r="D10" s="28"/>
      <c r="E10" s="7"/>
      <c r="F10" s="7"/>
      <c r="G10" s="7"/>
    </row>
    <row r="11" spans="1:9" ht="15" customHeight="1" x14ac:dyDescent="0.25">
      <c r="A11" s="228" t="s">
        <v>5</v>
      </c>
      <c r="B11" s="51">
        <f t="shared" ref="B11:G14" si="0">+B16+B21</f>
        <v>10997</v>
      </c>
      <c r="C11" s="51">
        <f t="shared" si="0"/>
        <v>149</v>
      </c>
      <c r="D11" s="51">
        <f t="shared" si="0"/>
        <v>235</v>
      </c>
      <c r="E11" s="51">
        <f t="shared" si="0"/>
        <v>383</v>
      </c>
      <c r="F11" s="51">
        <f t="shared" si="0"/>
        <v>5093</v>
      </c>
      <c r="G11" s="51">
        <f t="shared" si="0"/>
        <v>5137</v>
      </c>
    </row>
    <row r="12" spans="1:9" ht="15" customHeight="1" x14ac:dyDescent="0.2">
      <c r="A12" s="1" t="s">
        <v>493</v>
      </c>
      <c r="B12" s="51">
        <f t="shared" si="0"/>
        <v>8998</v>
      </c>
      <c r="C12" s="51">
        <f>+C17+C22</f>
        <v>0</v>
      </c>
      <c r="D12" s="51">
        <f t="shared" si="0"/>
        <v>0</v>
      </c>
      <c r="E12" s="51">
        <f t="shared" si="0"/>
        <v>0</v>
      </c>
      <c r="F12" s="51">
        <f t="shared" si="0"/>
        <v>4477</v>
      </c>
      <c r="G12" s="51">
        <f t="shared" si="0"/>
        <v>4521</v>
      </c>
    </row>
    <row r="13" spans="1:9" ht="15" customHeight="1" x14ac:dyDescent="0.2">
      <c r="A13" s="1" t="s">
        <v>494</v>
      </c>
      <c r="B13" s="51">
        <f t="shared" si="0"/>
        <v>1929</v>
      </c>
      <c r="C13" s="51">
        <f>+C18+C23</f>
        <v>149</v>
      </c>
      <c r="D13" s="51">
        <f t="shared" si="0"/>
        <v>233</v>
      </c>
      <c r="E13" s="51">
        <f t="shared" si="0"/>
        <v>375</v>
      </c>
      <c r="F13" s="51">
        <f t="shared" si="0"/>
        <v>589</v>
      </c>
      <c r="G13" s="51">
        <f t="shared" si="0"/>
        <v>583</v>
      </c>
    </row>
    <row r="14" spans="1:9" ht="15" customHeight="1" x14ac:dyDescent="0.2">
      <c r="A14" s="1" t="s">
        <v>552</v>
      </c>
      <c r="B14" s="51">
        <f>+B19+B24</f>
        <v>70</v>
      </c>
      <c r="C14" s="51">
        <f>+C19+C24</f>
        <v>0</v>
      </c>
      <c r="D14" s="51">
        <f t="shared" si="0"/>
        <v>2</v>
      </c>
      <c r="E14" s="51">
        <f t="shared" si="0"/>
        <v>8</v>
      </c>
      <c r="F14" s="51">
        <f t="shared" si="0"/>
        <v>27</v>
      </c>
      <c r="G14" s="51">
        <f t="shared" si="0"/>
        <v>33</v>
      </c>
    </row>
    <row r="15" spans="1:9" ht="15" customHeight="1" x14ac:dyDescent="0.2">
      <c r="A15" s="2"/>
      <c r="B15" s="51"/>
      <c r="C15" s="51"/>
      <c r="D15" s="51"/>
      <c r="E15" s="51"/>
      <c r="F15" s="51"/>
      <c r="G15" s="51"/>
    </row>
    <row r="16" spans="1:9" ht="15" customHeight="1" x14ac:dyDescent="0.25">
      <c r="A16" s="228" t="s">
        <v>166</v>
      </c>
      <c r="B16" s="51">
        <f t="shared" ref="B16:G16" si="1">+B17+B18+B19</f>
        <v>6694</v>
      </c>
      <c r="C16" s="51">
        <f t="shared" si="1"/>
        <v>142</v>
      </c>
      <c r="D16" s="51">
        <f t="shared" si="1"/>
        <v>225</v>
      </c>
      <c r="E16" s="51">
        <f t="shared" si="1"/>
        <v>367</v>
      </c>
      <c r="F16" s="51">
        <f t="shared" si="1"/>
        <v>2974</v>
      </c>
      <c r="G16" s="51">
        <f t="shared" si="1"/>
        <v>2986</v>
      </c>
    </row>
    <row r="17" spans="1:7" ht="15" customHeight="1" x14ac:dyDescent="0.2">
      <c r="A17" s="1" t="s">
        <v>493</v>
      </c>
      <c r="B17" s="642">
        <v>4777</v>
      </c>
      <c r="C17" s="642">
        <v>0</v>
      </c>
      <c r="D17" s="642">
        <v>0</v>
      </c>
      <c r="E17" s="642">
        <v>0</v>
      </c>
      <c r="F17" s="642">
        <v>2381</v>
      </c>
      <c r="G17" s="642">
        <v>2396</v>
      </c>
    </row>
    <row r="18" spans="1:7" ht="15" customHeight="1" x14ac:dyDescent="0.2">
      <c r="A18" s="1" t="s">
        <v>494</v>
      </c>
      <c r="B18" s="642">
        <f>+C18+D18+E18+F18+G18</f>
        <v>1847</v>
      </c>
      <c r="C18" s="642">
        <v>142</v>
      </c>
      <c r="D18" s="642">
        <v>223</v>
      </c>
      <c r="E18" s="642">
        <v>359</v>
      </c>
      <c r="F18" s="642">
        <v>566</v>
      </c>
      <c r="G18" s="642">
        <v>557</v>
      </c>
    </row>
    <row r="19" spans="1:7" ht="15" customHeight="1" x14ac:dyDescent="0.2">
      <c r="A19" s="1" t="s">
        <v>552</v>
      </c>
      <c r="B19" s="642">
        <v>70</v>
      </c>
      <c r="C19" s="642">
        <v>0</v>
      </c>
      <c r="D19" s="642">
        <v>2</v>
      </c>
      <c r="E19" s="642">
        <v>8</v>
      </c>
      <c r="F19" s="642">
        <v>27</v>
      </c>
      <c r="G19" s="642">
        <v>33</v>
      </c>
    </row>
    <row r="20" spans="1:7" ht="15" customHeight="1" x14ac:dyDescent="0.2">
      <c r="B20" s="642"/>
      <c r="C20" s="642"/>
      <c r="D20" s="642"/>
      <c r="E20" s="642"/>
      <c r="F20" s="642"/>
      <c r="G20" s="642"/>
    </row>
    <row r="21" spans="1:7" ht="15" customHeight="1" x14ac:dyDescent="0.25">
      <c r="A21" s="228" t="s">
        <v>167</v>
      </c>
      <c r="B21" s="51">
        <f t="shared" ref="B21:G21" si="2">+B22+B23+B24</f>
        <v>4303</v>
      </c>
      <c r="C21" s="51">
        <f t="shared" si="2"/>
        <v>7</v>
      </c>
      <c r="D21" s="51">
        <f t="shared" si="2"/>
        <v>10</v>
      </c>
      <c r="E21" s="51">
        <f t="shared" si="2"/>
        <v>16</v>
      </c>
      <c r="F21" s="51">
        <f t="shared" si="2"/>
        <v>2119</v>
      </c>
      <c r="G21" s="51">
        <f t="shared" si="2"/>
        <v>2151</v>
      </c>
    </row>
    <row r="22" spans="1:7" ht="15" customHeight="1" x14ac:dyDescent="0.2">
      <c r="A22" s="1" t="s">
        <v>493</v>
      </c>
      <c r="B22" s="642">
        <f>+C22+D22+E22+F22+G22</f>
        <v>4221</v>
      </c>
      <c r="C22" s="642">
        <v>0</v>
      </c>
      <c r="D22" s="642">
        <v>0</v>
      </c>
      <c r="E22" s="642">
        <v>0</v>
      </c>
      <c r="F22" s="642">
        <v>2096</v>
      </c>
      <c r="G22" s="642">
        <v>2125</v>
      </c>
    </row>
    <row r="23" spans="1:7" ht="15" customHeight="1" x14ac:dyDescent="0.2">
      <c r="A23" s="1" t="s">
        <v>494</v>
      </c>
      <c r="B23" s="642">
        <f>+C23+D23+E23+F23+G23</f>
        <v>82</v>
      </c>
      <c r="C23" s="642">
        <v>7</v>
      </c>
      <c r="D23" s="642">
        <v>10</v>
      </c>
      <c r="E23" s="642">
        <v>16</v>
      </c>
      <c r="F23" s="642">
        <v>23</v>
      </c>
      <c r="G23" s="642">
        <v>26</v>
      </c>
    </row>
    <row r="24" spans="1:7" ht="15" customHeight="1" x14ac:dyDescent="0.2">
      <c r="A24" s="1" t="s">
        <v>552</v>
      </c>
      <c r="B24" s="420">
        <f>SUM(C24:G24)</f>
        <v>0</v>
      </c>
      <c r="C24" s="412"/>
      <c r="D24" s="412"/>
      <c r="E24" s="412"/>
      <c r="F24" s="412"/>
      <c r="G24" s="412"/>
    </row>
    <row r="25" spans="1:7" ht="15" customHeight="1" x14ac:dyDescent="0.2">
      <c r="B25" s="282"/>
      <c r="C25" s="282"/>
    </row>
    <row r="26" spans="1:7" ht="15" customHeight="1" x14ac:dyDescent="0.25">
      <c r="A26" s="419" t="s">
        <v>495</v>
      </c>
      <c r="B26" s="419"/>
      <c r="C26" s="419"/>
      <c r="D26" s="419"/>
      <c r="E26" s="419"/>
      <c r="F26" s="419"/>
      <c r="G26" s="419"/>
    </row>
    <row r="27" spans="1:7" ht="15" customHeight="1" x14ac:dyDescent="0.25">
      <c r="A27" s="228" t="s">
        <v>5</v>
      </c>
      <c r="B27" s="413">
        <f t="shared" ref="B27:G30" si="3">+H11/B11</f>
        <v>0</v>
      </c>
      <c r="C27" s="413">
        <f t="shared" si="3"/>
        <v>0</v>
      </c>
      <c r="D27" s="413">
        <f t="shared" si="3"/>
        <v>0</v>
      </c>
      <c r="E27" s="413">
        <f t="shared" si="3"/>
        <v>0</v>
      </c>
      <c r="F27" s="413">
        <f t="shared" si="3"/>
        <v>0</v>
      </c>
      <c r="G27" s="413">
        <f t="shared" si="3"/>
        <v>0</v>
      </c>
    </row>
    <row r="28" spans="1:7" ht="15" customHeight="1" x14ac:dyDescent="0.2">
      <c r="A28" s="1" t="s">
        <v>493</v>
      </c>
      <c r="B28" s="413">
        <f>+H12/B12</f>
        <v>0</v>
      </c>
      <c r="C28" s="413" t="s">
        <v>182</v>
      </c>
      <c r="D28" s="413" t="s">
        <v>182</v>
      </c>
      <c r="E28" s="413" t="s">
        <v>182</v>
      </c>
      <c r="F28" s="413">
        <f t="shared" si="3"/>
        <v>0</v>
      </c>
      <c r="G28" s="413">
        <f t="shared" si="3"/>
        <v>0</v>
      </c>
    </row>
    <row r="29" spans="1:7" ht="15" customHeight="1" x14ac:dyDescent="0.2">
      <c r="A29" s="1" t="s">
        <v>494</v>
      </c>
      <c r="B29" s="413">
        <f>+H13/B13</f>
        <v>0</v>
      </c>
      <c r="C29" s="413">
        <f t="shared" ref="C29:E30" si="4">+I13/C13</f>
        <v>0</v>
      </c>
      <c r="D29" s="413">
        <f>+J13/D13</f>
        <v>0</v>
      </c>
      <c r="E29" s="413">
        <f t="shared" si="4"/>
        <v>0</v>
      </c>
      <c r="F29" s="413">
        <f t="shared" si="3"/>
        <v>0</v>
      </c>
      <c r="G29" s="413">
        <f t="shared" si="3"/>
        <v>0</v>
      </c>
    </row>
    <row r="30" spans="1:7" ht="15" customHeight="1" x14ac:dyDescent="0.2">
      <c r="A30" s="1" t="s">
        <v>552</v>
      </c>
      <c r="B30" s="413">
        <f>+H14/B14</f>
        <v>0</v>
      </c>
      <c r="C30" s="413" t="s">
        <v>182</v>
      </c>
      <c r="D30" s="413">
        <f>+J14/D14</f>
        <v>0</v>
      </c>
      <c r="E30" s="413">
        <f t="shared" si="4"/>
        <v>0</v>
      </c>
      <c r="F30" s="413">
        <f t="shared" si="3"/>
        <v>0</v>
      </c>
      <c r="G30" s="413">
        <f t="shared" si="3"/>
        <v>0</v>
      </c>
    </row>
    <row r="31" spans="1:7" ht="15" customHeight="1" x14ac:dyDescent="0.2">
      <c r="A31" s="2"/>
      <c r="B31" s="71"/>
      <c r="C31" s="71"/>
      <c r="D31" s="71"/>
      <c r="E31" s="71"/>
      <c r="F31" s="71"/>
      <c r="G31" s="71"/>
    </row>
    <row r="32" spans="1:7" ht="15" customHeight="1" x14ac:dyDescent="0.25">
      <c r="A32" s="228" t="s">
        <v>166</v>
      </c>
      <c r="B32" s="413">
        <f t="shared" ref="B32:G35" si="5">+H16/B16</f>
        <v>0</v>
      </c>
      <c r="C32" s="413">
        <f t="shared" si="5"/>
        <v>0</v>
      </c>
      <c r="D32" s="413">
        <f t="shared" si="5"/>
        <v>0</v>
      </c>
      <c r="E32" s="413">
        <f t="shared" si="5"/>
        <v>0</v>
      </c>
      <c r="F32" s="413">
        <f t="shared" si="5"/>
        <v>0</v>
      </c>
      <c r="G32" s="413">
        <f t="shared" si="5"/>
        <v>0</v>
      </c>
    </row>
    <row r="33" spans="1:7" ht="15" customHeight="1" x14ac:dyDescent="0.2">
      <c r="A33" s="1" t="s">
        <v>493</v>
      </c>
      <c r="B33" s="413">
        <f>+H17/B17</f>
        <v>0</v>
      </c>
      <c r="C33" s="413" t="s">
        <v>182</v>
      </c>
      <c r="D33" s="413" t="s">
        <v>182</v>
      </c>
      <c r="E33" s="413" t="s">
        <v>182</v>
      </c>
      <c r="F33" s="413">
        <f t="shared" si="5"/>
        <v>0</v>
      </c>
      <c r="G33" s="413">
        <f t="shared" si="5"/>
        <v>0</v>
      </c>
    </row>
    <row r="34" spans="1:7" ht="15" customHeight="1" x14ac:dyDescent="0.2">
      <c r="A34" s="1" t="s">
        <v>494</v>
      </c>
      <c r="B34" s="413">
        <f>+H18/B18</f>
        <v>0</v>
      </c>
      <c r="C34" s="413">
        <f t="shared" ref="C34:E35" si="6">+I18/C18</f>
        <v>0</v>
      </c>
      <c r="D34" s="413">
        <f t="shared" si="6"/>
        <v>0</v>
      </c>
      <c r="E34" s="413">
        <f t="shared" si="6"/>
        <v>0</v>
      </c>
      <c r="F34" s="413">
        <f t="shared" si="5"/>
        <v>0</v>
      </c>
      <c r="G34" s="413">
        <f t="shared" si="5"/>
        <v>0</v>
      </c>
    </row>
    <row r="35" spans="1:7" ht="15" customHeight="1" x14ac:dyDescent="0.2">
      <c r="A35" s="1" t="s">
        <v>552</v>
      </c>
      <c r="B35" s="413">
        <f>+H19/B19</f>
        <v>0</v>
      </c>
      <c r="C35" s="413" t="s">
        <v>182</v>
      </c>
      <c r="D35" s="413">
        <f>+J19/D19</f>
        <v>0</v>
      </c>
      <c r="E35" s="413">
        <f t="shared" si="6"/>
        <v>0</v>
      </c>
      <c r="F35" s="413">
        <f t="shared" si="5"/>
        <v>0</v>
      </c>
      <c r="G35" s="413">
        <f t="shared" si="5"/>
        <v>0</v>
      </c>
    </row>
    <row r="36" spans="1:7" ht="15" customHeight="1" x14ac:dyDescent="0.2">
      <c r="B36" s="71"/>
      <c r="C36" s="71"/>
      <c r="D36" s="71"/>
      <c r="E36" s="71"/>
      <c r="F36" s="71"/>
      <c r="G36" s="71"/>
    </row>
    <row r="37" spans="1:7" ht="15" customHeight="1" x14ac:dyDescent="0.25">
      <c r="A37" s="228" t="s">
        <v>167</v>
      </c>
      <c r="B37" s="413">
        <f t="shared" ref="B37:G37" si="7">+H21/B21</f>
        <v>0</v>
      </c>
      <c r="C37" s="413">
        <f t="shared" si="7"/>
        <v>0</v>
      </c>
      <c r="D37" s="413">
        <f t="shared" si="7"/>
        <v>0</v>
      </c>
      <c r="E37" s="413">
        <f t="shared" si="7"/>
        <v>0</v>
      </c>
      <c r="F37" s="413">
        <f t="shared" si="7"/>
        <v>0</v>
      </c>
      <c r="G37" s="413">
        <f t="shared" si="7"/>
        <v>0</v>
      </c>
    </row>
    <row r="38" spans="1:7" ht="15" customHeight="1" x14ac:dyDescent="0.2">
      <c r="A38" s="1" t="s">
        <v>493</v>
      </c>
      <c r="B38" s="413">
        <f>+H22/B22</f>
        <v>0</v>
      </c>
      <c r="C38" s="413" t="s">
        <v>182</v>
      </c>
      <c r="D38" s="413" t="s">
        <v>182</v>
      </c>
      <c r="E38" s="413" t="s">
        <v>182</v>
      </c>
      <c r="F38" s="413">
        <f>+L22/F22</f>
        <v>0</v>
      </c>
      <c r="G38" s="413">
        <f>+M22/G22</f>
        <v>0</v>
      </c>
    </row>
    <row r="39" spans="1:7" ht="15" customHeight="1" x14ac:dyDescent="0.2">
      <c r="A39" s="236" t="s">
        <v>494</v>
      </c>
      <c r="B39" s="413">
        <f>+H23/B23</f>
        <v>0</v>
      </c>
      <c r="C39" s="413">
        <f>+I23/C23</f>
        <v>0</v>
      </c>
      <c r="D39" s="413">
        <f>+J23/D23</f>
        <v>0</v>
      </c>
      <c r="E39" s="413">
        <f>+K23/E23</f>
        <v>0</v>
      </c>
      <c r="F39" s="413">
        <f>+L23/F23</f>
        <v>0</v>
      </c>
      <c r="G39" s="413">
        <f>+M23/G23</f>
        <v>0</v>
      </c>
    </row>
    <row r="40" spans="1:7" ht="13.5" thickBot="1" x14ac:dyDescent="0.25">
      <c r="A40" s="241" t="s">
        <v>552</v>
      </c>
      <c r="B40" s="411" t="s">
        <v>182</v>
      </c>
      <c r="C40" s="411" t="s">
        <v>182</v>
      </c>
      <c r="D40" s="411" t="s">
        <v>182</v>
      </c>
      <c r="E40" s="411" t="s">
        <v>182</v>
      </c>
      <c r="F40" s="411" t="s">
        <v>182</v>
      </c>
      <c r="G40" s="411" t="s">
        <v>182</v>
      </c>
    </row>
  </sheetData>
  <mergeCells count="1">
    <mergeCell ref="H2:I3"/>
  </mergeCells>
  <hyperlinks>
    <hyperlink ref="H2" r:id="rId1" location="INDICE!A1"/>
    <hyperlink ref="H2:I3" location="INDICE!A3" display="INDICE"/>
  </hyperlinks>
  <printOptions horizontalCentered="1"/>
  <pageMargins left="0.59055118110236227" right="0.59055118110236227" top="0.98425196850393704" bottom="0.98425196850393704" header="0" footer="0"/>
  <pageSetup orientation="portrait" horizontalDpi="360" verticalDpi="360" r:id="rId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zoomScaleSheetLayoutView="100" workbookViewId="0">
      <selection activeCell="J2" sqref="J2:K3"/>
    </sheetView>
  </sheetViews>
  <sheetFormatPr baseColWidth="10" defaultColWidth="11" defaultRowHeight="12" x14ac:dyDescent="0.2"/>
  <cols>
    <col min="1" max="1" width="22.125" style="29" customWidth="1"/>
    <col min="2" max="8" width="7.875" style="29" customWidth="1"/>
    <col min="9" max="16384" width="11" style="145"/>
  </cols>
  <sheetData>
    <row r="1" spans="1:13" ht="15" x14ac:dyDescent="0.25">
      <c r="A1" s="229" t="s">
        <v>795</v>
      </c>
      <c r="B1" s="229"/>
      <c r="C1" s="7"/>
      <c r="D1" s="7"/>
      <c r="E1" s="7"/>
      <c r="F1" s="7"/>
      <c r="G1" s="7"/>
      <c r="H1" s="7"/>
      <c r="I1" s="130"/>
      <c r="J1" s="130"/>
      <c r="K1" s="130"/>
      <c r="L1" s="130"/>
      <c r="M1" s="155"/>
    </row>
    <row r="2" spans="1:13" ht="15" x14ac:dyDescent="0.25">
      <c r="A2" s="229" t="s">
        <v>489</v>
      </c>
      <c r="B2" s="229"/>
      <c r="C2" s="7"/>
      <c r="D2" s="7"/>
      <c r="E2" s="7"/>
      <c r="F2" s="7"/>
      <c r="G2" s="7"/>
      <c r="H2" s="7"/>
      <c r="I2" s="200"/>
      <c r="J2" s="747" t="s">
        <v>650</v>
      </c>
      <c r="K2" s="747"/>
      <c r="L2" s="200"/>
      <c r="M2" s="155"/>
    </row>
    <row r="3" spans="1:13" ht="15" x14ac:dyDescent="0.25">
      <c r="A3" s="86" t="s">
        <v>490</v>
      </c>
      <c r="B3" s="86"/>
      <c r="C3" s="7"/>
      <c r="D3" s="7"/>
      <c r="E3" s="7"/>
      <c r="F3" s="7"/>
      <c r="G3" s="7"/>
      <c r="H3" s="7"/>
      <c r="I3" s="200"/>
      <c r="J3" s="747"/>
      <c r="K3" s="747"/>
      <c r="L3"/>
      <c r="M3" s="155"/>
    </row>
    <row r="4" spans="1:13" ht="15" x14ac:dyDescent="0.25">
      <c r="A4" s="229" t="s">
        <v>491</v>
      </c>
      <c r="B4" s="229"/>
      <c r="C4" s="7"/>
      <c r="D4" s="7"/>
      <c r="E4" s="7"/>
      <c r="F4" s="7"/>
      <c r="G4" s="7"/>
      <c r="H4" s="7"/>
      <c r="I4" s="174"/>
      <c r="J4" s="174"/>
      <c r="K4" s="174"/>
      <c r="L4" s="174"/>
      <c r="M4" s="155"/>
    </row>
    <row r="5" spans="1:13" ht="15" x14ac:dyDescent="0.25">
      <c r="A5" s="86" t="s">
        <v>160</v>
      </c>
      <c r="B5" s="86"/>
      <c r="C5" s="7"/>
      <c r="D5" s="7"/>
      <c r="E5" s="7"/>
      <c r="F5" s="9"/>
      <c r="G5" s="7"/>
      <c r="H5" s="7"/>
      <c r="I5" s="144"/>
    </row>
    <row r="6" spans="1:13" ht="15.75" thickBot="1" x14ac:dyDescent="0.3">
      <c r="A6" s="230" t="s">
        <v>1063</v>
      </c>
      <c r="B6" s="230"/>
      <c r="C6" s="402"/>
      <c r="D6" s="402"/>
      <c r="E6" s="402"/>
      <c r="F6" s="402"/>
      <c r="G6" s="402"/>
      <c r="H6" s="402"/>
      <c r="I6" s="146"/>
    </row>
    <row r="7" spans="1:13" ht="13.5" x14ac:dyDescent="0.25">
      <c r="A7" s="274" t="s">
        <v>161</v>
      </c>
      <c r="B7" s="274"/>
      <c r="C7" s="274"/>
      <c r="D7" s="274"/>
      <c r="E7" s="274"/>
      <c r="F7" s="274"/>
      <c r="G7" s="274"/>
      <c r="H7" s="274"/>
      <c r="I7" s="144"/>
    </row>
    <row r="8" spans="1:13" ht="14.25" thickBot="1" x14ac:dyDescent="0.3">
      <c r="A8" s="276" t="s">
        <v>163</v>
      </c>
      <c r="B8" s="276" t="s">
        <v>5</v>
      </c>
      <c r="C8" s="276" t="s">
        <v>34</v>
      </c>
      <c r="D8" s="276" t="s">
        <v>35</v>
      </c>
      <c r="E8" s="276" t="s">
        <v>36</v>
      </c>
      <c r="F8" s="276" t="s">
        <v>38</v>
      </c>
      <c r="G8" s="276" t="s">
        <v>39</v>
      </c>
      <c r="H8" s="276" t="s">
        <v>40</v>
      </c>
      <c r="I8" s="147"/>
    </row>
    <row r="9" spans="1:13" ht="13.5" x14ac:dyDescent="0.25">
      <c r="A9" s="2"/>
      <c r="B9" s="2"/>
      <c r="C9" s="2"/>
      <c r="D9" s="2"/>
      <c r="E9" s="2"/>
      <c r="F9" s="2"/>
      <c r="G9" s="2"/>
      <c r="H9" s="2"/>
      <c r="I9" s="144"/>
    </row>
    <row r="10" spans="1:13" s="150" customFormat="1" ht="15" x14ac:dyDescent="0.25">
      <c r="A10" s="419" t="s">
        <v>492</v>
      </c>
      <c r="B10" s="419"/>
      <c r="C10" s="419"/>
      <c r="D10" s="419"/>
      <c r="E10" s="419"/>
      <c r="F10" s="419"/>
      <c r="G10" s="419"/>
      <c r="H10" s="419"/>
      <c r="I10" s="149"/>
    </row>
    <row r="11" spans="1:13" ht="15" customHeight="1" x14ac:dyDescent="0.25">
      <c r="A11" s="228" t="s">
        <v>5</v>
      </c>
      <c r="B11" s="51">
        <f>+B16+B21</f>
        <v>31105</v>
      </c>
      <c r="C11" s="51">
        <f t="shared" ref="C11:H12" si="0">+C16+C21</f>
        <v>5094</v>
      </c>
      <c r="D11" s="51">
        <f t="shared" si="0"/>
        <v>5463</v>
      </c>
      <c r="E11" s="51">
        <f t="shared" si="0"/>
        <v>5259</v>
      </c>
      <c r="F11" s="51">
        <f t="shared" si="0"/>
        <v>5073</v>
      </c>
      <c r="G11" s="51">
        <f t="shared" si="0"/>
        <v>5121</v>
      </c>
      <c r="H11" s="51">
        <f t="shared" si="0"/>
        <v>5095</v>
      </c>
      <c r="I11" s="144"/>
    </row>
    <row r="12" spans="1:13" ht="15" customHeight="1" x14ac:dyDescent="0.25">
      <c r="A12" s="1" t="s">
        <v>493</v>
      </c>
      <c r="B12" s="51">
        <f>+B17+B22</f>
        <v>28354</v>
      </c>
      <c r="C12" s="51">
        <f t="shared" si="0"/>
        <v>4611</v>
      </c>
      <c r="D12" s="51">
        <f t="shared" si="0"/>
        <v>4983</v>
      </c>
      <c r="E12" s="51">
        <f t="shared" si="0"/>
        <v>4804</v>
      </c>
      <c r="F12" s="51">
        <f t="shared" si="0"/>
        <v>4636</v>
      </c>
      <c r="G12" s="51">
        <f t="shared" si="0"/>
        <v>4671</v>
      </c>
      <c r="H12" s="51">
        <f t="shared" si="0"/>
        <v>4649</v>
      </c>
      <c r="I12" s="144"/>
    </row>
    <row r="13" spans="1:13" ht="15" customHeight="1" x14ac:dyDescent="0.25">
      <c r="A13" s="1" t="s">
        <v>494</v>
      </c>
      <c r="B13" s="51">
        <f t="shared" ref="B13:H14" si="1">+B18+B23</f>
        <v>2538</v>
      </c>
      <c r="C13" s="51">
        <f t="shared" si="1"/>
        <v>446</v>
      </c>
      <c r="D13" s="51">
        <f t="shared" si="1"/>
        <v>443</v>
      </c>
      <c r="E13" s="51">
        <f t="shared" si="1"/>
        <v>420</v>
      </c>
      <c r="F13" s="51">
        <f t="shared" si="1"/>
        <v>404</v>
      </c>
      <c r="G13" s="51">
        <f t="shared" si="1"/>
        <v>414</v>
      </c>
      <c r="H13" s="51">
        <f t="shared" si="1"/>
        <v>411</v>
      </c>
      <c r="I13" s="144"/>
    </row>
    <row r="14" spans="1:13" ht="15" customHeight="1" x14ac:dyDescent="0.25">
      <c r="A14" s="1" t="s">
        <v>552</v>
      </c>
      <c r="B14" s="51">
        <f t="shared" si="1"/>
        <v>213</v>
      </c>
      <c r="C14" s="51">
        <f t="shared" si="1"/>
        <v>37</v>
      </c>
      <c r="D14" s="51">
        <f t="shared" si="1"/>
        <v>37</v>
      </c>
      <c r="E14" s="51">
        <f t="shared" si="1"/>
        <v>35</v>
      </c>
      <c r="F14" s="51">
        <f t="shared" si="1"/>
        <v>33</v>
      </c>
      <c r="G14" s="51">
        <f t="shared" si="1"/>
        <v>36</v>
      </c>
      <c r="H14" s="51">
        <f t="shared" si="1"/>
        <v>35</v>
      </c>
      <c r="I14" s="144"/>
    </row>
    <row r="15" spans="1:13" ht="15" customHeight="1" x14ac:dyDescent="0.25">
      <c r="A15" s="1"/>
      <c r="B15" s="51"/>
      <c r="C15" s="51"/>
      <c r="D15" s="51"/>
      <c r="E15" s="51"/>
      <c r="F15" s="51"/>
      <c r="G15" s="51"/>
      <c r="H15" s="51"/>
      <c r="I15" s="144"/>
    </row>
    <row r="16" spans="1:13" ht="15" customHeight="1" x14ac:dyDescent="0.25">
      <c r="A16" s="261" t="s">
        <v>166</v>
      </c>
      <c r="B16" s="51">
        <f t="shared" ref="B16:H16" si="2">SUM(B17:B19)</f>
        <v>16738</v>
      </c>
      <c r="C16" s="51">
        <f t="shared" si="2"/>
        <v>2741</v>
      </c>
      <c r="D16" s="51">
        <f t="shared" si="2"/>
        <v>3008</v>
      </c>
      <c r="E16" s="51">
        <f t="shared" si="2"/>
        <v>2818</v>
      </c>
      <c r="F16" s="51">
        <f t="shared" si="2"/>
        <v>2711</v>
      </c>
      <c r="G16" s="51">
        <f t="shared" si="2"/>
        <v>2746</v>
      </c>
      <c r="H16" s="51">
        <f t="shared" si="2"/>
        <v>2714</v>
      </c>
      <c r="I16" s="144"/>
    </row>
    <row r="17" spans="1:8" ht="15" customHeight="1" x14ac:dyDescent="0.2">
      <c r="A17" s="1" t="s">
        <v>493</v>
      </c>
      <c r="B17" s="420">
        <f>SUM(C17:H17)</f>
        <v>14151</v>
      </c>
      <c r="C17" s="420">
        <v>2286</v>
      </c>
      <c r="D17" s="420">
        <v>2558</v>
      </c>
      <c r="E17" s="420">
        <v>2390</v>
      </c>
      <c r="F17" s="420">
        <v>2300</v>
      </c>
      <c r="G17" s="420">
        <v>2322</v>
      </c>
      <c r="H17" s="420">
        <v>2295</v>
      </c>
    </row>
    <row r="18" spans="1:8" ht="15" customHeight="1" x14ac:dyDescent="0.2">
      <c r="A18" s="1" t="s">
        <v>494</v>
      </c>
      <c r="B18" s="420">
        <v>2374</v>
      </c>
      <c r="C18" s="420">
        <v>418</v>
      </c>
      <c r="D18" s="420">
        <v>413</v>
      </c>
      <c r="E18" s="420">
        <v>393</v>
      </c>
      <c r="F18" s="420">
        <v>378</v>
      </c>
      <c r="G18" s="420">
        <v>388</v>
      </c>
      <c r="H18" s="420">
        <v>384</v>
      </c>
    </row>
    <row r="19" spans="1:8" ht="15" customHeight="1" x14ac:dyDescent="0.2">
      <c r="A19" s="1" t="s">
        <v>552</v>
      </c>
      <c r="B19" s="420">
        <v>213</v>
      </c>
      <c r="C19" s="420">
        <v>37</v>
      </c>
      <c r="D19" s="420">
        <v>37</v>
      </c>
      <c r="E19" s="420">
        <v>35</v>
      </c>
      <c r="F19" s="420">
        <v>33</v>
      </c>
      <c r="G19" s="420">
        <v>36</v>
      </c>
      <c r="H19" s="420">
        <v>35</v>
      </c>
    </row>
    <row r="20" spans="1:8" ht="15" customHeight="1" x14ac:dyDescent="0.2">
      <c r="B20" s="420"/>
      <c r="C20" s="420"/>
      <c r="D20" s="420"/>
      <c r="E20" s="420"/>
      <c r="F20" s="420"/>
      <c r="G20" s="420"/>
      <c r="H20" s="420"/>
    </row>
    <row r="21" spans="1:8" ht="15" customHeight="1" x14ac:dyDescent="0.25">
      <c r="A21" s="261" t="s">
        <v>167</v>
      </c>
      <c r="B21" s="51">
        <f t="shared" ref="B21:H21" si="3">SUM(B22:B24)</f>
        <v>14367</v>
      </c>
      <c r="C21" s="51">
        <f t="shared" si="3"/>
        <v>2353</v>
      </c>
      <c r="D21" s="51">
        <f t="shared" si="3"/>
        <v>2455</v>
      </c>
      <c r="E21" s="51">
        <f t="shared" si="3"/>
        <v>2441</v>
      </c>
      <c r="F21" s="51">
        <f t="shared" si="3"/>
        <v>2362</v>
      </c>
      <c r="G21" s="51">
        <f t="shared" si="3"/>
        <v>2375</v>
      </c>
      <c r="H21" s="51">
        <f t="shared" si="3"/>
        <v>2381</v>
      </c>
    </row>
    <row r="22" spans="1:8" ht="15" customHeight="1" x14ac:dyDescent="0.2">
      <c r="A22" s="1" t="s">
        <v>493</v>
      </c>
      <c r="B22" s="51">
        <v>14203</v>
      </c>
      <c r="C22" s="51">
        <v>2325</v>
      </c>
      <c r="D22" s="51">
        <v>2425</v>
      </c>
      <c r="E22" s="51">
        <v>2414</v>
      </c>
      <c r="F22" s="51">
        <v>2336</v>
      </c>
      <c r="G22" s="51">
        <v>2349</v>
      </c>
      <c r="H22" s="51">
        <v>2354</v>
      </c>
    </row>
    <row r="23" spans="1:8" ht="15" customHeight="1" x14ac:dyDescent="0.2">
      <c r="A23" s="1" t="s">
        <v>494</v>
      </c>
      <c r="B23" s="420">
        <v>164</v>
      </c>
      <c r="C23" s="420">
        <v>28</v>
      </c>
      <c r="D23" s="420">
        <v>30</v>
      </c>
      <c r="E23" s="420">
        <v>27</v>
      </c>
      <c r="F23" s="420">
        <v>26</v>
      </c>
      <c r="G23" s="420">
        <v>26</v>
      </c>
      <c r="H23" s="420">
        <v>27</v>
      </c>
    </row>
    <row r="24" spans="1:8" ht="15" customHeight="1" x14ac:dyDescent="0.2">
      <c r="A24" s="1" t="s">
        <v>552</v>
      </c>
      <c r="B24" s="412"/>
      <c r="C24" s="412"/>
      <c r="D24" s="412"/>
      <c r="E24" s="412"/>
      <c r="F24" s="412"/>
      <c r="G24" s="412"/>
      <c r="H24" s="412"/>
    </row>
    <row r="25" spans="1:8" ht="15" customHeight="1" x14ac:dyDescent="0.2">
      <c r="B25" s="282"/>
      <c r="C25" s="412"/>
      <c r="D25" s="412"/>
      <c r="E25" s="412"/>
      <c r="F25" s="412"/>
      <c r="G25" s="412"/>
      <c r="H25" s="412"/>
    </row>
    <row r="26" spans="1:8" ht="15" customHeight="1" x14ac:dyDescent="0.25">
      <c r="A26" s="419" t="s">
        <v>495</v>
      </c>
      <c r="B26" s="419"/>
      <c r="C26" s="419"/>
      <c r="D26" s="419"/>
      <c r="E26" s="419"/>
      <c r="F26" s="419"/>
      <c r="G26" s="419"/>
      <c r="H26" s="419"/>
    </row>
    <row r="27" spans="1:8" ht="15" customHeight="1" x14ac:dyDescent="0.25">
      <c r="A27" s="228" t="s">
        <v>5</v>
      </c>
      <c r="B27" s="413">
        <f>+B42/B11</f>
        <v>14.894197074425334</v>
      </c>
      <c r="C27" s="413">
        <f t="shared" ref="C27:H28" si="4">+C42/C11</f>
        <v>14.153513937966235</v>
      </c>
      <c r="D27" s="413">
        <f t="shared" si="4"/>
        <v>16.196595277320153</v>
      </c>
      <c r="E27" s="413">
        <f t="shared" si="4"/>
        <v>15.116181783609051</v>
      </c>
      <c r="F27" s="413">
        <f t="shared" si="4"/>
        <v>14.546816479400748</v>
      </c>
      <c r="G27" s="413">
        <f t="shared" si="4"/>
        <v>14.604959968756102</v>
      </c>
      <c r="H27" s="413">
        <f t="shared" si="4"/>
        <v>14.645731108930324</v>
      </c>
    </row>
    <row r="28" spans="1:8" ht="15" customHeight="1" x14ac:dyDescent="0.2">
      <c r="A28" s="1" t="s">
        <v>493</v>
      </c>
      <c r="B28" s="413">
        <f>+B43/B12</f>
        <v>14.78013684136277</v>
      </c>
      <c r="C28" s="413">
        <f t="shared" si="4"/>
        <v>13.999349381912817</v>
      </c>
      <c r="D28" s="413">
        <f t="shared" si="4"/>
        <v>16.207706201083685</v>
      </c>
      <c r="E28" s="413">
        <f t="shared" si="4"/>
        <v>14.97751873438801</v>
      </c>
      <c r="F28" s="413">
        <f t="shared" si="4"/>
        <v>14.416522864538395</v>
      </c>
      <c r="G28" s="413">
        <f t="shared" si="4"/>
        <v>14.456219225005352</v>
      </c>
      <c r="H28" s="413">
        <f t="shared" si="4"/>
        <v>14.508496450849645</v>
      </c>
    </row>
    <row r="29" spans="1:8" ht="15" customHeight="1" x14ac:dyDescent="0.2">
      <c r="A29" s="1" t="s">
        <v>494</v>
      </c>
      <c r="B29" s="413">
        <f t="shared" ref="B29:H30" si="5">+B44/B13</f>
        <v>15.372734436564224</v>
      </c>
      <c r="C29" s="413">
        <f t="shared" si="5"/>
        <v>15.105381165919283</v>
      </c>
      <c r="D29" s="413">
        <f t="shared" si="5"/>
        <v>15.494356659142213</v>
      </c>
      <c r="E29" s="413">
        <f t="shared" si="5"/>
        <v>15.759523809523809</v>
      </c>
      <c r="F29" s="413">
        <f t="shared" si="5"/>
        <v>15.150990099009901</v>
      </c>
      <c r="G29" s="413">
        <f t="shared" si="5"/>
        <v>15.478260869565217</v>
      </c>
      <c r="H29" s="413">
        <f t="shared" si="5"/>
        <v>15.248175182481752</v>
      </c>
    </row>
    <row r="30" spans="1:8" ht="15" customHeight="1" x14ac:dyDescent="0.2">
      <c r="A30" s="1" t="s">
        <v>552</v>
      </c>
      <c r="B30" s="413">
        <f t="shared" si="5"/>
        <v>24.375586854460092</v>
      </c>
      <c r="C30" s="413">
        <f t="shared" si="5"/>
        <v>21.891891891891891</v>
      </c>
      <c r="D30" s="413">
        <f t="shared" si="5"/>
        <v>23.108108108108109</v>
      </c>
      <c r="E30" s="413">
        <f t="shared" si="5"/>
        <v>26.428571428571427</v>
      </c>
      <c r="F30" s="413">
        <f t="shared" si="5"/>
        <v>25.454545454545453</v>
      </c>
      <c r="G30" s="413">
        <f t="shared" si="5"/>
        <v>23.861111111111111</v>
      </c>
      <c r="H30" s="413">
        <f t="shared" si="5"/>
        <v>25.8</v>
      </c>
    </row>
    <row r="31" spans="1:8" ht="15" customHeight="1" x14ac:dyDescent="0.2">
      <c r="A31" s="1"/>
      <c r="B31" s="71"/>
      <c r="C31" s="71"/>
      <c r="D31" s="71"/>
      <c r="E31" s="71"/>
      <c r="F31" s="71"/>
      <c r="G31" s="71"/>
      <c r="H31" s="71"/>
    </row>
    <row r="32" spans="1:8" ht="15" customHeight="1" x14ac:dyDescent="0.25">
      <c r="A32" s="261" t="s">
        <v>166</v>
      </c>
      <c r="B32" s="413">
        <f>+B47/B16</f>
        <v>19.450591468514755</v>
      </c>
      <c r="C32" s="413">
        <f t="shared" ref="C32:H32" si="6">+C47/C16</f>
        <v>18.364830353885445</v>
      </c>
      <c r="D32" s="413">
        <f t="shared" si="6"/>
        <v>20.577460106382979</v>
      </c>
      <c r="E32" s="413">
        <f t="shared" si="6"/>
        <v>19.671398154719661</v>
      </c>
      <c r="F32" s="413">
        <f t="shared" si="6"/>
        <v>19.170785687938029</v>
      </c>
      <c r="G32" s="413">
        <f t="shared" si="6"/>
        <v>19.343408594319008</v>
      </c>
      <c r="H32" s="413">
        <f t="shared" si="6"/>
        <v>19.456890198968313</v>
      </c>
    </row>
    <row r="33" spans="1:8" ht="15" customHeight="1" x14ac:dyDescent="0.2">
      <c r="A33" s="1" t="s">
        <v>493</v>
      </c>
      <c r="B33" s="413">
        <f t="shared" ref="B33:H35" si="7">+B48/B17</f>
        <v>20.038301180128613</v>
      </c>
      <c r="C33" s="413">
        <f t="shared" si="7"/>
        <v>18.889763779527559</v>
      </c>
      <c r="D33" s="413">
        <f t="shared" si="7"/>
        <v>21.332290852228304</v>
      </c>
      <c r="E33" s="413">
        <f t="shared" si="7"/>
        <v>20.196234309623431</v>
      </c>
      <c r="F33" s="413">
        <f t="shared" si="7"/>
        <v>19.720434782608695</v>
      </c>
      <c r="G33" s="413">
        <f t="shared" si="7"/>
        <v>19.900086132644272</v>
      </c>
      <c r="H33" s="413">
        <f t="shared" si="7"/>
        <v>20.033986928104575</v>
      </c>
    </row>
    <row r="34" spans="1:8" ht="15" customHeight="1" x14ac:dyDescent="0.2">
      <c r="A34" s="1" t="s">
        <v>494</v>
      </c>
      <c r="B34" s="413">
        <f t="shared" si="7"/>
        <v>15.505475989890479</v>
      </c>
      <c r="C34" s="413">
        <f t="shared" si="7"/>
        <v>15.181818181818182</v>
      </c>
      <c r="D34" s="413">
        <f t="shared" si="7"/>
        <v>15.675544794188863</v>
      </c>
      <c r="E34" s="413">
        <f t="shared" si="7"/>
        <v>15.877862595419847</v>
      </c>
      <c r="F34" s="413">
        <f t="shared" si="7"/>
        <v>15.277777777777779</v>
      </c>
      <c r="G34" s="413">
        <f t="shared" si="7"/>
        <v>15.592783505154639</v>
      </c>
      <c r="H34" s="413">
        <f t="shared" si="7"/>
        <v>15.4296875</v>
      </c>
    </row>
    <row r="35" spans="1:8" ht="15" customHeight="1" x14ac:dyDescent="0.2">
      <c r="A35" s="1" t="s">
        <v>552</v>
      </c>
      <c r="B35" s="413">
        <f t="shared" si="7"/>
        <v>24.375586854460092</v>
      </c>
      <c r="C35" s="413">
        <f t="shared" si="7"/>
        <v>21.891891891891891</v>
      </c>
      <c r="D35" s="413">
        <f t="shared" si="7"/>
        <v>23.108108108108109</v>
      </c>
      <c r="E35" s="413">
        <f t="shared" si="7"/>
        <v>26.428571428571427</v>
      </c>
      <c r="F35" s="413">
        <f t="shared" si="7"/>
        <v>25.454545454545453</v>
      </c>
      <c r="G35" s="413">
        <f t="shared" si="7"/>
        <v>23.861111111111111</v>
      </c>
      <c r="H35" s="413">
        <f t="shared" si="7"/>
        <v>25.8</v>
      </c>
    </row>
    <row r="36" spans="1:8" ht="15" customHeight="1" x14ac:dyDescent="0.2">
      <c r="B36" s="71"/>
      <c r="C36" s="71"/>
      <c r="D36" s="71"/>
      <c r="E36" s="71"/>
      <c r="F36" s="71"/>
      <c r="G36" s="71"/>
      <c r="H36" s="71"/>
    </row>
    <row r="37" spans="1:8" ht="15" customHeight="1" x14ac:dyDescent="0.25">
      <c r="A37" s="261" t="s">
        <v>167</v>
      </c>
      <c r="B37" s="413">
        <f>+B52/B21</f>
        <v>9.5858564766478729</v>
      </c>
      <c r="C37" s="413">
        <f t="shared" ref="C37:H37" si="8">+C52/C21</f>
        <v>9.2477688057798559</v>
      </c>
      <c r="D37" s="413">
        <f t="shared" si="8"/>
        <v>10.828920570264765</v>
      </c>
      <c r="E37" s="413">
        <f t="shared" si="8"/>
        <v>9.857435477263417</v>
      </c>
      <c r="F37" s="413">
        <f t="shared" si="8"/>
        <v>9.2396274343776454</v>
      </c>
      <c r="G37" s="413">
        <f t="shared" si="8"/>
        <v>9.1263157894736846</v>
      </c>
      <c r="H37" s="413">
        <f t="shared" si="8"/>
        <v>9.1616967660646793</v>
      </c>
    </row>
    <row r="38" spans="1:8" ht="15" customHeight="1" x14ac:dyDescent="0.2">
      <c r="A38" s="1" t="s">
        <v>493</v>
      </c>
      <c r="B38" s="413">
        <f t="shared" ref="B38:H39" si="9">+B53/B22</f>
        <v>9.5412236851369432</v>
      </c>
      <c r="C38" s="413">
        <f t="shared" si="9"/>
        <v>9.1909677419354843</v>
      </c>
      <c r="D38" s="413">
        <f t="shared" si="9"/>
        <v>10.802061855670104</v>
      </c>
      <c r="E38" s="413">
        <f t="shared" si="9"/>
        <v>9.8106876553438269</v>
      </c>
      <c r="F38" s="413">
        <f t="shared" si="9"/>
        <v>9.194349315068493</v>
      </c>
      <c r="G38" s="413">
        <f t="shared" si="9"/>
        <v>9.0749255002128564</v>
      </c>
      <c r="H38" s="413">
        <f t="shared" si="9"/>
        <v>9.121495327102803</v>
      </c>
    </row>
    <row r="39" spans="1:8" ht="15" customHeight="1" x14ac:dyDescent="0.2">
      <c r="A39" s="1" t="s">
        <v>494</v>
      </c>
      <c r="B39" s="413">
        <f t="shared" si="9"/>
        <v>13.451219512195122</v>
      </c>
      <c r="C39" s="413">
        <f t="shared" si="9"/>
        <v>13.964285714285714</v>
      </c>
      <c r="D39" s="413">
        <f t="shared" si="9"/>
        <v>13</v>
      </c>
      <c r="E39" s="413">
        <f t="shared" si="9"/>
        <v>14.037037037037036</v>
      </c>
      <c r="F39" s="413">
        <f t="shared" si="9"/>
        <v>13.307692307692308</v>
      </c>
      <c r="G39" s="413">
        <f t="shared" si="9"/>
        <v>13.76923076923077</v>
      </c>
      <c r="H39" s="413">
        <f t="shared" si="9"/>
        <v>12.666666666666666</v>
      </c>
    </row>
    <row r="40" spans="1:8" ht="15" customHeight="1" thickBot="1" x14ac:dyDescent="0.25">
      <c r="A40" s="241" t="s">
        <v>552</v>
      </c>
      <c r="B40" s="411" t="s">
        <v>90</v>
      </c>
      <c r="C40" s="411" t="s">
        <v>90</v>
      </c>
      <c r="D40" s="411" t="s">
        <v>90</v>
      </c>
      <c r="E40" s="411" t="s">
        <v>90</v>
      </c>
      <c r="F40" s="411" t="s">
        <v>90</v>
      </c>
      <c r="G40" s="411" t="s">
        <v>90</v>
      </c>
      <c r="H40" s="411" t="s">
        <v>90</v>
      </c>
    </row>
    <row r="41" spans="1:8" ht="15" customHeight="1" x14ac:dyDescent="0.2">
      <c r="B41" s="253"/>
      <c r="C41" s="253"/>
      <c r="D41" s="399"/>
      <c r="E41" s="399"/>
      <c r="F41" s="399"/>
      <c r="G41" s="399"/>
      <c r="H41" s="399"/>
    </row>
    <row r="42" spans="1:8" ht="15" x14ac:dyDescent="0.25">
      <c r="A42" s="228" t="s">
        <v>5</v>
      </c>
      <c r="B42" s="38">
        <f>+B47+B52</f>
        <v>463284</v>
      </c>
      <c r="C42" s="38">
        <f t="shared" ref="C42:H42" si="10">+C47+C52</f>
        <v>72098</v>
      </c>
      <c r="D42" s="38">
        <f t="shared" si="10"/>
        <v>88482</v>
      </c>
      <c r="E42" s="38">
        <f t="shared" si="10"/>
        <v>79496</v>
      </c>
      <c r="F42" s="38">
        <f t="shared" si="10"/>
        <v>73796</v>
      </c>
      <c r="G42" s="38">
        <f t="shared" si="10"/>
        <v>74792</v>
      </c>
      <c r="H42" s="38">
        <f t="shared" si="10"/>
        <v>74620</v>
      </c>
    </row>
    <row r="43" spans="1:8" ht="12.75" x14ac:dyDescent="0.2">
      <c r="A43" s="1" t="s">
        <v>493</v>
      </c>
      <c r="B43" s="38">
        <f t="shared" ref="B43:H45" si="11">+B48+B53</f>
        <v>419076</v>
      </c>
      <c r="C43" s="38">
        <f t="shared" si="11"/>
        <v>64551</v>
      </c>
      <c r="D43" s="38">
        <f t="shared" si="11"/>
        <v>80763</v>
      </c>
      <c r="E43" s="38">
        <f t="shared" si="11"/>
        <v>71952</v>
      </c>
      <c r="F43" s="38">
        <f t="shared" si="11"/>
        <v>66835</v>
      </c>
      <c r="G43" s="38">
        <f t="shared" si="11"/>
        <v>67525</v>
      </c>
      <c r="H43" s="38">
        <f t="shared" si="11"/>
        <v>67450</v>
      </c>
    </row>
    <row r="44" spans="1:8" ht="12.75" x14ac:dyDescent="0.2">
      <c r="A44" s="1" t="s">
        <v>494</v>
      </c>
      <c r="B44" s="38">
        <f t="shared" si="11"/>
        <v>39016</v>
      </c>
      <c r="C44" s="38">
        <f t="shared" si="11"/>
        <v>6737</v>
      </c>
      <c r="D44" s="38">
        <f t="shared" si="11"/>
        <v>6864</v>
      </c>
      <c r="E44" s="38">
        <f t="shared" si="11"/>
        <v>6619</v>
      </c>
      <c r="F44" s="38">
        <f t="shared" si="11"/>
        <v>6121</v>
      </c>
      <c r="G44" s="38">
        <f t="shared" si="11"/>
        <v>6408</v>
      </c>
      <c r="H44" s="38">
        <f t="shared" si="11"/>
        <v>6267</v>
      </c>
    </row>
    <row r="45" spans="1:8" ht="12.75" x14ac:dyDescent="0.2">
      <c r="A45" s="1" t="s">
        <v>1070</v>
      </c>
      <c r="B45" s="38">
        <f t="shared" si="11"/>
        <v>5192</v>
      </c>
      <c r="C45" s="38">
        <f t="shared" si="11"/>
        <v>810</v>
      </c>
      <c r="D45" s="38">
        <f t="shared" si="11"/>
        <v>855</v>
      </c>
      <c r="E45" s="38">
        <f t="shared" si="11"/>
        <v>925</v>
      </c>
      <c r="F45" s="38">
        <f t="shared" si="11"/>
        <v>840</v>
      </c>
      <c r="G45" s="38">
        <f t="shared" si="11"/>
        <v>859</v>
      </c>
      <c r="H45" s="38">
        <f t="shared" si="11"/>
        <v>903</v>
      </c>
    </row>
    <row r="46" spans="1:8" ht="12.75" x14ac:dyDescent="0.2">
      <c r="A46" s="1"/>
      <c r="B46" s="38"/>
      <c r="C46" s="38"/>
      <c r="D46" s="38"/>
      <c r="E46" s="38"/>
      <c r="F46" s="38"/>
      <c r="G46" s="38"/>
      <c r="H46" s="38"/>
    </row>
    <row r="47" spans="1:8" ht="13.5" x14ac:dyDescent="0.25">
      <c r="A47" s="261" t="s">
        <v>166</v>
      </c>
      <c r="B47" s="38">
        <f>+B48+B49+B50</f>
        <v>325564</v>
      </c>
      <c r="C47" s="38">
        <f t="shared" ref="C47:H47" si="12">+C48+C49+C50</f>
        <v>50338</v>
      </c>
      <c r="D47" s="38">
        <f t="shared" si="12"/>
        <v>61897</v>
      </c>
      <c r="E47" s="38">
        <f t="shared" si="12"/>
        <v>55434</v>
      </c>
      <c r="F47" s="38">
        <f t="shared" si="12"/>
        <v>51972</v>
      </c>
      <c r="G47" s="38">
        <f t="shared" si="12"/>
        <v>53117</v>
      </c>
      <c r="H47" s="38">
        <f t="shared" si="12"/>
        <v>52806</v>
      </c>
    </row>
    <row r="48" spans="1:8" ht="12.75" x14ac:dyDescent="0.2">
      <c r="A48" s="1" t="s">
        <v>493</v>
      </c>
      <c r="B48" s="420">
        <v>283562</v>
      </c>
      <c r="C48">
        <v>43182</v>
      </c>
      <c r="D48" s="61">
        <v>54568</v>
      </c>
      <c r="E48" s="61">
        <v>48269</v>
      </c>
      <c r="F48" s="61">
        <v>45357</v>
      </c>
      <c r="G48" s="61">
        <v>46208</v>
      </c>
      <c r="H48" s="61">
        <v>45978</v>
      </c>
    </row>
    <row r="49" spans="1:8" ht="12.75" x14ac:dyDescent="0.2">
      <c r="A49" s="1" t="s">
        <v>494</v>
      </c>
      <c r="B49" s="420">
        <v>36810</v>
      </c>
      <c r="C49">
        <v>6346</v>
      </c>
      <c r="D49">
        <v>6474</v>
      </c>
      <c r="E49">
        <v>6240</v>
      </c>
      <c r="F49">
        <v>5775</v>
      </c>
      <c r="G49">
        <v>6050</v>
      </c>
      <c r="H49">
        <v>5925</v>
      </c>
    </row>
    <row r="50" spans="1:8" ht="12.75" x14ac:dyDescent="0.2">
      <c r="A50" s="1" t="s">
        <v>1070</v>
      </c>
      <c r="B50" s="420">
        <v>5192</v>
      </c>
      <c r="C50">
        <v>810</v>
      </c>
      <c r="D50">
        <v>855</v>
      </c>
      <c r="E50">
        <v>925</v>
      </c>
      <c r="F50">
        <v>840</v>
      </c>
      <c r="G50">
        <v>859</v>
      </c>
      <c r="H50">
        <v>903</v>
      </c>
    </row>
    <row r="51" spans="1:8" ht="12.75" x14ac:dyDescent="0.2">
      <c r="B51" s="420"/>
      <c r="C51"/>
      <c r="D51"/>
      <c r="E51"/>
      <c r="F51"/>
      <c r="G51"/>
      <c r="H51"/>
    </row>
    <row r="52" spans="1:8" ht="13.5" x14ac:dyDescent="0.25">
      <c r="A52" s="261" t="s">
        <v>167</v>
      </c>
      <c r="B52" s="38">
        <f>+B53+B54+B55</f>
        <v>137720</v>
      </c>
      <c r="C52" s="38">
        <f t="shared" ref="C52:H52" si="13">+C53+C54+C55</f>
        <v>21760</v>
      </c>
      <c r="D52" s="38">
        <f t="shared" si="13"/>
        <v>26585</v>
      </c>
      <c r="E52" s="38">
        <f t="shared" si="13"/>
        <v>24062</v>
      </c>
      <c r="F52" s="38">
        <f t="shared" si="13"/>
        <v>21824</v>
      </c>
      <c r="G52" s="38">
        <f t="shared" si="13"/>
        <v>21675</v>
      </c>
      <c r="H52" s="38">
        <f t="shared" si="13"/>
        <v>21814</v>
      </c>
    </row>
    <row r="53" spans="1:8" ht="12.75" x14ac:dyDescent="0.2">
      <c r="A53" s="1" t="s">
        <v>493</v>
      </c>
      <c r="B53" s="420">
        <v>135514</v>
      </c>
      <c r="C53">
        <v>21369</v>
      </c>
      <c r="D53">
        <v>26195</v>
      </c>
      <c r="E53">
        <v>23683</v>
      </c>
      <c r="F53">
        <v>21478</v>
      </c>
      <c r="G53">
        <v>21317</v>
      </c>
      <c r="H53">
        <v>21472</v>
      </c>
    </row>
    <row r="54" spans="1:8" ht="12.75" x14ac:dyDescent="0.2">
      <c r="A54" s="1" t="s">
        <v>494</v>
      </c>
      <c r="B54" s="420">
        <v>2206</v>
      </c>
      <c r="C54">
        <v>391</v>
      </c>
      <c r="D54">
        <v>390</v>
      </c>
      <c r="E54">
        <v>379</v>
      </c>
      <c r="F54">
        <v>346</v>
      </c>
      <c r="G54">
        <v>358</v>
      </c>
      <c r="H54">
        <v>342</v>
      </c>
    </row>
    <row r="55" spans="1:8" ht="13.5" thickBot="1" x14ac:dyDescent="0.25">
      <c r="A55" s="241" t="s">
        <v>1070</v>
      </c>
      <c r="B55" s="412"/>
      <c r="C55" s="412"/>
      <c r="D55" s="412"/>
      <c r="E55" s="412"/>
      <c r="F55" s="412"/>
      <c r="G55" s="412"/>
      <c r="H55" s="412"/>
    </row>
    <row r="56" spans="1:8" x14ac:dyDescent="0.2">
      <c r="B56" s="38"/>
      <c r="C56" s="38"/>
      <c r="D56" s="38"/>
      <c r="E56" s="38"/>
      <c r="F56" s="38"/>
      <c r="G56" s="38"/>
      <c r="H56" s="38"/>
    </row>
  </sheetData>
  <mergeCells count="1">
    <mergeCell ref="J2:K3"/>
  </mergeCells>
  <hyperlinks>
    <hyperlink ref="J2" r:id="rId1" location="INDICE!A1"/>
    <hyperlink ref="J2:K3" location="INDICE!A3" display="INDICE"/>
  </hyperlinks>
  <printOptions horizontalCentered="1"/>
  <pageMargins left="0.39370078740157483" right="0.39370078740157483" top="0.98425196850393704" bottom="0.98425196850393704" header="0" footer="0"/>
  <pageSetup orientation="portrait" horizontalDpi="300" verticalDpi="300" r:id="rId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Normal="100" zoomScaleSheetLayoutView="100" workbookViewId="0">
      <selection activeCell="J2" sqref="J2:K3"/>
    </sheetView>
  </sheetViews>
  <sheetFormatPr baseColWidth="10" defaultColWidth="11" defaultRowHeight="12" x14ac:dyDescent="0.2"/>
  <cols>
    <col min="1" max="1" width="14.25" style="29" customWidth="1"/>
    <col min="2" max="8" width="8.125" style="29" customWidth="1"/>
    <col min="9" max="16384" width="11" style="152"/>
  </cols>
  <sheetData>
    <row r="1" spans="1:13" ht="15" x14ac:dyDescent="0.25">
      <c r="A1" s="229" t="s">
        <v>830</v>
      </c>
      <c r="B1" s="28"/>
      <c r="C1" s="7"/>
      <c r="D1" s="7"/>
      <c r="E1" s="7"/>
      <c r="F1" s="7"/>
      <c r="G1" s="7"/>
      <c r="H1" s="7"/>
      <c r="I1" s="130"/>
      <c r="J1" s="130"/>
      <c r="K1" s="130"/>
      <c r="L1" s="130"/>
      <c r="M1" s="155"/>
    </row>
    <row r="2" spans="1:13" ht="15" x14ac:dyDescent="0.25">
      <c r="A2" s="86" t="s">
        <v>489</v>
      </c>
      <c r="B2" s="28"/>
      <c r="C2" s="7"/>
      <c r="D2" s="7"/>
      <c r="E2" s="7"/>
      <c r="F2" s="7"/>
      <c r="G2" s="7"/>
      <c r="H2" s="7"/>
      <c r="I2" s="200"/>
      <c r="J2" s="747" t="s">
        <v>650</v>
      </c>
      <c r="K2" s="747"/>
      <c r="L2" s="200"/>
      <c r="M2" s="155"/>
    </row>
    <row r="3" spans="1:13" ht="15" x14ac:dyDescent="0.25">
      <c r="A3" s="86" t="s">
        <v>490</v>
      </c>
      <c r="B3" s="28"/>
      <c r="C3" s="7"/>
      <c r="D3" s="7"/>
      <c r="E3" s="7"/>
      <c r="F3" s="7"/>
      <c r="G3" s="7"/>
      <c r="H3" s="7"/>
      <c r="I3" s="200"/>
      <c r="J3" s="747"/>
      <c r="K3" s="747"/>
      <c r="L3" s="2"/>
      <c r="M3" s="155"/>
    </row>
    <row r="4" spans="1:13" ht="15" x14ac:dyDescent="0.25">
      <c r="A4" s="229" t="s">
        <v>491</v>
      </c>
      <c r="B4" s="28"/>
      <c r="C4" s="7"/>
      <c r="D4" s="7"/>
      <c r="E4" s="7"/>
      <c r="F4" s="7"/>
      <c r="G4" s="7"/>
      <c r="H4" s="7"/>
      <c r="I4" s="174"/>
      <c r="J4" s="174"/>
      <c r="K4" s="174"/>
      <c r="L4" s="174"/>
      <c r="M4" s="155"/>
    </row>
    <row r="5" spans="1:13" ht="14.25" x14ac:dyDescent="0.2">
      <c r="A5" s="86" t="s">
        <v>497</v>
      </c>
      <c r="B5" s="28"/>
      <c r="C5" s="7"/>
      <c r="D5" s="7"/>
      <c r="E5" s="7"/>
      <c r="F5" s="7"/>
      <c r="G5" s="7"/>
      <c r="H5" s="7"/>
    </row>
    <row r="6" spans="1:13" ht="14.25" x14ac:dyDescent="0.2">
      <c r="A6" s="229" t="s">
        <v>184</v>
      </c>
      <c r="B6" s="28"/>
      <c r="C6" s="7"/>
      <c r="D6" s="7"/>
      <c r="E6" s="7"/>
      <c r="F6" s="7"/>
      <c r="G6" s="7"/>
      <c r="H6" s="7"/>
    </row>
    <row r="7" spans="1:13" ht="15" thickBot="1" x14ac:dyDescent="0.25">
      <c r="A7" s="230" t="s">
        <v>1063</v>
      </c>
      <c r="B7" s="281"/>
      <c r="C7" s="402"/>
      <c r="D7" s="402"/>
      <c r="E7" s="402"/>
      <c r="F7" s="402"/>
      <c r="G7" s="402"/>
      <c r="H7" s="402"/>
    </row>
    <row r="8" spans="1:13" ht="12.75" x14ac:dyDescent="0.2">
      <c r="A8" s="274" t="s">
        <v>498</v>
      </c>
      <c r="B8" s="274"/>
      <c r="C8" s="274"/>
      <c r="D8" s="274"/>
      <c r="E8" s="274"/>
      <c r="F8" s="274"/>
      <c r="G8" s="274"/>
      <c r="H8" s="274"/>
    </row>
    <row r="9" spans="1:13" ht="13.5" thickBot="1" x14ac:dyDescent="0.25">
      <c r="A9" s="276" t="s">
        <v>117</v>
      </c>
      <c r="B9" s="276" t="s">
        <v>5</v>
      </c>
      <c r="C9" s="276" t="s">
        <v>34</v>
      </c>
      <c r="D9" s="276" t="s">
        <v>35</v>
      </c>
      <c r="E9" s="276" t="s">
        <v>36</v>
      </c>
      <c r="F9" s="276" t="s">
        <v>38</v>
      </c>
      <c r="G9" s="276" t="s">
        <v>39</v>
      </c>
      <c r="H9" s="276" t="s">
        <v>40</v>
      </c>
    </row>
    <row r="11" spans="1:13" ht="15" customHeight="1" x14ac:dyDescent="0.25">
      <c r="A11" s="419" t="s">
        <v>492</v>
      </c>
      <c r="B11" s="419"/>
      <c r="C11" s="419"/>
      <c r="D11" s="419"/>
      <c r="E11" s="419"/>
      <c r="F11" s="419"/>
      <c r="G11" s="419"/>
      <c r="H11" s="419"/>
    </row>
    <row r="12" spans="1:13" ht="15" customHeight="1" x14ac:dyDescent="0.25">
      <c r="A12" s="228" t="s">
        <v>5</v>
      </c>
      <c r="B12" s="51">
        <f>SUM(B14:B19)</f>
        <v>28352</v>
      </c>
      <c r="C12" s="51">
        <f t="shared" ref="C12:H12" si="0">SUM(C14:C19)</f>
        <v>4611</v>
      </c>
      <c r="D12" s="51">
        <f t="shared" si="0"/>
        <v>4983</v>
      </c>
      <c r="E12" s="51">
        <f t="shared" si="0"/>
        <v>4804</v>
      </c>
      <c r="F12" s="51">
        <f t="shared" si="0"/>
        <v>4636</v>
      </c>
      <c r="G12" s="51">
        <f t="shared" si="0"/>
        <v>4669</v>
      </c>
      <c r="H12" s="51">
        <f t="shared" si="0"/>
        <v>4649</v>
      </c>
    </row>
    <row r="13" spans="1:13" ht="15" customHeight="1" x14ac:dyDescent="0.25">
      <c r="A13" s="228"/>
      <c r="B13" s="51"/>
      <c r="C13" s="51"/>
      <c r="D13" s="51"/>
      <c r="E13" s="51"/>
      <c r="F13" s="51"/>
      <c r="G13" s="51"/>
      <c r="H13" s="51"/>
    </row>
    <row r="14" spans="1:13" ht="15" customHeight="1" x14ac:dyDescent="0.2">
      <c r="A14" s="666" t="s">
        <v>401</v>
      </c>
      <c r="B14" s="323">
        <f>SUM(C14:H14)</f>
        <v>6910</v>
      </c>
      <c r="C14" s="323">
        <v>1121</v>
      </c>
      <c r="D14" s="323">
        <v>1183</v>
      </c>
      <c r="E14" s="323">
        <v>1182</v>
      </c>
      <c r="F14" s="323">
        <v>1134</v>
      </c>
      <c r="G14" s="323">
        <v>1143</v>
      </c>
      <c r="H14" s="323">
        <v>1147</v>
      </c>
    </row>
    <row r="15" spans="1:13" ht="15" customHeight="1" x14ac:dyDescent="0.2">
      <c r="A15" s="666" t="s">
        <v>402</v>
      </c>
      <c r="B15" s="323">
        <v>6645</v>
      </c>
      <c r="C15" s="323">
        <v>1096</v>
      </c>
      <c r="D15" s="323">
        <v>1109</v>
      </c>
      <c r="E15" s="323">
        <v>1111</v>
      </c>
      <c r="F15" s="323">
        <v>1107</v>
      </c>
      <c r="G15" s="323">
        <v>1104</v>
      </c>
      <c r="H15" s="323">
        <v>1118</v>
      </c>
    </row>
    <row r="16" spans="1:13" ht="15" customHeight="1" x14ac:dyDescent="0.2">
      <c r="A16" s="666" t="s">
        <v>403</v>
      </c>
      <c r="B16" s="323">
        <f>SUM(C16:H16)</f>
        <v>3777</v>
      </c>
      <c r="C16" s="323">
        <v>615</v>
      </c>
      <c r="D16" s="323">
        <v>662</v>
      </c>
      <c r="E16" s="323">
        <v>651</v>
      </c>
      <c r="F16" s="323">
        <v>618</v>
      </c>
      <c r="G16" s="323">
        <v>613</v>
      </c>
      <c r="H16" s="323">
        <v>618</v>
      </c>
    </row>
    <row r="17" spans="1:8" ht="15" customHeight="1" x14ac:dyDescent="0.2">
      <c r="A17" s="666" t="s">
        <v>404</v>
      </c>
      <c r="B17" s="323">
        <v>4155</v>
      </c>
      <c r="C17" s="323">
        <v>663</v>
      </c>
      <c r="D17" s="323">
        <v>760</v>
      </c>
      <c r="E17" s="323">
        <v>707</v>
      </c>
      <c r="F17" s="323">
        <v>669</v>
      </c>
      <c r="G17" s="323">
        <v>687</v>
      </c>
      <c r="H17" s="323">
        <v>669</v>
      </c>
    </row>
    <row r="18" spans="1:8" ht="15" customHeight="1" x14ac:dyDescent="0.2">
      <c r="A18" s="666" t="s">
        <v>405</v>
      </c>
      <c r="B18" s="323">
        <v>4714</v>
      </c>
      <c r="C18" s="323">
        <v>764</v>
      </c>
      <c r="D18" s="323">
        <v>868</v>
      </c>
      <c r="E18" s="323">
        <v>794</v>
      </c>
      <c r="F18" s="323">
        <v>761</v>
      </c>
      <c r="G18" s="323">
        <v>774</v>
      </c>
      <c r="H18" s="323">
        <v>753</v>
      </c>
    </row>
    <row r="19" spans="1:8" ht="15" customHeight="1" x14ac:dyDescent="0.2">
      <c r="A19" s="666" t="s">
        <v>406</v>
      </c>
      <c r="B19" s="323">
        <v>2151</v>
      </c>
      <c r="C19" s="323">
        <v>352</v>
      </c>
      <c r="D19" s="323">
        <v>401</v>
      </c>
      <c r="E19" s="323">
        <v>359</v>
      </c>
      <c r="F19" s="323">
        <v>347</v>
      </c>
      <c r="G19" s="323">
        <v>348</v>
      </c>
      <c r="H19" s="323">
        <v>344</v>
      </c>
    </row>
    <row r="20" spans="1:8" ht="15" customHeight="1" x14ac:dyDescent="0.2"/>
    <row r="21" spans="1:8" ht="15" customHeight="1" x14ac:dyDescent="0.25">
      <c r="A21" s="419" t="s">
        <v>495</v>
      </c>
      <c r="B21" s="419"/>
      <c r="C21" s="419"/>
      <c r="D21" s="419"/>
      <c r="E21" s="419"/>
      <c r="F21" s="419"/>
      <c r="G21" s="419"/>
      <c r="H21" s="419"/>
    </row>
    <row r="22" spans="1:8" ht="15" customHeight="1" x14ac:dyDescent="0.25">
      <c r="A22" s="228" t="s">
        <v>5</v>
      </c>
      <c r="B22" s="413">
        <f>+B46/B12</f>
        <v>14.781179458239277</v>
      </c>
      <c r="C22" s="413">
        <f t="shared" ref="C22:H22" si="1">+C46/C12</f>
        <v>13.999349381912817</v>
      </c>
      <c r="D22" s="413">
        <f t="shared" si="1"/>
        <v>16.207706201083685</v>
      </c>
      <c r="E22" s="413">
        <f t="shared" si="1"/>
        <v>14.97751873438801</v>
      </c>
      <c r="F22" s="413">
        <f t="shared" si="1"/>
        <v>14.416522864538395</v>
      </c>
      <c r="G22" s="413">
        <f t="shared" si="1"/>
        <v>14.462411651317199</v>
      </c>
      <c r="H22" s="413">
        <f t="shared" si="1"/>
        <v>14.508496450849645</v>
      </c>
    </row>
    <row r="23" spans="1:8" ht="15" customHeight="1" x14ac:dyDescent="0.25">
      <c r="A23" s="228"/>
      <c r="B23" s="71"/>
      <c r="C23" s="71"/>
      <c r="D23" s="71"/>
      <c r="E23" s="71"/>
      <c r="F23" s="71"/>
      <c r="G23" s="71"/>
      <c r="H23" s="71"/>
    </row>
    <row r="24" spans="1:8" ht="15" customHeight="1" x14ac:dyDescent="0.2">
      <c r="A24" s="666" t="s">
        <v>401</v>
      </c>
      <c r="B24" s="413">
        <f t="shared" ref="B24:H29" si="2">+B48/B14</f>
        <v>2.7717800289435601</v>
      </c>
      <c r="C24" s="413">
        <f t="shared" si="2"/>
        <v>2.6708296164139163</v>
      </c>
      <c r="D24" s="413">
        <f t="shared" si="2"/>
        <v>3.048182586644125</v>
      </c>
      <c r="E24" s="413">
        <f t="shared" si="2"/>
        <v>2.9390862944162435</v>
      </c>
      <c r="F24" s="413">
        <f t="shared" si="2"/>
        <v>2.6181657848324513</v>
      </c>
      <c r="G24" s="413">
        <f t="shared" si="2"/>
        <v>2.6281714785651795</v>
      </c>
      <c r="H24" s="413">
        <f t="shared" si="2"/>
        <v>2.7079337401918049</v>
      </c>
    </row>
    <row r="25" spans="1:8" ht="15" customHeight="1" x14ac:dyDescent="0.2">
      <c r="A25" s="666" t="s">
        <v>402</v>
      </c>
      <c r="B25" s="413">
        <f t="shared" si="2"/>
        <v>8.8415349887133186</v>
      </c>
      <c r="C25" s="413">
        <f t="shared" si="2"/>
        <v>8.4096715328467155</v>
      </c>
      <c r="D25" s="413">
        <f t="shared" si="2"/>
        <v>10.342651036970244</v>
      </c>
      <c r="E25" s="413">
        <f t="shared" si="2"/>
        <v>9.303330333033303</v>
      </c>
      <c r="F25" s="413">
        <f t="shared" si="2"/>
        <v>8.5383920505871718</v>
      </c>
      <c r="G25" s="413">
        <f t="shared" si="2"/>
        <v>8.2943840579710137</v>
      </c>
      <c r="H25" s="413">
        <f t="shared" si="2"/>
        <v>8.1574239713774599</v>
      </c>
    </row>
    <row r="26" spans="1:8" ht="15" customHeight="1" x14ac:dyDescent="0.2">
      <c r="A26" s="666" t="s">
        <v>403</v>
      </c>
      <c r="B26" s="413">
        <f t="shared" si="2"/>
        <v>20.009266613714587</v>
      </c>
      <c r="C26" s="413">
        <f t="shared" si="2"/>
        <v>19.159349593495936</v>
      </c>
      <c r="D26" s="413">
        <f t="shared" si="2"/>
        <v>21.990936555891238</v>
      </c>
      <c r="E26" s="413">
        <f t="shared" si="2"/>
        <v>20.196620583717358</v>
      </c>
      <c r="F26" s="413">
        <f t="shared" si="2"/>
        <v>19.470873786407768</v>
      </c>
      <c r="G26" s="413">
        <f t="shared" si="2"/>
        <v>19.729200652528547</v>
      </c>
      <c r="H26" s="413">
        <f t="shared" si="2"/>
        <v>19.351132686084142</v>
      </c>
    </row>
    <row r="27" spans="1:8" ht="15" customHeight="1" x14ac:dyDescent="0.2">
      <c r="A27" s="666" t="s">
        <v>404</v>
      </c>
      <c r="B27" s="413">
        <f t="shared" si="2"/>
        <v>22.438989169675089</v>
      </c>
      <c r="C27" s="413">
        <f t="shared" si="2"/>
        <v>21.435897435897434</v>
      </c>
      <c r="D27" s="413">
        <f t="shared" si="2"/>
        <v>23.571052631578947</v>
      </c>
      <c r="E27" s="413">
        <f t="shared" si="2"/>
        <v>22.374823196605377</v>
      </c>
      <c r="F27" s="413">
        <f t="shared" si="2"/>
        <v>21.974588938714501</v>
      </c>
      <c r="G27" s="413">
        <f t="shared" si="2"/>
        <v>22.310043668122272</v>
      </c>
      <c r="H27" s="413">
        <f t="shared" si="2"/>
        <v>22.811659192825111</v>
      </c>
    </row>
    <row r="28" spans="1:8" ht="15" customHeight="1" x14ac:dyDescent="0.2">
      <c r="A28" s="666" t="s">
        <v>405</v>
      </c>
      <c r="B28" s="413">
        <f t="shared" si="2"/>
        <v>24.29804836656767</v>
      </c>
      <c r="C28" s="413">
        <f t="shared" si="2"/>
        <v>22.802356020942408</v>
      </c>
      <c r="D28" s="413">
        <f t="shared" si="2"/>
        <v>25.124423963133641</v>
      </c>
      <c r="E28" s="413">
        <f t="shared" si="2"/>
        <v>24.365239294710328</v>
      </c>
      <c r="F28" s="413">
        <f t="shared" si="2"/>
        <v>24.256241787122207</v>
      </c>
      <c r="G28" s="413">
        <f t="shared" si="2"/>
        <v>24.306201550387598</v>
      </c>
      <c r="H28" s="413">
        <f t="shared" si="2"/>
        <v>24.826029216467465</v>
      </c>
    </row>
    <row r="29" spans="1:8" ht="15" customHeight="1" thickBot="1" x14ac:dyDescent="0.25">
      <c r="A29" s="284" t="s">
        <v>406</v>
      </c>
      <c r="B29" s="411">
        <f t="shared" si="2"/>
        <v>26.880985588098557</v>
      </c>
      <c r="C29" s="411">
        <f t="shared" si="2"/>
        <v>25.352272727272727</v>
      </c>
      <c r="D29" s="411">
        <f t="shared" si="2"/>
        <v>28.446384039900249</v>
      </c>
      <c r="E29" s="411">
        <f t="shared" si="2"/>
        <v>27.378830083565461</v>
      </c>
      <c r="F29" s="411">
        <f t="shared" si="2"/>
        <v>26.573487031700289</v>
      </c>
      <c r="G29" s="411">
        <f t="shared" si="2"/>
        <v>26.235632183908045</v>
      </c>
      <c r="H29" s="411">
        <f t="shared" si="2"/>
        <v>27.063953488372093</v>
      </c>
    </row>
    <row r="30" spans="1:8" ht="15" customHeight="1" x14ac:dyDescent="0.2">
      <c r="A30" s="665"/>
      <c r="B30" s="410"/>
      <c r="C30" s="410"/>
      <c r="D30" s="410"/>
      <c r="E30" s="410"/>
      <c r="F30" s="410"/>
      <c r="G30" s="410"/>
      <c r="H30" s="410"/>
    </row>
    <row r="31" spans="1:8" ht="15" customHeight="1" x14ac:dyDescent="0.2">
      <c r="A31" s="236" t="s">
        <v>412</v>
      </c>
    </row>
    <row r="32" spans="1:8" ht="15" customHeight="1" x14ac:dyDescent="0.2">
      <c r="B32" s="236" t="s">
        <v>423</v>
      </c>
    </row>
    <row r="33" spans="1:8" ht="15" customHeight="1" x14ac:dyDescent="0.2">
      <c r="B33" s="236" t="s">
        <v>425</v>
      </c>
    </row>
    <row r="34" spans="1:8" ht="15" customHeight="1" x14ac:dyDescent="0.2">
      <c r="B34" s="236" t="s">
        <v>427</v>
      </c>
    </row>
    <row r="35" spans="1:8" ht="15" customHeight="1" x14ac:dyDescent="0.2">
      <c r="B35" s="236" t="s">
        <v>429</v>
      </c>
    </row>
    <row r="36" spans="1:8" ht="15" customHeight="1" x14ac:dyDescent="0.2">
      <c r="B36" s="236" t="s">
        <v>430</v>
      </c>
    </row>
    <row r="37" spans="1:8" ht="15" customHeight="1" x14ac:dyDescent="0.2">
      <c r="B37" s="236" t="s">
        <v>431</v>
      </c>
    </row>
    <row r="38" spans="1:8" ht="15" customHeight="1" x14ac:dyDescent="0.2"/>
    <row r="39" spans="1:8" ht="15" customHeight="1" x14ac:dyDescent="0.2">
      <c r="B39" s="38"/>
      <c r="C39" s="38"/>
      <c r="D39" s="38"/>
      <c r="E39" s="38"/>
      <c r="F39" s="38"/>
      <c r="G39" s="38"/>
      <c r="H39" s="38"/>
    </row>
    <row r="40" spans="1:8" ht="15" customHeight="1" x14ac:dyDescent="0.2"/>
    <row r="41" spans="1:8" ht="15" customHeight="1" x14ac:dyDescent="0.2">
      <c r="B41" s="38"/>
      <c r="C41" s="38"/>
      <c r="D41" s="38"/>
      <c r="E41" s="38"/>
      <c r="F41" s="38"/>
      <c r="G41" s="38"/>
      <c r="H41" s="38"/>
    </row>
    <row r="42" spans="1:8" ht="15" customHeight="1" x14ac:dyDescent="0.2"/>
    <row r="43" spans="1:8" ht="15" customHeight="1" x14ac:dyDescent="0.2"/>
    <row r="46" spans="1:8" ht="15" x14ac:dyDescent="0.25">
      <c r="A46" s="228" t="s">
        <v>5</v>
      </c>
      <c r="B46" s="638">
        <f>SUM(B48:B53)</f>
        <v>419076</v>
      </c>
      <c r="C46" s="638">
        <f t="shared" ref="C46:H46" si="3">SUM(C48:C53)</f>
        <v>64551</v>
      </c>
      <c r="D46" s="638">
        <f t="shared" si="3"/>
        <v>80763</v>
      </c>
      <c r="E46" s="638">
        <f t="shared" si="3"/>
        <v>71952</v>
      </c>
      <c r="F46" s="638">
        <f t="shared" si="3"/>
        <v>66835</v>
      </c>
      <c r="G46" s="638">
        <f t="shared" si="3"/>
        <v>67525</v>
      </c>
      <c r="H46" s="638">
        <f t="shared" si="3"/>
        <v>67450</v>
      </c>
    </row>
    <row r="47" spans="1:8" ht="15" x14ac:dyDescent="0.25">
      <c r="A47" s="228"/>
      <c r="B47" s="316"/>
      <c r="C47" s="316"/>
      <c r="D47" s="316"/>
      <c r="E47" s="316"/>
      <c r="F47" s="316"/>
      <c r="G47" s="316"/>
      <c r="H47" s="316"/>
    </row>
    <row r="48" spans="1:8" ht="12.75" x14ac:dyDescent="0.2">
      <c r="A48" s="254" t="s">
        <v>1071</v>
      </c>
      <c r="B48" s="316">
        <v>19153</v>
      </c>
      <c r="C48" s="639">
        <v>2994</v>
      </c>
      <c r="D48" s="29">
        <v>3606</v>
      </c>
      <c r="E48" s="29">
        <v>3474</v>
      </c>
      <c r="F48" s="29">
        <v>2969</v>
      </c>
      <c r="G48" s="29">
        <v>3004</v>
      </c>
      <c r="H48" s="29">
        <v>3106</v>
      </c>
    </row>
    <row r="49" spans="1:8" ht="12.75" x14ac:dyDescent="0.2">
      <c r="A49" s="666" t="s">
        <v>402</v>
      </c>
      <c r="B49" s="316">
        <v>58752</v>
      </c>
      <c r="C49" s="639">
        <v>9217</v>
      </c>
      <c r="D49" s="639">
        <v>11470</v>
      </c>
      <c r="E49" s="639">
        <v>10336</v>
      </c>
      <c r="F49" s="639">
        <v>9452</v>
      </c>
      <c r="G49" s="639">
        <v>9157</v>
      </c>
      <c r="H49" s="639">
        <v>9120</v>
      </c>
    </row>
    <row r="50" spans="1:8" ht="12.75" x14ac:dyDescent="0.2">
      <c r="A50" s="666" t="s">
        <v>403</v>
      </c>
      <c r="B50" s="316">
        <v>75575</v>
      </c>
      <c r="C50" s="639">
        <v>11783</v>
      </c>
      <c r="D50" s="639">
        <v>14558</v>
      </c>
      <c r="E50" s="639">
        <v>13148</v>
      </c>
      <c r="F50" s="639">
        <v>12033</v>
      </c>
      <c r="G50" s="639">
        <v>12094</v>
      </c>
      <c r="H50" s="639">
        <v>11959</v>
      </c>
    </row>
    <row r="51" spans="1:8" ht="12.75" x14ac:dyDescent="0.2">
      <c r="A51" s="666" t="s">
        <v>404</v>
      </c>
      <c r="B51" s="316">
        <v>93234</v>
      </c>
      <c r="C51" s="639">
        <v>14212</v>
      </c>
      <c r="D51" s="639">
        <v>17914</v>
      </c>
      <c r="E51" s="639">
        <v>15819</v>
      </c>
      <c r="F51" s="639">
        <v>14701</v>
      </c>
      <c r="G51" s="639">
        <v>15327</v>
      </c>
      <c r="H51" s="639">
        <v>15261</v>
      </c>
    </row>
    <row r="52" spans="1:8" ht="12.75" x14ac:dyDescent="0.2">
      <c r="A52" s="666" t="s">
        <v>405</v>
      </c>
      <c r="B52" s="316">
        <v>114541</v>
      </c>
      <c r="C52" s="639">
        <v>17421</v>
      </c>
      <c r="D52" s="639">
        <v>21808</v>
      </c>
      <c r="E52" s="639">
        <v>19346</v>
      </c>
      <c r="F52" s="639">
        <v>18459</v>
      </c>
      <c r="G52" s="639">
        <v>18813</v>
      </c>
      <c r="H52" s="639">
        <v>18694</v>
      </c>
    </row>
    <row r="53" spans="1:8" ht="13.5" thickBot="1" x14ac:dyDescent="0.25">
      <c r="A53" s="284" t="s">
        <v>406</v>
      </c>
      <c r="B53" s="316">
        <v>57821</v>
      </c>
      <c r="C53" s="639">
        <v>8924</v>
      </c>
      <c r="D53" s="639">
        <v>11407</v>
      </c>
      <c r="E53" s="639">
        <v>9829</v>
      </c>
      <c r="F53" s="639">
        <v>9221</v>
      </c>
      <c r="G53" s="639">
        <v>9130</v>
      </c>
      <c r="H53" s="639">
        <v>9310</v>
      </c>
    </row>
  </sheetData>
  <mergeCells count="1">
    <mergeCell ref="J2:K3"/>
  </mergeCells>
  <hyperlinks>
    <hyperlink ref="J2" r:id="rId1" location="INDICE!A1"/>
    <hyperlink ref="J2:K3" location="INDICE!A3" display="INDICE"/>
  </hyperlinks>
  <printOptions horizontalCentered="1"/>
  <pageMargins left="0.59055118110236227" right="0.59055118110236227" top="0.98425196850393704" bottom="0.98425196850393704" header="0" footer="0"/>
  <pageSetup orientation="portrait" horizontalDpi="360" verticalDpi="360" r:id="rId2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zoomScaleSheetLayoutView="100" workbookViewId="0">
      <selection activeCell="J2" sqref="J2:K3"/>
    </sheetView>
  </sheetViews>
  <sheetFormatPr baseColWidth="10" defaultColWidth="11" defaultRowHeight="12" x14ac:dyDescent="0.2"/>
  <cols>
    <col min="1" max="1" width="22.125" style="29" customWidth="1"/>
    <col min="2" max="8" width="7.875" style="29" customWidth="1"/>
    <col min="9" max="16384" width="11" style="145"/>
  </cols>
  <sheetData>
    <row r="1" spans="1:13" ht="15" x14ac:dyDescent="0.25">
      <c r="A1" s="229" t="s">
        <v>838</v>
      </c>
      <c r="B1" s="229"/>
      <c r="C1" s="7"/>
      <c r="D1" s="7"/>
      <c r="E1" s="7"/>
      <c r="F1" s="7"/>
      <c r="G1" s="7"/>
      <c r="H1" s="7"/>
      <c r="I1" s="130"/>
      <c r="J1" s="130"/>
      <c r="K1" s="130"/>
      <c r="L1" s="130"/>
      <c r="M1" s="155"/>
    </row>
    <row r="2" spans="1:13" ht="15" x14ac:dyDescent="0.25">
      <c r="A2" s="229" t="s">
        <v>512</v>
      </c>
      <c r="B2" s="229"/>
      <c r="C2" s="7"/>
      <c r="D2" s="7"/>
      <c r="E2" s="7"/>
      <c r="F2" s="7"/>
      <c r="G2" s="7"/>
      <c r="H2" s="7"/>
      <c r="I2" s="200"/>
      <c r="J2" s="747" t="s">
        <v>650</v>
      </c>
      <c r="K2" s="747"/>
      <c r="L2" s="200"/>
      <c r="M2" s="155"/>
    </row>
    <row r="3" spans="1:13" ht="15" x14ac:dyDescent="0.25">
      <c r="A3" s="86" t="s">
        <v>513</v>
      </c>
      <c r="B3" s="86"/>
      <c r="C3" s="7"/>
      <c r="D3" s="7"/>
      <c r="E3" s="7"/>
      <c r="F3" s="7"/>
      <c r="G3" s="7"/>
      <c r="H3" s="7"/>
      <c r="I3" s="200"/>
      <c r="J3" s="747"/>
      <c r="K3" s="747"/>
      <c r="L3"/>
      <c r="M3" s="155"/>
    </row>
    <row r="4" spans="1:13" ht="15" x14ac:dyDescent="0.25">
      <c r="A4" s="229" t="s">
        <v>491</v>
      </c>
      <c r="B4" s="229"/>
      <c r="C4" s="7"/>
      <c r="D4" s="7"/>
      <c r="E4" s="7"/>
      <c r="F4" s="7"/>
      <c r="G4" s="7"/>
      <c r="H4" s="7"/>
      <c r="I4" s="174"/>
      <c r="J4" s="174"/>
      <c r="K4" s="174"/>
      <c r="L4" s="174"/>
      <c r="M4" s="155"/>
    </row>
    <row r="5" spans="1:13" ht="15" x14ac:dyDescent="0.25">
      <c r="A5" s="86" t="s">
        <v>160</v>
      </c>
      <c r="B5" s="86"/>
      <c r="C5" s="7"/>
      <c r="D5" s="7"/>
      <c r="E5" s="7"/>
      <c r="F5" s="9"/>
      <c r="G5" s="7"/>
      <c r="H5" s="7"/>
      <c r="I5" s="144"/>
    </row>
    <row r="6" spans="1:13" ht="15.75" thickBot="1" x14ac:dyDescent="0.3">
      <c r="A6" s="230" t="s">
        <v>1063</v>
      </c>
      <c r="B6" s="230"/>
      <c r="C6" s="402"/>
      <c r="D6" s="402"/>
      <c r="E6" s="402"/>
      <c r="F6" s="402"/>
      <c r="G6" s="402"/>
      <c r="H6" s="402"/>
      <c r="I6" s="146"/>
    </row>
    <row r="7" spans="1:13" ht="13.5" x14ac:dyDescent="0.25">
      <c r="A7" s="274" t="s">
        <v>161</v>
      </c>
      <c r="B7" s="274"/>
      <c r="C7" s="274"/>
      <c r="D7" s="274"/>
      <c r="E7" s="274"/>
      <c r="F7" s="274"/>
      <c r="G7" s="274"/>
      <c r="H7" s="274"/>
      <c r="I7" s="144"/>
    </row>
    <row r="8" spans="1:13" ht="14.25" thickBot="1" x14ac:dyDescent="0.3">
      <c r="A8" s="276" t="s">
        <v>163</v>
      </c>
      <c r="B8" s="276" t="s">
        <v>5</v>
      </c>
      <c r="C8" s="276" t="s">
        <v>14</v>
      </c>
      <c r="D8" s="276" t="s">
        <v>15</v>
      </c>
      <c r="E8" s="276" t="s">
        <v>16</v>
      </c>
      <c r="F8" s="276" t="s">
        <v>18</v>
      </c>
      <c r="G8" s="276" t="s">
        <v>19</v>
      </c>
      <c r="H8" s="276" t="s">
        <v>20</v>
      </c>
      <c r="I8" s="147"/>
    </row>
    <row r="9" spans="1:13" ht="13.5" x14ac:dyDescent="0.25">
      <c r="A9" s="2"/>
      <c r="B9" s="2"/>
      <c r="C9" s="2"/>
      <c r="D9" s="2"/>
      <c r="E9" s="2"/>
      <c r="F9" s="2"/>
      <c r="G9" s="2"/>
      <c r="H9" s="2"/>
      <c r="I9" s="144"/>
    </row>
    <row r="10" spans="1:13" s="150" customFormat="1" ht="15" x14ac:dyDescent="0.25">
      <c r="A10" s="419" t="s">
        <v>492</v>
      </c>
      <c r="B10" s="419"/>
      <c r="C10" s="419"/>
      <c r="D10" s="419"/>
      <c r="E10" s="419"/>
      <c r="F10" s="419"/>
      <c r="G10" s="419"/>
      <c r="H10" s="419"/>
      <c r="I10" s="149"/>
    </row>
    <row r="11" spans="1:13" ht="15" customHeight="1" x14ac:dyDescent="0.25">
      <c r="A11" s="228" t="s">
        <v>5</v>
      </c>
      <c r="B11" s="51">
        <f>+B16+B21</f>
        <v>15641</v>
      </c>
      <c r="C11" s="51">
        <f t="shared" ref="C11:H11" si="0">+C16+C21</f>
        <v>3152</v>
      </c>
      <c r="D11" s="51">
        <f t="shared" si="0"/>
        <v>2843</v>
      </c>
      <c r="E11" s="51">
        <f t="shared" si="0"/>
        <v>2753</v>
      </c>
      <c r="F11" s="51">
        <f t="shared" si="0"/>
        <v>3160</v>
      </c>
      <c r="G11" s="51">
        <f t="shared" si="0"/>
        <v>2797</v>
      </c>
      <c r="H11" s="51">
        <f t="shared" si="0"/>
        <v>936</v>
      </c>
      <c r="I11" s="144"/>
    </row>
    <row r="12" spans="1:13" ht="15" customHeight="1" x14ac:dyDescent="0.25">
      <c r="A12" s="1" t="s">
        <v>493</v>
      </c>
      <c r="B12" s="51">
        <f t="shared" ref="B12:H14" si="1">+B17+B22</f>
        <v>13520</v>
      </c>
      <c r="C12" s="51">
        <f t="shared" si="1"/>
        <v>2733</v>
      </c>
      <c r="D12" s="51">
        <f t="shared" si="1"/>
        <v>2440</v>
      </c>
      <c r="E12" s="51">
        <f t="shared" si="1"/>
        <v>2352</v>
      </c>
      <c r="F12" s="51">
        <f t="shared" si="1"/>
        <v>2747</v>
      </c>
      <c r="G12" s="51">
        <f t="shared" si="1"/>
        <v>2388</v>
      </c>
      <c r="H12" s="51">
        <f t="shared" si="1"/>
        <v>860</v>
      </c>
      <c r="I12" s="144"/>
    </row>
    <row r="13" spans="1:13" ht="15" customHeight="1" x14ac:dyDescent="0.25">
      <c r="A13" s="1" t="s">
        <v>494</v>
      </c>
      <c r="B13" s="51">
        <f t="shared" si="1"/>
        <v>1685</v>
      </c>
      <c r="C13" s="51">
        <f t="shared" si="1"/>
        <v>332</v>
      </c>
      <c r="D13" s="51">
        <f t="shared" si="1"/>
        <v>325</v>
      </c>
      <c r="E13" s="51">
        <f t="shared" si="1"/>
        <v>324</v>
      </c>
      <c r="F13" s="51">
        <f t="shared" si="1"/>
        <v>325</v>
      </c>
      <c r="G13" s="51">
        <f t="shared" si="1"/>
        <v>328</v>
      </c>
      <c r="H13" s="51">
        <f t="shared" si="1"/>
        <v>51</v>
      </c>
      <c r="I13" s="144"/>
    </row>
    <row r="14" spans="1:13" ht="15" customHeight="1" x14ac:dyDescent="0.25">
      <c r="A14" s="1" t="s">
        <v>552</v>
      </c>
      <c r="B14" s="51">
        <f t="shared" si="1"/>
        <v>436</v>
      </c>
      <c r="C14" s="51">
        <f t="shared" si="1"/>
        <v>87</v>
      </c>
      <c r="D14" s="51">
        <f t="shared" si="1"/>
        <v>78</v>
      </c>
      <c r="E14" s="51">
        <f t="shared" si="1"/>
        <v>77</v>
      </c>
      <c r="F14" s="51">
        <f t="shared" si="1"/>
        <v>88</v>
      </c>
      <c r="G14" s="51">
        <f t="shared" si="1"/>
        <v>81</v>
      </c>
      <c r="H14" s="51">
        <f t="shared" si="1"/>
        <v>25</v>
      </c>
      <c r="I14" s="144"/>
    </row>
    <row r="15" spans="1:13" ht="15" customHeight="1" x14ac:dyDescent="0.25">
      <c r="A15" s="1"/>
      <c r="B15" s="51"/>
      <c r="C15" s="51"/>
      <c r="D15" s="51"/>
      <c r="E15" s="51"/>
      <c r="F15" s="51"/>
      <c r="G15" s="51"/>
      <c r="H15" s="51"/>
      <c r="I15" s="144"/>
    </row>
    <row r="16" spans="1:13" ht="15" customHeight="1" x14ac:dyDescent="0.25">
      <c r="A16" s="261" t="s">
        <v>166</v>
      </c>
      <c r="B16" s="51">
        <f t="shared" ref="B16:H16" si="2">SUM(B17:B19)</f>
        <v>11408</v>
      </c>
      <c r="C16" s="51">
        <f t="shared" si="2"/>
        <v>2288</v>
      </c>
      <c r="D16" s="51">
        <f t="shared" si="2"/>
        <v>2061</v>
      </c>
      <c r="E16" s="51">
        <f t="shared" si="2"/>
        <v>2012</v>
      </c>
      <c r="F16" s="51">
        <f t="shared" si="2"/>
        <v>2318</v>
      </c>
      <c r="G16" s="51">
        <f t="shared" si="2"/>
        <v>2058</v>
      </c>
      <c r="H16" s="51">
        <f t="shared" si="2"/>
        <v>671</v>
      </c>
      <c r="I16" s="144"/>
    </row>
    <row r="17" spans="1:8" ht="15" customHeight="1" x14ac:dyDescent="0.2">
      <c r="A17" s="1" t="s">
        <v>493</v>
      </c>
      <c r="B17" s="420">
        <v>9363</v>
      </c>
      <c r="C17">
        <v>1884</v>
      </c>
      <c r="D17">
        <v>1672</v>
      </c>
      <c r="E17">
        <v>1626</v>
      </c>
      <c r="F17">
        <v>1919</v>
      </c>
      <c r="G17">
        <v>1663</v>
      </c>
      <c r="H17">
        <v>599</v>
      </c>
    </row>
    <row r="18" spans="1:8" ht="15" customHeight="1" x14ac:dyDescent="0.2">
      <c r="A18" s="1" t="s">
        <v>494</v>
      </c>
      <c r="B18" s="420">
        <v>1609</v>
      </c>
      <c r="C18">
        <v>317</v>
      </c>
      <c r="D18">
        <v>311</v>
      </c>
      <c r="E18">
        <v>309</v>
      </c>
      <c r="F18">
        <v>311</v>
      </c>
      <c r="G18">
        <v>314</v>
      </c>
      <c r="H18">
        <v>47</v>
      </c>
    </row>
    <row r="19" spans="1:8" ht="15" customHeight="1" x14ac:dyDescent="0.2">
      <c r="A19" s="1" t="s">
        <v>792</v>
      </c>
      <c r="B19" s="420">
        <v>436</v>
      </c>
      <c r="C19">
        <v>87</v>
      </c>
      <c r="D19">
        <v>78</v>
      </c>
      <c r="E19">
        <v>77</v>
      </c>
      <c r="F19">
        <v>88</v>
      </c>
      <c r="G19">
        <v>81</v>
      </c>
      <c r="H19">
        <v>25</v>
      </c>
    </row>
    <row r="20" spans="1:8" ht="15" customHeight="1" x14ac:dyDescent="0.2">
      <c r="B20" s="420"/>
      <c r="C20"/>
      <c r="D20"/>
      <c r="E20"/>
      <c r="F20"/>
      <c r="G20"/>
      <c r="H20"/>
    </row>
    <row r="21" spans="1:8" ht="15" customHeight="1" x14ac:dyDescent="0.25">
      <c r="A21" s="261" t="s">
        <v>167</v>
      </c>
      <c r="B21" s="51">
        <f t="shared" ref="B21:H21" si="3">SUM(B22:B24)</f>
        <v>4233</v>
      </c>
      <c r="C21" s="51">
        <f t="shared" si="3"/>
        <v>864</v>
      </c>
      <c r="D21" s="51">
        <f t="shared" si="3"/>
        <v>782</v>
      </c>
      <c r="E21" s="51">
        <f t="shared" si="3"/>
        <v>741</v>
      </c>
      <c r="F21" s="51">
        <f t="shared" si="3"/>
        <v>842</v>
      </c>
      <c r="G21" s="51">
        <f t="shared" si="3"/>
        <v>739</v>
      </c>
      <c r="H21" s="51">
        <f t="shared" si="3"/>
        <v>265</v>
      </c>
    </row>
    <row r="22" spans="1:8" ht="15" customHeight="1" x14ac:dyDescent="0.2">
      <c r="A22" s="1" t="s">
        <v>493</v>
      </c>
      <c r="B22" s="420">
        <v>4157</v>
      </c>
      <c r="C22">
        <v>849</v>
      </c>
      <c r="D22">
        <v>768</v>
      </c>
      <c r="E22">
        <v>726</v>
      </c>
      <c r="F22">
        <v>828</v>
      </c>
      <c r="G22">
        <v>725</v>
      </c>
      <c r="H22">
        <v>261</v>
      </c>
    </row>
    <row r="23" spans="1:8" ht="15" customHeight="1" x14ac:dyDescent="0.2">
      <c r="A23" s="1" t="s">
        <v>494</v>
      </c>
      <c r="B23" s="420">
        <v>76</v>
      </c>
      <c r="C23">
        <v>15</v>
      </c>
      <c r="D23">
        <v>14</v>
      </c>
      <c r="E23">
        <v>15</v>
      </c>
      <c r="F23">
        <v>14</v>
      </c>
      <c r="G23">
        <v>14</v>
      </c>
      <c r="H23">
        <v>4</v>
      </c>
    </row>
    <row r="24" spans="1:8" ht="15" customHeight="1" x14ac:dyDescent="0.2">
      <c r="A24" s="1" t="s">
        <v>552</v>
      </c>
      <c r="B24" s="420">
        <f>SUM(C24:H24)</f>
        <v>0</v>
      </c>
      <c r="C24" s="51">
        <f t="shared" ref="C24:H24" si="4">SUM(D24:I24)</f>
        <v>0</v>
      </c>
      <c r="D24" s="51">
        <f t="shared" si="4"/>
        <v>0</v>
      </c>
      <c r="E24" s="51">
        <f t="shared" si="4"/>
        <v>0</v>
      </c>
      <c r="F24" s="51">
        <f t="shared" si="4"/>
        <v>0</v>
      </c>
      <c r="G24" s="51">
        <f t="shared" si="4"/>
        <v>0</v>
      </c>
      <c r="H24" s="51">
        <f t="shared" si="4"/>
        <v>0</v>
      </c>
    </row>
    <row r="25" spans="1:8" ht="15" customHeight="1" x14ac:dyDescent="0.2">
      <c r="B25" s="282"/>
      <c r="C25" s="282"/>
      <c r="D25" s="282"/>
      <c r="E25" s="282"/>
      <c r="F25" s="282"/>
      <c r="G25" s="282"/>
      <c r="H25" s="282"/>
    </row>
    <row r="26" spans="1:8" ht="15" customHeight="1" x14ac:dyDescent="0.25">
      <c r="A26" s="419" t="s">
        <v>495</v>
      </c>
      <c r="B26" s="419"/>
      <c r="C26" s="419"/>
      <c r="D26" s="419"/>
      <c r="E26" s="419"/>
      <c r="F26" s="419"/>
      <c r="G26" s="419"/>
      <c r="H26" s="419"/>
    </row>
    <row r="27" spans="1:8" ht="15" customHeight="1" x14ac:dyDescent="0.25">
      <c r="A27" s="228" t="s">
        <v>5</v>
      </c>
      <c r="B27" s="413">
        <f>+B42/B11</f>
        <v>24.901285084073908</v>
      </c>
      <c r="C27" s="413">
        <f t="shared" ref="C27:H28" si="5">+C42/C11</f>
        <v>25.991751269035532</v>
      </c>
      <c r="D27" s="413">
        <f t="shared" si="5"/>
        <v>26.160042208934225</v>
      </c>
      <c r="E27" s="413">
        <f t="shared" si="5"/>
        <v>25.741373047584453</v>
      </c>
      <c r="F27" s="413">
        <f t="shared" si="5"/>
        <v>25.578797468354431</v>
      </c>
      <c r="G27" s="413">
        <f t="shared" si="5"/>
        <v>22.570611369324276</v>
      </c>
      <c r="H27" s="413">
        <f t="shared" si="5"/>
        <v>19.612179487179485</v>
      </c>
    </row>
    <row r="28" spans="1:8" ht="15" customHeight="1" x14ac:dyDescent="0.2">
      <c r="A28" s="1" t="s">
        <v>493</v>
      </c>
      <c r="B28" s="413">
        <f>+B43/B12</f>
        <v>25.807100591715976</v>
      </c>
      <c r="C28" s="413">
        <f t="shared" si="5"/>
        <v>26.991218441273325</v>
      </c>
      <c r="D28" s="413">
        <f t="shared" si="5"/>
        <v>27.234016393442623</v>
      </c>
      <c r="E28" s="413">
        <f t="shared" si="5"/>
        <v>26.822704081632654</v>
      </c>
      <c r="F28" s="413">
        <f t="shared" si="5"/>
        <v>26.540953767746633</v>
      </c>
      <c r="G28" s="413">
        <f t="shared" si="5"/>
        <v>23.280569514237857</v>
      </c>
      <c r="H28" s="413">
        <f t="shared" si="5"/>
        <v>19.88953488372093</v>
      </c>
    </row>
    <row r="29" spans="1:8" ht="15" customHeight="1" x14ac:dyDescent="0.2">
      <c r="A29" s="1" t="s">
        <v>494</v>
      </c>
      <c r="B29" s="413">
        <f t="shared" ref="B29:H30" si="6">+B44/B13</f>
        <v>16.891988130563799</v>
      </c>
      <c r="C29" s="413">
        <f t="shared" si="6"/>
        <v>17.307228915662652</v>
      </c>
      <c r="D29" s="413">
        <f t="shared" si="6"/>
        <v>17.344615384615384</v>
      </c>
      <c r="E29" s="413">
        <f t="shared" si="6"/>
        <v>17.429012345679013</v>
      </c>
      <c r="F29" s="413">
        <f t="shared" si="6"/>
        <v>16.667692307692306</v>
      </c>
      <c r="G29" s="413">
        <f t="shared" si="6"/>
        <v>16.295731707317074</v>
      </c>
      <c r="H29" s="413">
        <f t="shared" si="6"/>
        <v>13.156862745098039</v>
      </c>
    </row>
    <row r="30" spans="1:8" ht="15" customHeight="1" x14ac:dyDescent="0.2">
      <c r="A30" s="1" t="s">
        <v>552</v>
      </c>
      <c r="B30" s="413">
        <f t="shared" si="6"/>
        <v>27.76605504587156</v>
      </c>
      <c r="C30" s="413">
        <f t="shared" si="6"/>
        <v>27.735632183908045</v>
      </c>
      <c r="D30" s="413">
        <f t="shared" si="6"/>
        <v>29.294871794871796</v>
      </c>
      <c r="E30" s="413">
        <f t="shared" si="6"/>
        <v>27.688311688311689</v>
      </c>
      <c r="F30" s="413">
        <f t="shared" si="6"/>
        <v>28.454545454545453</v>
      </c>
      <c r="G30" s="413">
        <f t="shared" si="6"/>
        <v>27.049382716049383</v>
      </c>
      <c r="H30" s="413">
        <f t="shared" si="6"/>
        <v>23.24</v>
      </c>
    </row>
    <row r="31" spans="1:8" ht="15" customHeight="1" x14ac:dyDescent="0.2">
      <c r="A31" s="1"/>
      <c r="B31" s="71"/>
      <c r="C31" s="71"/>
      <c r="D31" s="71"/>
      <c r="E31" s="71"/>
      <c r="F31" s="71"/>
      <c r="G31" s="71"/>
      <c r="H31" s="71"/>
    </row>
    <row r="32" spans="1:8" ht="15" customHeight="1" x14ac:dyDescent="0.25">
      <c r="A32" s="261" t="s">
        <v>166</v>
      </c>
      <c r="B32" s="413">
        <f>+B47/B16</f>
        <v>25.812149368863956</v>
      </c>
      <c r="C32" s="413">
        <f t="shared" ref="C32:H32" si="7">+C47/C16</f>
        <v>26.721153846153847</v>
      </c>
      <c r="D32" s="413">
        <f t="shared" si="7"/>
        <v>27.06889859291606</v>
      </c>
      <c r="E32" s="413">
        <f t="shared" si="7"/>
        <v>26.670477137176938</v>
      </c>
      <c r="F32" s="413">
        <f t="shared" si="7"/>
        <v>26.588006902502158</v>
      </c>
      <c r="G32" s="413">
        <f t="shared" si="7"/>
        <v>23.659378036929056</v>
      </c>
      <c r="H32" s="413">
        <f t="shared" si="7"/>
        <v>20.201192250372578</v>
      </c>
    </row>
    <row r="33" spans="1:8" ht="15" customHeight="1" x14ac:dyDescent="0.2">
      <c r="A33" s="1" t="s">
        <v>493</v>
      </c>
      <c r="B33" s="413">
        <f t="shared" ref="B33:H35" si="8">+B48/B17</f>
        <v>27.220976182847377</v>
      </c>
      <c r="C33" s="413">
        <f t="shared" si="8"/>
        <v>28.242569002123144</v>
      </c>
      <c r="D33" s="413">
        <f t="shared" si="8"/>
        <v>28.742224880382775</v>
      </c>
      <c r="E33" s="413">
        <f t="shared" si="8"/>
        <v>28.337023370233702</v>
      </c>
      <c r="F33" s="413">
        <f t="shared" si="8"/>
        <v>28.065659197498697</v>
      </c>
      <c r="G33" s="413">
        <f t="shared" si="8"/>
        <v>24.847263980757667</v>
      </c>
      <c r="H33" s="413">
        <f t="shared" si="8"/>
        <v>20.616026711185309</v>
      </c>
    </row>
    <row r="34" spans="1:8" ht="15" customHeight="1" x14ac:dyDescent="0.2">
      <c r="A34" s="1" t="s">
        <v>494</v>
      </c>
      <c r="B34" s="413">
        <f t="shared" si="8"/>
        <v>17.084524549409572</v>
      </c>
      <c r="C34" s="413">
        <f t="shared" si="8"/>
        <v>17.400630914826497</v>
      </c>
      <c r="D34" s="413">
        <f t="shared" si="8"/>
        <v>17.514469453376204</v>
      </c>
      <c r="E34" s="413">
        <f t="shared" si="8"/>
        <v>17.64724919093851</v>
      </c>
      <c r="F34" s="413">
        <f t="shared" si="8"/>
        <v>16.942122186495176</v>
      </c>
      <c r="G34" s="413">
        <f t="shared" si="8"/>
        <v>16.493630573248407</v>
      </c>
      <c r="H34" s="413">
        <f t="shared" si="8"/>
        <v>13.297872340425531</v>
      </c>
    </row>
    <row r="35" spans="1:8" ht="15" customHeight="1" x14ac:dyDescent="0.2">
      <c r="A35" s="1" t="s">
        <v>552</v>
      </c>
      <c r="B35" s="413">
        <f t="shared" si="8"/>
        <v>27.76605504587156</v>
      </c>
      <c r="C35" s="413">
        <f t="shared" si="8"/>
        <v>27.735632183908045</v>
      </c>
      <c r="D35" s="413">
        <f t="shared" si="8"/>
        <v>29.294871794871796</v>
      </c>
      <c r="E35" s="413">
        <f t="shared" si="8"/>
        <v>27.688311688311689</v>
      </c>
      <c r="F35" s="413">
        <f t="shared" si="8"/>
        <v>28.454545454545453</v>
      </c>
      <c r="G35" s="413">
        <f t="shared" si="8"/>
        <v>27.049382716049383</v>
      </c>
      <c r="H35" s="413">
        <f t="shared" si="8"/>
        <v>23.24</v>
      </c>
    </row>
    <row r="36" spans="1:8" ht="15" customHeight="1" x14ac:dyDescent="0.2">
      <c r="B36" s="71"/>
      <c r="C36" s="71"/>
      <c r="D36" s="71"/>
      <c r="E36" s="71"/>
      <c r="F36" s="71"/>
      <c r="G36" s="71"/>
      <c r="H36" s="71"/>
    </row>
    <row r="37" spans="1:8" ht="15" customHeight="1" x14ac:dyDescent="0.25">
      <c r="A37" s="261" t="s">
        <v>167</v>
      </c>
      <c r="B37" s="413">
        <f>+B52/B21</f>
        <v>22.446491849751951</v>
      </c>
      <c r="C37" s="413">
        <f t="shared" ref="C37:H37" si="9">+C52/C21</f>
        <v>24.060185185185187</v>
      </c>
      <c r="D37" s="413">
        <f t="shared" si="9"/>
        <v>23.764705882352942</v>
      </c>
      <c r="E37" s="413">
        <f t="shared" si="9"/>
        <v>23.218623481781375</v>
      </c>
      <c r="F37" s="413">
        <f t="shared" si="9"/>
        <v>22.800475059382421</v>
      </c>
      <c r="G37" s="413">
        <f t="shared" si="9"/>
        <v>19.538565629228689</v>
      </c>
      <c r="H37" s="413">
        <f t="shared" si="9"/>
        <v>18.120754716981132</v>
      </c>
    </row>
    <row r="38" spans="1:8" ht="15" customHeight="1" x14ac:dyDescent="0.2">
      <c r="A38" s="1" t="s">
        <v>493</v>
      </c>
      <c r="B38" s="413">
        <f t="shared" ref="B38:H39" si="10">+B53/B22</f>
        <v>22.622564349290354</v>
      </c>
      <c r="C38" s="413">
        <f t="shared" si="10"/>
        <v>24.214369846878682</v>
      </c>
      <c r="D38" s="413">
        <f t="shared" si="10"/>
        <v>23.950520833333332</v>
      </c>
      <c r="E38" s="413">
        <f t="shared" si="10"/>
        <v>23.431129476584022</v>
      </c>
      <c r="F38" s="413">
        <f t="shared" si="10"/>
        <v>23.007246376811594</v>
      </c>
      <c r="G38" s="413">
        <f t="shared" si="10"/>
        <v>19.686896551724139</v>
      </c>
      <c r="H38" s="413">
        <f t="shared" si="10"/>
        <v>18.222222222222221</v>
      </c>
    </row>
    <row r="39" spans="1:8" ht="15" customHeight="1" x14ac:dyDescent="0.2">
      <c r="A39" s="1" t="s">
        <v>494</v>
      </c>
      <c r="B39" s="413">
        <f t="shared" si="10"/>
        <v>12.815789473684211</v>
      </c>
      <c r="C39" s="413">
        <f t="shared" si="10"/>
        <v>15.333333333333334</v>
      </c>
      <c r="D39" s="413">
        <f t="shared" si="10"/>
        <v>13.571428571428571</v>
      </c>
      <c r="E39" s="413">
        <f t="shared" si="10"/>
        <v>12.933333333333334</v>
      </c>
      <c r="F39" s="413">
        <f t="shared" si="10"/>
        <v>10.571428571428571</v>
      </c>
      <c r="G39" s="413">
        <f t="shared" si="10"/>
        <v>11.857142857142858</v>
      </c>
      <c r="H39" s="413">
        <v>0</v>
      </c>
    </row>
    <row r="40" spans="1:8" ht="15" customHeight="1" thickBot="1" x14ac:dyDescent="0.25">
      <c r="A40" s="241" t="s">
        <v>552</v>
      </c>
      <c r="B40" s="287">
        <f t="shared" ref="B40:H40" si="11">SUM(C40:H40)</f>
        <v>0</v>
      </c>
      <c r="C40" s="287">
        <f t="shared" si="11"/>
        <v>0</v>
      </c>
      <c r="D40" s="287">
        <f t="shared" si="11"/>
        <v>0</v>
      </c>
      <c r="E40" s="287">
        <f t="shared" si="11"/>
        <v>0</v>
      </c>
      <c r="F40" s="287">
        <f t="shared" si="11"/>
        <v>0</v>
      </c>
      <c r="G40" s="287">
        <f t="shared" si="11"/>
        <v>0</v>
      </c>
      <c r="H40" s="287">
        <f t="shared" si="11"/>
        <v>0</v>
      </c>
    </row>
    <row r="41" spans="1:8" ht="15" customHeight="1" x14ac:dyDescent="0.2">
      <c r="B41" s="253"/>
      <c r="C41" s="253"/>
      <c r="D41" s="253"/>
      <c r="E41" s="253"/>
      <c r="F41" s="253"/>
      <c r="G41" s="253"/>
      <c r="H41" s="253"/>
    </row>
    <row r="42" spans="1:8" ht="15" x14ac:dyDescent="0.25">
      <c r="A42" s="228" t="s">
        <v>5</v>
      </c>
      <c r="B42" s="51">
        <f>+B47+B52</f>
        <v>389481</v>
      </c>
      <c r="C42" s="51">
        <f t="shared" ref="C42:H42" si="12">+C47+C52</f>
        <v>81926</v>
      </c>
      <c r="D42" s="51">
        <f t="shared" si="12"/>
        <v>74373</v>
      </c>
      <c r="E42" s="51">
        <f t="shared" si="12"/>
        <v>70866</v>
      </c>
      <c r="F42" s="51">
        <f t="shared" si="12"/>
        <v>80829</v>
      </c>
      <c r="G42" s="51">
        <f t="shared" si="12"/>
        <v>63130</v>
      </c>
      <c r="H42" s="51">
        <f t="shared" si="12"/>
        <v>18357</v>
      </c>
    </row>
    <row r="43" spans="1:8" ht="12.75" x14ac:dyDescent="0.2">
      <c r="A43" s="1" t="s">
        <v>493</v>
      </c>
      <c r="B43" s="51">
        <f t="shared" ref="B43:H45" si="13">+B48+B53</f>
        <v>348912</v>
      </c>
      <c r="C43" s="51">
        <f t="shared" si="13"/>
        <v>73767</v>
      </c>
      <c r="D43" s="51">
        <f t="shared" si="13"/>
        <v>66451</v>
      </c>
      <c r="E43" s="51">
        <f t="shared" si="13"/>
        <v>63087</v>
      </c>
      <c r="F43" s="51">
        <f t="shared" si="13"/>
        <v>72908</v>
      </c>
      <c r="G43" s="51">
        <f t="shared" si="13"/>
        <v>55594</v>
      </c>
      <c r="H43" s="51">
        <f t="shared" si="13"/>
        <v>17105</v>
      </c>
    </row>
    <row r="44" spans="1:8" ht="12.75" x14ac:dyDescent="0.2">
      <c r="A44" s="1" t="s">
        <v>494</v>
      </c>
      <c r="B44" s="51">
        <f t="shared" si="13"/>
        <v>28463</v>
      </c>
      <c r="C44" s="51">
        <f t="shared" si="13"/>
        <v>5746</v>
      </c>
      <c r="D44" s="51">
        <f t="shared" si="13"/>
        <v>5637</v>
      </c>
      <c r="E44" s="51">
        <f t="shared" si="13"/>
        <v>5647</v>
      </c>
      <c r="F44" s="51">
        <f t="shared" si="13"/>
        <v>5417</v>
      </c>
      <c r="G44" s="51">
        <f t="shared" si="13"/>
        <v>5345</v>
      </c>
      <c r="H44" s="51">
        <f t="shared" si="13"/>
        <v>671</v>
      </c>
    </row>
    <row r="45" spans="1:8" ht="12.75" x14ac:dyDescent="0.2">
      <c r="A45" s="1" t="s">
        <v>1070</v>
      </c>
      <c r="B45" s="51">
        <f t="shared" si="13"/>
        <v>12106</v>
      </c>
      <c r="C45" s="51">
        <f t="shared" si="13"/>
        <v>2413</v>
      </c>
      <c r="D45" s="51">
        <f t="shared" si="13"/>
        <v>2285</v>
      </c>
      <c r="E45" s="51">
        <f t="shared" si="13"/>
        <v>2132</v>
      </c>
      <c r="F45" s="51">
        <f t="shared" si="13"/>
        <v>2504</v>
      </c>
      <c r="G45" s="51">
        <f t="shared" si="13"/>
        <v>2191</v>
      </c>
      <c r="H45" s="51">
        <f t="shared" si="13"/>
        <v>581</v>
      </c>
    </row>
    <row r="46" spans="1:8" ht="12.75" x14ac:dyDescent="0.2">
      <c r="A46" s="1"/>
      <c r="B46" s="51"/>
      <c r="C46" s="51"/>
      <c r="D46" s="51"/>
      <c r="E46" s="51"/>
      <c r="F46" s="51"/>
      <c r="G46" s="51"/>
      <c r="H46" s="51"/>
    </row>
    <row r="47" spans="1:8" ht="13.5" x14ac:dyDescent="0.25">
      <c r="A47" s="261" t="s">
        <v>166</v>
      </c>
      <c r="B47" s="61">
        <f>+B48+B49+B50</f>
        <v>294465</v>
      </c>
      <c r="C47" s="61">
        <f t="shared" ref="C47:H47" si="14">+C48+C49+C50</f>
        <v>61138</v>
      </c>
      <c r="D47" s="61">
        <f t="shared" si="14"/>
        <v>55789</v>
      </c>
      <c r="E47" s="61">
        <f t="shared" si="14"/>
        <v>53661</v>
      </c>
      <c r="F47" s="61">
        <f t="shared" si="14"/>
        <v>61631</v>
      </c>
      <c r="G47" s="61">
        <f t="shared" si="14"/>
        <v>48691</v>
      </c>
      <c r="H47" s="61">
        <f t="shared" si="14"/>
        <v>13555</v>
      </c>
    </row>
    <row r="48" spans="1:8" ht="12.75" x14ac:dyDescent="0.2">
      <c r="A48" s="1" t="s">
        <v>493</v>
      </c>
      <c r="B48" s="420">
        <v>254870</v>
      </c>
      <c r="C48">
        <v>53209</v>
      </c>
      <c r="D48">
        <v>48057</v>
      </c>
      <c r="E48">
        <v>46076</v>
      </c>
      <c r="F48">
        <v>53858</v>
      </c>
      <c r="G48">
        <v>41321</v>
      </c>
      <c r="H48">
        <v>12349</v>
      </c>
    </row>
    <row r="49" spans="1:8" ht="12.75" x14ac:dyDescent="0.2">
      <c r="A49" s="1" t="s">
        <v>494</v>
      </c>
      <c r="B49" s="420">
        <v>27489</v>
      </c>
      <c r="C49">
        <v>5516</v>
      </c>
      <c r="D49">
        <v>5447</v>
      </c>
      <c r="E49">
        <v>5453</v>
      </c>
      <c r="F49">
        <v>5269</v>
      </c>
      <c r="G49">
        <v>5179</v>
      </c>
      <c r="H49">
        <v>625</v>
      </c>
    </row>
    <row r="50" spans="1:8" ht="12.75" x14ac:dyDescent="0.2">
      <c r="A50" s="1" t="s">
        <v>1070</v>
      </c>
      <c r="B50" s="420">
        <v>12106</v>
      </c>
      <c r="C50">
        <v>2413</v>
      </c>
      <c r="D50">
        <v>2285</v>
      </c>
      <c r="E50">
        <v>2132</v>
      </c>
      <c r="F50">
        <v>2504</v>
      </c>
      <c r="G50">
        <v>2191</v>
      </c>
      <c r="H50">
        <v>581</v>
      </c>
    </row>
    <row r="51" spans="1:8" ht="12.75" x14ac:dyDescent="0.2">
      <c r="B51" s="412"/>
      <c r="C51"/>
      <c r="D51"/>
      <c r="E51"/>
      <c r="F51"/>
      <c r="G51"/>
      <c r="H51"/>
    </row>
    <row r="52" spans="1:8" ht="13.5" x14ac:dyDescent="0.25">
      <c r="A52" s="261" t="s">
        <v>167</v>
      </c>
      <c r="B52" s="61">
        <f>+B53+B54+B55</f>
        <v>95016</v>
      </c>
      <c r="C52" s="61">
        <f t="shared" ref="C52:H52" si="15">+C53+C54+C55</f>
        <v>20788</v>
      </c>
      <c r="D52" s="61">
        <f t="shared" si="15"/>
        <v>18584</v>
      </c>
      <c r="E52" s="61">
        <f t="shared" si="15"/>
        <v>17205</v>
      </c>
      <c r="F52" s="61">
        <f t="shared" si="15"/>
        <v>19198</v>
      </c>
      <c r="G52" s="61">
        <f t="shared" si="15"/>
        <v>14439</v>
      </c>
      <c r="H52" s="61">
        <f t="shared" si="15"/>
        <v>4802</v>
      </c>
    </row>
    <row r="53" spans="1:8" ht="12.75" x14ac:dyDescent="0.2">
      <c r="A53" s="1" t="s">
        <v>493</v>
      </c>
      <c r="B53" s="420">
        <v>94042</v>
      </c>
      <c r="C53">
        <v>20558</v>
      </c>
      <c r="D53">
        <v>18394</v>
      </c>
      <c r="E53">
        <v>17011</v>
      </c>
      <c r="F53">
        <v>19050</v>
      </c>
      <c r="G53">
        <v>14273</v>
      </c>
      <c r="H53">
        <v>4756</v>
      </c>
    </row>
    <row r="54" spans="1:8" ht="12.75" x14ac:dyDescent="0.2">
      <c r="A54" s="1" t="s">
        <v>494</v>
      </c>
      <c r="B54" s="420">
        <v>974</v>
      </c>
      <c r="C54">
        <v>230</v>
      </c>
      <c r="D54">
        <v>190</v>
      </c>
      <c r="E54">
        <v>194</v>
      </c>
      <c r="F54">
        <v>148</v>
      </c>
      <c r="G54">
        <v>166</v>
      </c>
      <c r="H54">
        <v>46</v>
      </c>
    </row>
    <row r="55" spans="1:8" ht="13.5" thickBot="1" x14ac:dyDescent="0.25">
      <c r="A55" s="241" t="s">
        <v>1070</v>
      </c>
      <c r="B55" s="420">
        <v>0</v>
      </c>
      <c r="C55" s="243">
        <v>0</v>
      </c>
      <c r="D55" s="243">
        <v>0</v>
      </c>
      <c r="E55" s="243">
        <v>0</v>
      </c>
      <c r="F55" s="243">
        <v>0</v>
      </c>
      <c r="G55" s="243">
        <v>0</v>
      </c>
      <c r="H55" s="243">
        <v>0</v>
      </c>
    </row>
  </sheetData>
  <mergeCells count="1">
    <mergeCell ref="J2:K3"/>
  </mergeCells>
  <hyperlinks>
    <hyperlink ref="J2" r:id="rId1" location="INDICE!A1"/>
    <hyperlink ref="J2:K3" location="INDICE!A3" display="INDICE"/>
  </hyperlinks>
  <printOptions horizontalCentered="1"/>
  <pageMargins left="0.59055118110236227" right="0.59055118110236227" top="0.98425196850393704" bottom="0.98425196850393704" header="0" footer="0"/>
  <pageSetup scale="83" orientation="portrait" horizontalDpi="300" verticalDpi="300" r:id="rId2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zoomScaleNormal="100" zoomScaleSheetLayoutView="100" workbookViewId="0"/>
  </sheetViews>
  <sheetFormatPr baseColWidth="10" defaultColWidth="11" defaultRowHeight="12.75" x14ac:dyDescent="0.2"/>
  <cols>
    <col min="1" max="1" width="6.375" style="427" customWidth="1"/>
    <col min="2" max="2" width="6.75" style="428" bestFit="1" customWidth="1"/>
    <col min="3" max="3" width="5.75" style="428" bestFit="1" customWidth="1"/>
    <col min="4" max="4" width="6.125" style="428" bestFit="1" customWidth="1"/>
    <col min="5" max="5" width="1.625" style="428" customWidth="1"/>
    <col min="6" max="8" width="4.5" style="428" bestFit="1" customWidth="1"/>
    <col min="9" max="9" width="1.125" style="428" customWidth="1"/>
    <col min="10" max="10" width="6" style="428" bestFit="1" customWidth="1"/>
    <col min="11" max="11" width="4.875" style="428" bestFit="1" customWidth="1"/>
    <col min="12" max="12" width="5.5" style="428" bestFit="1" customWidth="1"/>
    <col min="13" max="13" width="1.375" style="428" customWidth="1"/>
    <col min="14" max="14" width="6.75" style="428" bestFit="1" customWidth="1"/>
    <col min="15" max="15" width="5.75" style="428" bestFit="1" customWidth="1"/>
    <col min="16" max="16" width="6.375" style="428" bestFit="1" customWidth="1"/>
    <col min="17" max="17" width="0.875" style="427" customWidth="1"/>
    <col min="18" max="18" width="5.75" style="427" bestFit="1" customWidth="1"/>
    <col min="19" max="19" width="6" style="427" bestFit="1" customWidth="1"/>
    <col min="20" max="20" width="5.375" style="427" bestFit="1" customWidth="1"/>
    <col min="21" max="21" width="1.625" style="427" customWidth="1"/>
    <col min="22" max="24" width="4.875" style="427" bestFit="1" customWidth="1"/>
    <col min="25" max="25" width="6.125" style="153" customWidth="1"/>
    <col min="26" max="16384" width="11" style="153"/>
  </cols>
  <sheetData>
    <row r="1" spans="1:29" s="129" customFormat="1" ht="15" x14ac:dyDescent="0.25">
      <c r="A1" s="2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2"/>
      <c r="R1" s="2"/>
      <c r="S1" s="2"/>
      <c r="T1" s="2"/>
      <c r="U1" s="2"/>
      <c r="V1" s="2"/>
      <c r="W1" s="2"/>
      <c r="X1" s="2"/>
      <c r="Y1" s="130"/>
      <c r="Z1" s="130"/>
      <c r="AA1" s="130"/>
      <c r="AB1" s="130"/>
      <c r="AC1" s="155"/>
    </row>
    <row r="2" spans="1:29" s="129" customFormat="1" ht="15" x14ac:dyDescent="0.25">
      <c r="A2" s="86" t="s">
        <v>886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200"/>
      <c r="Z2" s="747" t="s">
        <v>650</v>
      </c>
      <c r="AA2" s="747"/>
      <c r="AB2" s="200"/>
      <c r="AC2" s="155"/>
    </row>
    <row r="3" spans="1:29" s="129" customFormat="1" ht="15" x14ac:dyDescent="0.25">
      <c r="A3" s="86" t="s">
        <v>514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7"/>
      <c r="V3" s="7"/>
      <c r="W3" s="7"/>
      <c r="X3" s="7"/>
      <c r="Y3" s="200"/>
      <c r="Z3" s="747"/>
      <c r="AA3" s="747"/>
      <c r="AB3"/>
      <c r="AC3" s="155"/>
    </row>
    <row r="4" spans="1:29" s="129" customFormat="1" ht="15" x14ac:dyDescent="0.25">
      <c r="A4" s="229" t="s">
        <v>515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7"/>
      <c r="V4" s="7"/>
      <c r="W4" s="7"/>
      <c r="X4" s="7"/>
      <c r="Y4" s="174"/>
      <c r="Z4" s="174"/>
      <c r="AA4" s="174"/>
      <c r="AB4" s="174"/>
      <c r="AC4" s="155"/>
    </row>
    <row r="5" spans="1:29" s="129" customFormat="1" ht="14.25" x14ac:dyDescent="0.2">
      <c r="A5" s="229" t="s">
        <v>109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7"/>
      <c r="V5" s="7"/>
      <c r="W5" s="7"/>
      <c r="X5" s="7"/>
    </row>
    <row r="6" spans="1:29" s="131" customFormat="1" ht="15" thickBot="1" x14ac:dyDescent="0.25">
      <c r="A6" s="299" t="s">
        <v>1072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402"/>
      <c r="V6" s="402"/>
      <c r="W6" s="402"/>
      <c r="X6" s="402"/>
    </row>
    <row r="7" spans="1:29" s="131" customFormat="1" ht="14.25" x14ac:dyDescent="0.2">
      <c r="A7" s="280"/>
      <c r="B7" s="280"/>
      <c r="C7" s="280"/>
      <c r="D7" s="280"/>
      <c r="E7" s="280"/>
      <c r="F7" s="280"/>
      <c r="G7" s="280"/>
      <c r="H7" s="280"/>
      <c r="I7" s="280"/>
      <c r="J7" s="768" t="s">
        <v>176</v>
      </c>
      <c r="K7" s="768"/>
      <c r="L7" s="768"/>
      <c r="M7" s="280"/>
      <c r="N7" s="777" t="s">
        <v>516</v>
      </c>
      <c r="O7" s="777"/>
      <c r="P7" s="777"/>
      <c r="Q7" s="421"/>
      <c r="R7" s="758" t="s">
        <v>397</v>
      </c>
      <c r="S7" s="758"/>
      <c r="T7" s="758"/>
      <c r="U7" s="318"/>
      <c r="V7" s="758" t="s">
        <v>397</v>
      </c>
      <c r="W7" s="758"/>
      <c r="X7" s="758"/>
    </row>
    <row r="8" spans="1:29" s="129" customFormat="1" ht="14.25" x14ac:dyDescent="0.2">
      <c r="A8" s="236"/>
      <c r="B8" s="208" t="s">
        <v>5</v>
      </c>
      <c r="C8" s="208"/>
      <c r="D8" s="208"/>
      <c r="E8" s="305"/>
      <c r="F8" s="208" t="s">
        <v>517</v>
      </c>
      <c r="G8" s="208"/>
      <c r="H8" s="208"/>
      <c r="I8" s="316"/>
      <c r="J8" s="208" t="s">
        <v>518</v>
      </c>
      <c r="K8" s="208"/>
      <c r="L8" s="208"/>
      <c r="M8" s="316"/>
      <c r="N8" s="208" t="s">
        <v>519</v>
      </c>
      <c r="O8" s="208"/>
      <c r="P8" s="208"/>
      <c r="Q8" s="2"/>
      <c r="R8" s="756" t="s">
        <v>520</v>
      </c>
      <c r="S8" s="756"/>
      <c r="T8" s="756"/>
      <c r="U8" s="2"/>
      <c r="V8" s="756" t="s">
        <v>181</v>
      </c>
      <c r="W8" s="756"/>
      <c r="X8" s="756"/>
    </row>
    <row r="9" spans="1:29" s="129" customFormat="1" ht="13.5" thickBot="1" x14ac:dyDescent="0.25">
      <c r="A9" s="276" t="s">
        <v>374</v>
      </c>
      <c r="B9" s="276" t="s">
        <v>87</v>
      </c>
      <c r="C9" s="276" t="s">
        <v>88</v>
      </c>
      <c r="D9" s="276" t="s">
        <v>89</v>
      </c>
      <c r="E9" s="276"/>
      <c r="F9" s="276" t="s">
        <v>87</v>
      </c>
      <c r="G9" s="276" t="s">
        <v>88</v>
      </c>
      <c r="H9" s="276" t="s">
        <v>89</v>
      </c>
      <c r="I9" s="408"/>
      <c r="J9" s="276" t="s">
        <v>87</v>
      </c>
      <c r="K9" s="276" t="s">
        <v>88</v>
      </c>
      <c r="L9" s="276" t="s">
        <v>89</v>
      </c>
      <c r="M9" s="408"/>
      <c r="N9" s="276" t="s">
        <v>87</v>
      </c>
      <c r="O9" s="276" t="s">
        <v>88</v>
      </c>
      <c r="P9" s="276" t="s">
        <v>89</v>
      </c>
      <c r="Q9" s="409"/>
      <c r="R9" s="276" t="s">
        <v>87</v>
      </c>
      <c r="S9" s="276" t="s">
        <v>88</v>
      </c>
      <c r="T9" s="276" t="s">
        <v>89</v>
      </c>
      <c r="U9" s="409"/>
      <c r="V9" s="276" t="s">
        <v>87</v>
      </c>
      <c r="W9" s="276" t="s">
        <v>88</v>
      </c>
      <c r="X9" s="276" t="s">
        <v>89</v>
      </c>
    </row>
    <row r="10" spans="1:29" s="129" customFormat="1" x14ac:dyDescent="0.2">
      <c r="A10" s="661"/>
      <c r="B10" s="661"/>
      <c r="C10" s="661"/>
      <c r="D10" s="661"/>
      <c r="E10" s="661"/>
      <c r="F10" s="661"/>
      <c r="G10" s="661"/>
      <c r="H10" s="661"/>
      <c r="I10" s="309"/>
      <c r="J10" s="661"/>
      <c r="K10" s="661"/>
      <c r="L10" s="661"/>
      <c r="M10" s="309"/>
      <c r="N10" s="661"/>
      <c r="O10" s="661"/>
      <c r="P10" s="661"/>
      <c r="Q10" s="318"/>
      <c r="R10" s="661"/>
      <c r="S10" s="661"/>
      <c r="T10" s="661"/>
      <c r="U10" s="318"/>
      <c r="V10" s="661"/>
      <c r="W10" s="661"/>
      <c r="X10" s="661"/>
    </row>
    <row r="11" spans="1:29" s="129" customFormat="1" x14ac:dyDescent="0.2">
      <c r="A11" s="661">
        <v>2003</v>
      </c>
      <c r="B11" s="406">
        <v>24870</v>
      </c>
      <c r="C11" s="406">
        <v>4207</v>
      </c>
      <c r="D11" s="406">
        <v>20663</v>
      </c>
      <c r="E11" s="406"/>
      <c r="F11" s="406">
        <v>547</v>
      </c>
      <c r="G11" s="406">
        <v>114</v>
      </c>
      <c r="H11" s="406">
        <v>433</v>
      </c>
      <c r="I11" s="422"/>
      <c r="J11" s="406">
        <v>2063</v>
      </c>
      <c r="K11" s="422">
        <v>971</v>
      </c>
      <c r="L11" s="422">
        <v>1092</v>
      </c>
      <c r="M11" s="422"/>
      <c r="N11" s="406">
        <v>21258</v>
      </c>
      <c r="O11" s="422">
        <v>2815</v>
      </c>
      <c r="P11" s="422">
        <v>18443</v>
      </c>
      <c r="Q11" s="323"/>
      <c r="R11" s="323">
        <v>779</v>
      </c>
      <c r="S11" s="323">
        <v>210</v>
      </c>
      <c r="T11" s="323">
        <v>569</v>
      </c>
      <c r="U11" s="323"/>
      <c r="V11" s="423">
        <v>223</v>
      </c>
      <c r="W11" s="422">
        <v>97</v>
      </c>
      <c r="X11" s="422">
        <v>126</v>
      </c>
    </row>
    <row r="12" spans="1:29" s="129" customFormat="1" x14ac:dyDescent="0.2">
      <c r="A12" s="661">
        <v>2004</v>
      </c>
      <c r="B12" s="406">
        <v>24560</v>
      </c>
      <c r="C12" s="406">
        <v>4216</v>
      </c>
      <c r="D12" s="406">
        <v>20344</v>
      </c>
      <c r="E12" s="406"/>
      <c r="F12" s="406">
        <v>694</v>
      </c>
      <c r="G12" s="422">
        <v>155</v>
      </c>
      <c r="H12" s="422">
        <v>539</v>
      </c>
      <c r="I12" s="422"/>
      <c r="J12" s="406">
        <v>2548</v>
      </c>
      <c r="K12" s="422">
        <v>1148</v>
      </c>
      <c r="L12" s="422">
        <v>1400</v>
      </c>
      <c r="M12" s="422"/>
      <c r="N12" s="406">
        <v>19494</v>
      </c>
      <c r="O12" s="422">
        <v>2467</v>
      </c>
      <c r="P12" s="422">
        <v>17027</v>
      </c>
      <c r="Q12" s="323"/>
      <c r="R12" s="323">
        <v>1649</v>
      </c>
      <c r="S12" s="323">
        <v>339</v>
      </c>
      <c r="T12" s="323">
        <v>1310</v>
      </c>
      <c r="U12" s="323"/>
      <c r="V12" s="423">
        <v>175</v>
      </c>
      <c r="W12" s="422">
        <v>107</v>
      </c>
      <c r="X12" s="422">
        <v>68</v>
      </c>
    </row>
    <row r="13" spans="1:29" s="129" customFormat="1" x14ac:dyDescent="0.2">
      <c r="A13" s="661">
        <v>2005</v>
      </c>
      <c r="B13" s="406">
        <v>26373</v>
      </c>
      <c r="C13" s="406">
        <v>5121</v>
      </c>
      <c r="D13" s="406">
        <v>21252</v>
      </c>
      <c r="E13" s="406"/>
      <c r="F13" s="406">
        <v>455</v>
      </c>
      <c r="G13" s="406">
        <v>60</v>
      </c>
      <c r="H13" s="406">
        <v>395</v>
      </c>
      <c r="I13" s="406"/>
      <c r="J13" s="406">
        <v>1950</v>
      </c>
      <c r="K13" s="406">
        <v>949</v>
      </c>
      <c r="L13" s="406">
        <v>1001</v>
      </c>
      <c r="M13" s="406"/>
      <c r="N13" s="406">
        <v>22897</v>
      </c>
      <c r="O13" s="406">
        <v>3819</v>
      </c>
      <c r="P13" s="406">
        <v>19078</v>
      </c>
      <c r="Q13" s="323"/>
      <c r="R13" s="323">
        <v>907</v>
      </c>
      <c r="S13" s="323">
        <v>192</v>
      </c>
      <c r="T13" s="323">
        <v>715</v>
      </c>
      <c r="U13" s="323"/>
      <c r="V13" s="423">
        <v>164</v>
      </c>
      <c r="W13" s="406">
        <v>101</v>
      </c>
      <c r="X13" s="406">
        <v>63</v>
      </c>
    </row>
    <row r="14" spans="1:29" s="129" customFormat="1" x14ac:dyDescent="0.2">
      <c r="A14" s="661">
        <v>2006</v>
      </c>
      <c r="B14" s="406">
        <v>23935</v>
      </c>
      <c r="C14" s="406">
        <v>5111</v>
      </c>
      <c r="D14" s="406">
        <v>18824</v>
      </c>
      <c r="E14" s="406"/>
      <c r="F14" s="406">
        <v>246</v>
      </c>
      <c r="G14" s="406">
        <v>0</v>
      </c>
      <c r="H14" s="406">
        <v>246</v>
      </c>
      <c r="I14" s="406"/>
      <c r="J14" s="406">
        <v>1133</v>
      </c>
      <c r="K14" s="406">
        <v>539</v>
      </c>
      <c r="L14" s="406">
        <v>594</v>
      </c>
      <c r="M14" s="406"/>
      <c r="N14" s="406">
        <v>20384</v>
      </c>
      <c r="O14" s="406">
        <v>3657</v>
      </c>
      <c r="P14" s="406">
        <v>16727</v>
      </c>
      <c r="Q14" s="423"/>
      <c r="R14" s="323">
        <v>1978</v>
      </c>
      <c r="S14" s="323">
        <v>823</v>
      </c>
      <c r="T14" s="323">
        <v>1155</v>
      </c>
      <c r="U14" s="323"/>
      <c r="V14" s="423">
        <v>194</v>
      </c>
      <c r="W14" s="406">
        <v>92</v>
      </c>
      <c r="X14" s="406">
        <v>102</v>
      </c>
    </row>
    <row r="15" spans="1:29" s="129" customFormat="1" x14ac:dyDescent="0.2">
      <c r="A15" s="661">
        <v>2007</v>
      </c>
      <c r="B15" s="406">
        <v>23599</v>
      </c>
      <c r="C15" s="406">
        <v>6069</v>
      </c>
      <c r="D15" s="406">
        <v>17530</v>
      </c>
      <c r="E15" s="406"/>
      <c r="F15" s="406">
        <v>654</v>
      </c>
      <c r="G15" s="406">
        <v>246</v>
      </c>
      <c r="H15" s="406">
        <v>408</v>
      </c>
      <c r="I15" s="406"/>
      <c r="J15" s="406">
        <v>509</v>
      </c>
      <c r="K15" s="406">
        <v>219</v>
      </c>
      <c r="L15" s="406">
        <v>290</v>
      </c>
      <c r="M15" s="406"/>
      <c r="N15" s="406">
        <v>18856</v>
      </c>
      <c r="O15" s="406">
        <v>4221</v>
      </c>
      <c r="P15" s="406">
        <v>14635</v>
      </c>
      <c r="Q15" s="423"/>
      <c r="R15" s="323">
        <v>3372</v>
      </c>
      <c r="S15" s="323">
        <v>1282</v>
      </c>
      <c r="T15" s="323">
        <v>2090</v>
      </c>
      <c r="U15" s="323"/>
      <c r="V15" s="423">
        <v>208</v>
      </c>
      <c r="W15" s="406">
        <v>101</v>
      </c>
      <c r="X15" s="406">
        <v>107</v>
      </c>
    </row>
    <row r="16" spans="1:29" s="129" customFormat="1" x14ac:dyDescent="0.2">
      <c r="A16" s="661">
        <v>2008</v>
      </c>
      <c r="B16" s="406">
        <v>24003</v>
      </c>
      <c r="C16" s="406">
        <v>5255</v>
      </c>
      <c r="D16" s="406">
        <v>18748</v>
      </c>
      <c r="E16" s="406"/>
      <c r="F16" s="406">
        <v>515</v>
      </c>
      <c r="G16" s="406">
        <v>186</v>
      </c>
      <c r="H16" s="406">
        <v>329</v>
      </c>
      <c r="I16" s="406"/>
      <c r="J16" s="406">
        <v>694</v>
      </c>
      <c r="K16" s="406">
        <v>284</v>
      </c>
      <c r="L16" s="406">
        <v>410</v>
      </c>
      <c r="M16" s="406"/>
      <c r="N16" s="406">
        <v>19447</v>
      </c>
      <c r="O16" s="406">
        <v>3348</v>
      </c>
      <c r="P16" s="406">
        <v>16099</v>
      </c>
      <c r="Q16" s="323"/>
      <c r="R16" s="323">
        <v>3182</v>
      </c>
      <c r="S16" s="323">
        <v>1342</v>
      </c>
      <c r="T16" s="323">
        <v>1840</v>
      </c>
      <c r="U16" s="323"/>
      <c r="V16" s="423">
        <v>165</v>
      </c>
      <c r="W16" s="406">
        <v>95</v>
      </c>
      <c r="X16" s="406">
        <v>70</v>
      </c>
    </row>
    <row r="17" spans="1:28" s="129" customFormat="1" x14ac:dyDescent="0.2">
      <c r="A17" s="661">
        <v>2009</v>
      </c>
      <c r="B17" s="406">
        <v>22463</v>
      </c>
      <c r="C17" s="406">
        <v>5136</v>
      </c>
      <c r="D17" s="406">
        <v>17327</v>
      </c>
      <c r="E17" s="423"/>
      <c r="F17" s="423">
        <v>209</v>
      </c>
      <c r="G17" s="423">
        <v>1</v>
      </c>
      <c r="H17" s="423">
        <v>208</v>
      </c>
      <c r="I17" s="423"/>
      <c r="J17" s="423">
        <v>503</v>
      </c>
      <c r="K17" s="423">
        <v>240</v>
      </c>
      <c r="L17" s="423">
        <v>263</v>
      </c>
      <c r="M17" s="423"/>
      <c r="N17" s="423">
        <v>17295</v>
      </c>
      <c r="O17" s="423">
        <v>2692</v>
      </c>
      <c r="P17" s="423">
        <v>14603</v>
      </c>
      <c r="Q17" s="323"/>
      <c r="R17" s="323">
        <v>4303</v>
      </c>
      <c r="S17" s="323">
        <v>2128</v>
      </c>
      <c r="T17" s="323">
        <v>2175</v>
      </c>
      <c r="U17" s="323"/>
      <c r="V17" s="423">
        <v>153</v>
      </c>
      <c r="W17" s="423">
        <v>75</v>
      </c>
      <c r="X17" s="423">
        <v>78</v>
      </c>
    </row>
    <row r="18" spans="1:28" s="129" customFormat="1" x14ac:dyDescent="0.2">
      <c r="A18" s="661">
        <v>2010</v>
      </c>
      <c r="B18" s="406">
        <v>25068</v>
      </c>
      <c r="C18" s="406">
        <v>6736</v>
      </c>
      <c r="D18" s="406">
        <v>18332</v>
      </c>
      <c r="E18" s="423"/>
      <c r="F18" s="406" t="s">
        <v>182</v>
      </c>
      <c r="G18" s="406" t="s">
        <v>182</v>
      </c>
      <c r="H18" s="406" t="s">
        <v>182</v>
      </c>
      <c r="I18" s="423"/>
      <c r="J18" s="423">
        <v>539</v>
      </c>
      <c r="K18" s="423">
        <v>259</v>
      </c>
      <c r="L18" s="423">
        <v>280</v>
      </c>
      <c r="M18" s="423"/>
      <c r="N18" s="423">
        <v>19495</v>
      </c>
      <c r="O18" s="423">
        <v>4175</v>
      </c>
      <c r="P18" s="423">
        <v>15320</v>
      </c>
      <c r="Q18" s="423"/>
      <c r="R18" s="323">
        <v>4779</v>
      </c>
      <c r="S18" s="323">
        <v>2166</v>
      </c>
      <c r="T18" s="323">
        <v>2613</v>
      </c>
      <c r="U18" s="323"/>
      <c r="V18" s="423">
        <v>255</v>
      </c>
      <c r="W18" s="423">
        <v>136</v>
      </c>
      <c r="X18" s="423">
        <v>119</v>
      </c>
    </row>
    <row r="19" spans="1:28" s="129" customFormat="1" x14ac:dyDescent="0.2">
      <c r="A19" s="661">
        <v>2011</v>
      </c>
      <c r="B19" s="406">
        <v>28873</v>
      </c>
      <c r="C19" s="406">
        <v>8798</v>
      </c>
      <c r="D19" s="406">
        <v>20075</v>
      </c>
      <c r="E19" s="423"/>
      <c r="F19" s="406" t="s">
        <v>182</v>
      </c>
      <c r="G19" s="406" t="s">
        <v>182</v>
      </c>
      <c r="H19" s="406" t="s">
        <v>182</v>
      </c>
      <c r="I19" s="423"/>
      <c r="J19" s="423">
        <v>369</v>
      </c>
      <c r="K19" s="423">
        <v>208</v>
      </c>
      <c r="L19" s="423">
        <v>161</v>
      </c>
      <c r="M19" s="423"/>
      <c r="N19" s="423">
        <v>20856</v>
      </c>
      <c r="O19" s="423">
        <v>4871</v>
      </c>
      <c r="P19" s="423">
        <v>15985</v>
      </c>
      <c r="Q19" s="423"/>
      <c r="R19" s="423">
        <v>7381</v>
      </c>
      <c r="S19" s="423">
        <v>3580</v>
      </c>
      <c r="T19" s="423">
        <v>3801</v>
      </c>
      <c r="U19" s="423"/>
      <c r="V19" s="423">
        <v>267</v>
      </c>
      <c r="W19" s="423">
        <v>139</v>
      </c>
      <c r="X19" s="423">
        <v>128</v>
      </c>
    </row>
    <row r="20" spans="1:28" s="129" customFormat="1" x14ac:dyDescent="0.2">
      <c r="A20" s="661">
        <v>2012</v>
      </c>
      <c r="B20" s="406">
        <v>27228</v>
      </c>
      <c r="C20" s="406">
        <v>7609</v>
      </c>
      <c r="D20" s="406">
        <v>19619</v>
      </c>
      <c r="E20" s="423"/>
      <c r="F20" s="406" t="s">
        <v>182</v>
      </c>
      <c r="G20" s="406" t="s">
        <v>182</v>
      </c>
      <c r="H20" s="406" t="s">
        <v>182</v>
      </c>
      <c r="I20" s="423"/>
      <c r="J20" s="423">
        <v>511</v>
      </c>
      <c r="K20" s="423">
        <v>324</v>
      </c>
      <c r="L20" s="423">
        <v>187</v>
      </c>
      <c r="M20" s="423"/>
      <c r="N20" s="423">
        <v>17893</v>
      </c>
      <c r="O20" s="423">
        <v>2842</v>
      </c>
      <c r="P20" s="423">
        <v>15051</v>
      </c>
      <c r="Q20" s="423"/>
      <c r="R20" s="423">
        <v>8574</v>
      </c>
      <c r="S20" s="423">
        <v>4303</v>
      </c>
      <c r="T20" s="423">
        <v>4271</v>
      </c>
      <c r="U20" s="423"/>
      <c r="V20" s="423">
        <v>250</v>
      </c>
      <c r="W20" s="423">
        <v>140</v>
      </c>
      <c r="X20" s="423">
        <v>110</v>
      </c>
    </row>
    <row r="21" spans="1:28" s="129" customFormat="1" x14ac:dyDescent="0.2">
      <c r="A21" s="661">
        <v>2013</v>
      </c>
      <c r="B21" s="406">
        <v>25720</v>
      </c>
      <c r="C21" s="406">
        <v>6359</v>
      </c>
      <c r="D21" s="406">
        <v>19361</v>
      </c>
      <c r="E21" s="423"/>
      <c r="F21" s="406" t="s">
        <v>182</v>
      </c>
      <c r="G21" s="406" t="s">
        <v>182</v>
      </c>
      <c r="H21" s="406" t="s">
        <v>182</v>
      </c>
      <c r="I21" s="423"/>
      <c r="J21" s="423">
        <v>393</v>
      </c>
      <c r="K21" s="423">
        <v>191</v>
      </c>
      <c r="L21" s="423">
        <v>202</v>
      </c>
      <c r="M21" s="423"/>
      <c r="N21" s="423">
        <v>17330</v>
      </c>
      <c r="O21" s="423">
        <v>2110</v>
      </c>
      <c r="P21" s="423">
        <v>15220</v>
      </c>
      <c r="Q21" s="423"/>
      <c r="R21" s="423">
        <v>7741</v>
      </c>
      <c r="S21" s="423">
        <v>3909</v>
      </c>
      <c r="T21" s="423">
        <v>3832</v>
      </c>
      <c r="U21" s="423"/>
      <c r="V21" s="423">
        <v>256</v>
      </c>
      <c r="W21" s="423">
        <v>149</v>
      </c>
      <c r="X21" s="423">
        <v>107</v>
      </c>
    </row>
    <row r="22" spans="1:28" s="129" customFormat="1" x14ac:dyDescent="0.2">
      <c r="A22" s="661">
        <v>2014</v>
      </c>
      <c r="B22" s="406">
        <v>24896</v>
      </c>
      <c r="C22" s="406">
        <v>7627</v>
      </c>
      <c r="D22" s="406">
        <v>17269</v>
      </c>
      <c r="E22" s="423"/>
      <c r="F22" s="406" t="s">
        <v>182</v>
      </c>
      <c r="G22" s="406" t="s">
        <v>182</v>
      </c>
      <c r="H22" s="406" t="s">
        <v>182</v>
      </c>
      <c r="I22" s="423"/>
      <c r="J22" s="406" t="s">
        <v>182</v>
      </c>
      <c r="K22" s="406" t="s">
        <v>182</v>
      </c>
      <c r="L22" s="406" t="s">
        <v>182</v>
      </c>
      <c r="M22" s="423"/>
      <c r="N22" s="423">
        <v>17545</v>
      </c>
      <c r="O22" s="423">
        <v>3821</v>
      </c>
      <c r="P22" s="423">
        <v>13724</v>
      </c>
      <c r="Q22" s="423"/>
      <c r="R22" s="423">
        <v>7185</v>
      </c>
      <c r="S22" s="423">
        <v>3712</v>
      </c>
      <c r="T22" s="423">
        <v>3473</v>
      </c>
      <c r="U22" s="423"/>
      <c r="V22" s="423">
        <v>166</v>
      </c>
      <c r="W22" s="423">
        <v>94</v>
      </c>
      <c r="X22" s="423">
        <v>72</v>
      </c>
    </row>
    <row r="23" spans="1:28" s="131" customFormat="1" x14ac:dyDescent="0.2">
      <c r="A23" s="661">
        <v>2015</v>
      </c>
      <c r="B23" s="406">
        <v>23881</v>
      </c>
      <c r="C23" s="406">
        <v>5790</v>
      </c>
      <c r="D23" s="406">
        <v>18091</v>
      </c>
      <c r="E23" s="423"/>
      <c r="F23" s="406" t="s">
        <v>182</v>
      </c>
      <c r="G23" s="406" t="s">
        <v>182</v>
      </c>
      <c r="H23" s="406" t="s">
        <v>182</v>
      </c>
      <c r="I23" s="423"/>
      <c r="J23" s="406" t="s">
        <v>182</v>
      </c>
      <c r="K23" s="406" t="s">
        <v>182</v>
      </c>
      <c r="L23" s="406" t="s">
        <v>182</v>
      </c>
      <c r="M23" s="423"/>
      <c r="N23" s="423">
        <v>16531</v>
      </c>
      <c r="O23" s="423">
        <v>2063</v>
      </c>
      <c r="P23" s="423">
        <v>14468</v>
      </c>
      <c r="Q23" s="423"/>
      <c r="R23" s="423">
        <v>7197</v>
      </c>
      <c r="S23" s="423">
        <v>3647</v>
      </c>
      <c r="T23" s="423">
        <v>3550</v>
      </c>
      <c r="U23" s="423"/>
      <c r="V23" s="423">
        <v>153</v>
      </c>
      <c r="W23" s="426">
        <v>80</v>
      </c>
      <c r="X23" s="426">
        <v>73</v>
      </c>
    </row>
    <row r="24" spans="1:28" s="131" customFormat="1" x14ac:dyDescent="0.2">
      <c r="A24" s="661">
        <v>2016</v>
      </c>
      <c r="B24" s="406">
        <v>24278</v>
      </c>
      <c r="C24" s="406">
        <v>6235</v>
      </c>
      <c r="D24" s="406">
        <v>18043</v>
      </c>
      <c r="E24" s="423"/>
      <c r="F24" s="406" t="s">
        <v>182</v>
      </c>
      <c r="G24" s="406" t="s">
        <v>182</v>
      </c>
      <c r="H24" s="406" t="s">
        <v>182</v>
      </c>
      <c r="I24" s="423"/>
      <c r="J24" s="406" t="s">
        <v>182</v>
      </c>
      <c r="K24" s="406" t="s">
        <v>182</v>
      </c>
      <c r="L24" s="406" t="s">
        <v>182</v>
      </c>
      <c r="M24" s="423"/>
      <c r="N24" s="423">
        <v>17084</v>
      </c>
      <c r="O24" s="423">
        <v>2654</v>
      </c>
      <c r="P24" s="423">
        <v>14430</v>
      </c>
      <c r="Q24" s="423"/>
      <c r="R24" s="423">
        <v>7114</v>
      </c>
      <c r="S24" s="423">
        <v>3538</v>
      </c>
      <c r="T24" s="423">
        <v>3576</v>
      </c>
      <c r="U24" s="423"/>
      <c r="V24" s="423">
        <v>80</v>
      </c>
      <c r="W24" s="426">
        <v>43</v>
      </c>
      <c r="X24" s="426">
        <v>37</v>
      </c>
    </row>
    <row r="25" spans="1:28" s="129" customFormat="1" x14ac:dyDescent="0.2">
      <c r="A25" s="661">
        <v>2017</v>
      </c>
      <c r="B25" s="406">
        <v>24318</v>
      </c>
      <c r="C25" s="406">
        <v>7042</v>
      </c>
      <c r="D25" s="406">
        <v>17276</v>
      </c>
      <c r="E25" s="423"/>
      <c r="F25" s="406" t="s">
        <v>182</v>
      </c>
      <c r="G25" s="406" t="s">
        <v>182</v>
      </c>
      <c r="H25" s="406" t="s">
        <v>182</v>
      </c>
      <c r="I25" s="423"/>
      <c r="J25" s="406" t="s">
        <v>182</v>
      </c>
      <c r="K25" s="406" t="s">
        <v>182</v>
      </c>
      <c r="L25" s="406" t="s">
        <v>182</v>
      </c>
      <c r="M25" s="423"/>
      <c r="N25" s="423">
        <v>15932</v>
      </c>
      <c r="O25" s="423">
        <v>2974</v>
      </c>
      <c r="P25" s="423">
        <v>12958</v>
      </c>
      <c r="Q25" s="423"/>
      <c r="R25" s="423">
        <v>8327</v>
      </c>
      <c r="S25" s="423">
        <v>4035</v>
      </c>
      <c r="T25" s="423">
        <v>4292</v>
      </c>
      <c r="U25" s="423"/>
      <c r="V25" s="423">
        <v>59</v>
      </c>
      <c r="W25" s="423">
        <v>33</v>
      </c>
      <c r="X25" s="423">
        <v>26</v>
      </c>
    </row>
    <row r="26" spans="1:28" s="129" customFormat="1" x14ac:dyDescent="0.2">
      <c r="A26" s="661">
        <v>2018</v>
      </c>
      <c r="B26" s="406">
        <v>25900</v>
      </c>
      <c r="C26" s="406">
        <v>7404</v>
      </c>
      <c r="D26" s="406">
        <v>18496</v>
      </c>
      <c r="E26" s="423"/>
      <c r="F26" s="406" t="s">
        <v>182</v>
      </c>
      <c r="G26" s="406" t="s">
        <v>182</v>
      </c>
      <c r="H26" s="406" t="s">
        <v>182</v>
      </c>
      <c r="I26" s="423"/>
      <c r="J26" s="406" t="s">
        <v>182</v>
      </c>
      <c r="K26" s="406" t="s">
        <v>182</v>
      </c>
      <c r="L26" s="406" t="s">
        <v>182</v>
      </c>
      <c r="M26" s="423"/>
      <c r="N26" s="423">
        <v>17131</v>
      </c>
      <c r="O26" s="423">
        <v>2905</v>
      </c>
      <c r="P26" s="423">
        <v>14226</v>
      </c>
      <c r="Q26" s="423"/>
      <c r="R26" s="423">
        <v>8718</v>
      </c>
      <c r="S26" s="423">
        <v>4469</v>
      </c>
      <c r="T26" s="423">
        <v>4249</v>
      </c>
      <c r="U26" s="423"/>
      <c r="V26" s="423">
        <v>51</v>
      </c>
      <c r="W26" s="423">
        <v>30</v>
      </c>
      <c r="X26" s="423">
        <v>21</v>
      </c>
    </row>
    <row r="27" spans="1:28" s="129" customFormat="1" x14ac:dyDescent="0.2">
      <c r="A27" s="661">
        <v>2019</v>
      </c>
      <c r="B27" s="406">
        <f>+N27+R27+V27</f>
        <v>26822</v>
      </c>
      <c r="C27" s="406">
        <f t="shared" ref="C27:D28" si="0">+O27+S27+W27</f>
        <v>7198</v>
      </c>
      <c r="D27" s="406">
        <f t="shared" si="0"/>
        <v>19624</v>
      </c>
      <c r="E27" s="423"/>
      <c r="F27" s="406" t="s">
        <v>182</v>
      </c>
      <c r="G27" s="406" t="s">
        <v>182</v>
      </c>
      <c r="H27" s="406" t="s">
        <v>182</v>
      </c>
      <c r="I27" s="423"/>
      <c r="J27" s="406" t="s">
        <v>182</v>
      </c>
      <c r="K27" s="406" t="s">
        <v>182</v>
      </c>
      <c r="L27" s="406" t="s">
        <v>182</v>
      </c>
      <c r="M27" s="423"/>
      <c r="N27" s="423">
        <v>17253</v>
      </c>
      <c r="O27" s="423">
        <v>2672</v>
      </c>
      <c r="P27" s="423">
        <v>14581</v>
      </c>
      <c r="Q27" s="423"/>
      <c r="R27" s="423">
        <v>9533</v>
      </c>
      <c r="S27" s="423">
        <v>4505</v>
      </c>
      <c r="T27" s="423">
        <v>5028</v>
      </c>
      <c r="U27" s="423"/>
      <c r="V27" s="423">
        <v>36</v>
      </c>
      <c r="W27" s="423">
        <v>21</v>
      </c>
      <c r="X27" s="423">
        <v>15</v>
      </c>
    </row>
    <row r="28" spans="1:28" s="129" customFormat="1" ht="13.5" thickBot="1" x14ac:dyDescent="0.25">
      <c r="A28" s="276">
        <v>2020</v>
      </c>
      <c r="B28" s="407">
        <f>+N28+R28+V28</f>
        <v>26390</v>
      </c>
      <c r="C28" s="407">
        <f t="shared" si="0"/>
        <v>7550</v>
      </c>
      <c r="D28" s="407">
        <f t="shared" si="0"/>
        <v>18840</v>
      </c>
      <c r="E28" s="425"/>
      <c r="F28" s="407" t="s">
        <v>182</v>
      </c>
      <c r="G28" s="407" t="s">
        <v>182</v>
      </c>
      <c r="H28" s="407" t="s">
        <v>182</v>
      </c>
      <c r="I28" s="425"/>
      <c r="J28" s="407" t="s">
        <v>182</v>
      </c>
      <c r="K28" s="407" t="s">
        <v>182</v>
      </c>
      <c r="L28" s="407" t="s">
        <v>182</v>
      </c>
      <c r="M28" s="425"/>
      <c r="N28" s="425">
        <f>+O28+P28</f>
        <v>16869</v>
      </c>
      <c r="O28" s="425">
        <v>3144</v>
      </c>
      <c r="P28" s="425">
        <v>13725</v>
      </c>
      <c r="Q28" s="425"/>
      <c r="R28" s="425">
        <f>+S28+T28</f>
        <v>9472</v>
      </c>
      <c r="S28" s="425">
        <v>4383</v>
      </c>
      <c r="T28" s="425">
        <v>5089</v>
      </c>
      <c r="U28" s="425"/>
      <c r="V28" s="425">
        <f>+W28+X28</f>
        <v>49</v>
      </c>
      <c r="W28" s="425">
        <v>23</v>
      </c>
      <c r="X28" s="425">
        <v>26</v>
      </c>
    </row>
    <row r="29" spans="1:28" x14ac:dyDescent="0.2">
      <c r="A29" s="666" t="s">
        <v>564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2"/>
      <c r="R29" s="2"/>
      <c r="S29" s="2"/>
      <c r="T29" s="2"/>
      <c r="U29" s="2"/>
      <c r="V29" s="2"/>
      <c r="W29" s="2"/>
      <c r="X29" s="2"/>
      <c r="Y29" s="130"/>
      <c r="Z29" s="130"/>
      <c r="AA29" s="130"/>
      <c r="AB29" s="130"/>
    </row>
    <row r="30" spans="1:28" x14ac:dyDescent="0.2">
      <c r="A30" s="666"/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2"/>
      <c r="R30" s="426"/>
      <c r="S30" s="426"/>
      <c r="T30" s="426"/>
      <c r="U30" s="2"/>
      <c r="V30" s="323"/>
      <c r="W30" s="323"/>
      <c r="X30" s="323"/>
      <c r="Y30" s="130"/>
      <c r="Z30" s="130"/>
      <c r="AA30" s="130"/>
      <c r="AB30" s="130"/>
    </row>
    <row r="31" spans="1:28" x14ac:dyDescent="0.2">
      <c r="A31" s="666"/>
      <c r="B31" s="316"/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2"/>
      <c r="R31" s="426"/>
      <c r="S31" s="426"/>
      <c r="T31" s="426"/>
      <c r="U31" s="2"/>
      <c r="V31" s="323"/>
      <c r="W31" s="323"/>
      <c r="X31" s="323"/>
      <c r="Y31" s="130"/>
      <c r="Z31" s="130"/>
      <c r="AA31" s="130"/>
      <c r="AB31" s="130"/>
    </row>
    <row r="32" spans="1:28" x14ac:dyDescent="0.2">
      <c r="Y32" s="130"/>
      <c r="Z32" s="130"/>
      <c r="AA32" s="130"/>
      <c r="AB32" s="130"/>
    </row>
    <row r="33" spans="25:29" x14ac:dyDescent="0.2">
      <c r="Y33" s="130"/>
      <c r="Z33" s="130"/>
      <c r="AA33" s="130"/>
      <c r="AB33" s="130"/>
    </row>
    <row r="34" spans="25:29" ht="18.75" customHeight="1" x14ac:dyDescent="0.25">
      <c r="Y34" s="200"/>
      <c r="Z34" s="747" t="s">
        <v>650</v>
      </c>
      <c r="AA34" s="747"/>
      <c r="AB34" s="200"/>
      <c r="AC34" s="155"/>
    </row>
    <row r="35" spans="25:29" ht="15" customHeight="1" x14ac:dyDescent="0.25">
      <c r="Y35" s="200"/>
      <c r="Z35" s="747"/>
      <c r="AA35" s="747"/>
      <c r="AB35"/>
      <c r="AC35" s="155"/>
    </row>
    <row r="36" spans="25:29" ht="15" customHeight="1" x14ac:dyDescent="0.25">
      <c r="Y36" s="174"/>
      <c r="Z36" s="174"/>
      <c r="AA36" s="174"/>
      <c r="AB36" s="174"/>
      <c r="AC36" s="155"/>
    </row>
    <row r="37" spans="25:29" ht="15" x14ac:dyDescent="0.25">
      <c r="AC37" s="155"/>
    </row>
  </sheetData>
  <mergeCells count="8">
    <mergeCell ref="Z2:AA3"/>
    <mergeCell ref="Z34:AA35"/>
    <mergeCell ref="J7:L7"/>
    <mergeCell ref="N7:P7"/>
    <mergeCell ref="R7:T7"/>
    <mergeCell ref="V7:X7"/>
    <mergeCell ref="R8:T8"/>
    <mergeCell ref="V8:X8"/>
  </mergeCells>
  <hyperlinks>
    <hyperlink ref="Z2" r:id="rId1" location="INDICE!A1"/>
    <hyperlink ref="Z2:AA3" location="INDICE!A3" display="INDICE"/>
    <hyperlink ref="Z34" r:id="rId2" location="INDICE!A1"/>
    <hyperlink ref="Z34:AA35" location="INDICE!A3" display="INDICE"/>
  </hyperlinks>
  <pageMargins left="0.74803149606299213" right="0.74803149606299213" top="0.98425196850393704" bottom="0.98425196850393704" header="0" footer="0"/>
  <pageSetup scale="71" orientation="portrait" r:id="rId3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zoomScaleNormal="100" zoomScaleSheetLayoutView="100" workbookViewId="0">
      <selection activeCell="V2" sqref="V2:W3"/>
    </sheetView>
  </sheetViews>
  <sheetFormatPr baseColWidth="10" defaultColWidth="11" defaultRowHeight="12.75" x14ac:dyDescent="0.2"/>
  <cols>
    <col min="1" max="1" width="6.375" style="427" customWidth="1"/>
    <col min="2" max="2" width="6.75" style="428" bestFit="1" customWidth="1"/>
    <col min="3" max="3" width="5.75" style="428" bestFit="1" customWidth="1"/>
    <col min="4" max="4" width="6.125" style="428" bestFit="1" customWidth="1"/>
    <col min="5" max="5" width="1.625" style="428" customWidth="1"/>
    <col min="6" max="8" width="4.5" style="428" bestFit="1" customWidth="1"/>
    <col min="9" max="9" width="1.125" style="428" customWidth="1"/>
    <col min="10" max="10" width="6" style="428" bestFit="1" customWidth="1"/>
    <col min="11" max="11" width="4.875" style="428" bestFit="1" customWidth="1"/>
    <col min="12" max="12" width="5.5" style="428" bestFit="1" customWidth="1"/>
    <col min="13" max="13" width="1.375" style="428" customWidth="1"/>
    <col min="14" max="14" width="6.75" style="428" bestFit="1" customWidth="1"/>
    <col min="15" max="15" width="5.75" style="428" bestFit="1" customWidth="1"/>
    <col min="16" max="16" width="6.375" style="428" bestFit="1" customWidth="1"/>
    <col min="17" max="17" width="0.875" style="427" customWidth="1"/>
    <col min="18" max="18" width="5.75" style="427" bestFit="1" customWidth="1"/>
    <col min="19" max="19" width="6" style="427" bestFit="1" customWidth="1"/>
    <col min="20" max="20" width="5.375" style="427" bestFit="1" customWidth="1"/>
    <col min="21" max="21" width="6.375" style="153" customWidth="1"/>
    <col min="22" max="16384" width="11" style="153"/>
  </cols>
  <sheetData>
    <row r="1" spans="1:25" s="129" customFormat="1" ht="15" x14ac:dyDescent="0.25">
      <c r="A1" s="427"/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7"/>
      <c r="R1" s="427"/>
      <c r="S1" s="427"/>
      <c r="T1" s="427"/>
      <c r="U1" s="130"/>
      <c r="V1" s="130"/>
      <c r="W1" s="130"/>
      <c r="X1" s="130"/>
      <c r="Y1" s="155"/>
    </row>
    <row r="2" spans="1:25" s="129" customFormat="1" ht="15" x14ac:dyDescent="0.25">
      <c r="A2" s="229" t="s">
        <v>885</v>
      </c>
      <c r="B2" s="229"/>
      <c r="C2" s="229"/>
      <c r="D2" s="229"/>
      <c r="E2" s="229"/>
      <c r="F2" s="229"/>
      <c r="G2" s="22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00"/>
      <c r="V2" s="747" t="s">
        <v>650</v>
      </c>
      <c r="W2" s="747"/>
      <c r="X2" s="200"/>
      <c r="Y2" s="155"/>
    </row>
    <row r="3" spans="1:25" s="129" customFormat="1" ht="15" x14ac:dyDescent="0.25">
      <c r="A3" s="86" t="s">
        <v>521</v>
      </c>
      <c r="B3" s="86"/>
      <c r="C3" s="86"/>
      <c r="D3" s="86"/>
      <c r="E3" s="86"/>
      <c r="F3" s="86"/>
      <c r="G3" s="8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00"/>
      <c r="V3" s="747"/>
      <c r="W3" s="747"/>
      <c r="X3"/>
      <c r="Y3" s="155"/>
    </row>
    <row r="4" spans="1:25" s="129" customFormat="1" ht="15" x14ac:dyDescent="0.25">
      <c r="A4" s="229" t="s">
        <v>1073</v>
      </c>
      <c r="B4" s="229"/>
      <c r="C4" s="229"/>
      <c r="D4" s="229"/>
      <c r="E4" s="229"/>
      <c r="F4" s="229"/>
      <c r="G4" s="22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74"/>
      <c r="V4" s="174"/>
      <c r="W4" s="174"/>
      <c r="X4" s="174"/>
      <c r="Y4" s="155"/>
    </row>
    <row r="5" spans="1:25" s="129" customFormat="1" ht="14.25" x14ac:dyDescent="0.2">
      <c r="A5" s="229" t="s">
        <v>109</v>
      </c>
      <c r="B5" s="229"/>
      <c r="C5" s="229"/>
      <c r="D5" s="229"/>
      <c r="E5" s="229"/>
      <c r="F5" s="229"/>
      <c r="G5" s="229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5" s="131" customFormat="1" ht="15" thickBot="1" x14ac:dyDescent="0.25">
      <c r="A6" s="299" t="s">
        <v>1072</v>
      </c>
      <c r="B6" s="299"/>
      <c r="C6" s="299"/>
      <c r="D6" s="299"/>
      <c r="E6" s="299"/>
      <c r="F6" s="299"/>
      <c r="G6" s="299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</row>
    <row r="7" spans="1:25" s="131" customFormat="1" x14ac:dyDescent="0.2">
      <c r="A7" s="236"/>
      <c r="B7" s="208" t="s">
        <v>5</v>
      </c>
      <c r="C7" s="208"/>
      <c r="D7" s="208"/>
      <c r="E7" s="305"/>
      <c r="F7" s="752" t="s">
        <v>522</v>
      </c>
      <c r="G7" s="752"/>
      <c r="H7" s="752"/>
      <c r="I7" s="316"/>
      <c r="J7" s="208" t="s">
        <v>523</v>
      </c>
      <c r="K7" s="208"/>
      <c r="L7" s="208"/>
      <c r="M7" s="316"/>
      <c r="N7" s="208" t="s">
        <v>524</v>
      </c>
      <c r="O7" s="208"/>
      <c r="P7" s="208"/>
      <c r="Q7" s="2"/>
      <c r="R7" s="208" t="s">
        <v>525</v>
      </c>
      <c r="S7" s="208"/>
      <c r="T7" s="208"/>
    </row>
    <row r="8" spans="1:25" s="129" customFormat="1" ht="13.5" thickBot="1" x14ac:dyDescent="0.25">
      <c r="A8" s="276" t="s">
        <v>374</v>
      </c>
      <c r="B8" s="276" t="s">
        <v>87</v>
      </c>
      <c r="C8" s="276" t="s">
        <v>88</v>
      </c>
      <c r="D8" s="276" t="s">
        <v>89</v>
      </c>
      <c r="E8" s="276"/>
      <c r="F8" s="276" t="s">
        <v>87</v>
      </c>
      <c r="G8" s="276" t="s">
        <v>88</v>
      </c>
      <c r="H8" s="276" t="s">
        <v>89</v>
      </c>
      <c r="I8" s="408"/>
      <c r="J8" s="276" t="s">
        <v>87</v>
      </c>
      <c r="K8" s="276" t="s">
        <v>88</v>
      </c>
      <c r="L8" s="276" t="s">
        <v>89</v>
      </c>
      <c r="M8" s="408"/>
      <c r="N8" s="276" t="s">
        <v>87</v>
      </c>
      <c r="O8" s="276" t="s">
        <v>88</v>
      </c>
      <c r="P8" s="276" t="s">
        <v>89</v>
      </c>
      <c r="Q8" s="409"/>
      <c r="R8" s="276" t="s">
        <v>87</v>
      </c>
      <c r="S8" s="276" t="s">
        <v>88</v>
      </c>
      <c r="T8" s="276" t="s">
        <v>89</v>
      </c>
    </row>
    <row r="9" spans="1:25" s="129" customFormat="1" x14ac:dyDescent="0.2">
      <c r="A9" s="661"/>
      <c r="B9" s="661"/>
      <c r="C9" s="661"/>
      <c r="D9" s="661"/>
      <c r="E9" s="661"/>
      <c r="F9" s="661"/>
      <c r="G9" s="661"/>
      <c r="H9" s="661"/>
      <c r="I9" s="309"/>
      <c r="J9" s="661"/>
      <c r="K9" s="661"/>
      <c r="L9" s="661"/>
      <c r="M9" s="309"/>
      <c r="N9" s="661"/>
      <c r="O9" s="661"/>
      <c r="P9" s="661"/>
      <c r="Q9" s="318"/>
      <c r="R9" s="661"/>
      <c r="S9" s="661"/>
      <c r="T9" s="661"/>
    </row>
    <row r="10" spans="1:25" s="129" customFormat="1" x14ac:dyDescent="0.2">
      <c r="A10" s="661">
        <v>2003</v>
      </c>
      <c r="B10" s="422">
        <v>779</v>
      </c>
      <c r="C10" s="422">
        <v>210</v>
      </c>
      <c r="D10" s="422">
        <v>569</v>
      </c>
      <c r="E10" s="323"/>
      <c r="F10" s="422" t="s">
        <v>90</v>
      </c>
      <c r="G10" s="422" t="s">
        <v>90</v>
      </c>
      <c r="H10" s="422" t="s">
        <v>90</v>
      </c>
      <c r="I10" s="323"/>
      <c r="J10" s="422" t="s">
        <v>90</v>
      </c>
      <c r="K10" s="422" t="s">
        <v>90</v>
      </c>
      <c r="L10" s="422" t="s">
        <v>90</v>
      </c>
      <c r="M10" s="323"/>
      <c r="N10" s="422" t="s">
        <v>90</v>
      </c>
      <c r="O10" s="422" t="s">
        <v>90</v>
      </c>
      <c r="P10" s="422" t="s">
        <v>90</v>
      </c>
      <c r="Q10" s="2"/>
      <c r="R10" s="406">
        <v>779</v>
      </c>
      <c r="S10" s="422">
        <v>210</v>
      </c>
      <c r="T10" s="422">
        <v>569</v>
      </c>
    </row>
    <row r="11" spans="1:25" s="129" customFormat="1" x14ac:dyDescent="0.2">
      <c r="A11" s="661">
        <v>2004</v>
      </c>
      <c r="B11" s="422">
        <v>1649</v>
      </c>
      <c r="C11" s="422">
        <v>339</v>
      </c>
      <c r="D11" s="422">
        <v>1310</v>
      </c>
      <c r="E11" s="323"/>
      <c r="F11" s="422" t="s">
        <v>90</v>
      </c>
      <c r="G11" s="422" t="s">
        <v>90</v>
      </c>
      <c r="H11" s="422" t="s">
        <v>90</v>
      </c>
      <c r="I11" s="323"/>
      <c r="J11" s="422" t="s">
        <v>90</v>
      </c>
      <c r="K11" s="422" t="s">
        <v>90</v>
      </c>
      <c r="L11" s="422" t="s">
        <v>90</v>
      </c>
      <c r="M11" s="323"/>
      <c r="N11" s="422" t="s">
        <v>90</v>
      </c>
      <c r="O11" s="422" t="s">
        <v>90</v>
      </c>
      <c r="P11" s="422" t="s">
        <v>90</v>
      </c>
      <c r="Q11" s="2"/>
      <c r="R11" s="406">
        <v>1649</v>
      </c>
      <c r="S11" s="422">
        <v>339</v>
      </c>
      <c r="T11" s="422">
        <v>1310</v>
      </c>
    </row>
    <row r="12" spans="1:25" s="129" customFormat="1" x14ac:dyDescent="0.2">
      <c r="A12" s="661">
        <v>2005</v>
      </c>
      <c r="B12" s="422">
        <v>907</v>
      </c>
      <c r="C12" s="422">
        <v>192</v>
      </c>
      <c r="D12" s="422">
        <v>715</v>
      </c>
      <c r="E12" s="323"/>
      <c r="F12" s="422" t="s">
        <v>90</v>
      </c>
      <c r="G12" s="422" t="s">
        <v>90</v>
      </c>
      <c r="H12" s="422" t="s">
        <v>90</v>
      </c>
      <c r="I12" s="323"/>
      <c r="J12" s="422" t="s">
        <v>90</v>
      </c>
      <c r="K12" s="422" t="s">
        <v>90</v>
      </c>
      <c r="L12" s="422" t="s">
        <v>90</v>
      </c>
      <c r="M12" s="323"/>
      <c r="N12" s="422" t="s">
        <v>90</v>
      </c>
      <c r="O12" s="422" t="s">
        <v>90</v>
      </c>
      <c r="P12" s="422" t="s">
        <v>90</v>
      </c>
      <c r="Q12" s="2"/>
      <c r="R12" s="406">
        <v>907</v>
      </c>
      <c r="S12" s="406">
        <v>192</v>
      </c>
      <c r="T12" s="406">
        <v>715</v>
      </c>
    </row>
    <row r="13" spans="1:25" s="129" customFormat="1" x14ac:dyDescent="0.2">
      <c r="A13" s="661">
        <v>2006</v>
      </c>
      <c r="B13" s="323">
        <v>1978</v>
      </c>
      <c r="C13" s="323">
        <v>823</v>
      </c>
      <c r="D13" s="323">
        <v>1155</v>
      </c>
      <c r="E13" s="323"/>
      <c r="F13" s="323"/>
      <c r="G13" s="323"/>
      <c r="H13" s="323"/>
      <c r="I13" s="323"/>
      <c r="J13" s="323">
        <v>870</v>
      </c>
      <c r="K13" s="323">
        <v>464</v>
      </c>
      <c r="L13" s="323">
        <v>406</v>
      </c>
      <c r="M13" s="323"/>
      <c r="N13" s="323">
        <v>112</v>
      </c>
      <c r="O13" s="323">
        <v>41</v>
      </c>
      <c r="P13" s="323">
        <v>71</v>
      </c>
      <c r="Q13" s="2"/>
      <c r="R13" s="406">
        <v>996</v>
      </c>
      <c r="S13" s="406">
        <v>318</v>
      </c>
      <c r="T13" s="406">
        <v>678</v>
      </c>
    </row>
    <row r="14" spans="1:25" s="129" customFormat="1" x14ac:dyDescent="0.2">
      <c r="A14" s="661">
        <v>2007</v>
      </c>
      <c r="B14" s="323">
        <v>3372</v>
      </c>
      <c r="C14" s="323">
        <v>1282</v>
      </c>
      <c r="D14" s="323">
        <v>2090</v>
      </c>
      <c r="E14" s="323"/>
      <c r="F14" s="323"/>
      <c r="G14" s="323"/>
      <c r="H14" s="323"/>
      <c r="I14" s="323"/>
      <c r="J14" s="323">
        <v>1695</v>
      </c>
      <c r="K14" s="323">
        <v>833</v>
      </c>
      <c r="L14" s="323">
        <v>862</v>
      </c>
      <c r="M14" s="323"/>
      <c r="N14" s="323">
        <v>563</v>
      </c>
      <c r="O14" s="323">
        <v>221</v>
      </c>
      <c r="P14" s="323">
        <v>342</v>
      </c>
      <c r="Q14" s="2"/>
      <c r="R14" s="406">
        <v>1114</v>
      </c>
      <c r="S14" s="406">
        <v>228</v>
      </c>
      <c r="T14" s="406">
        <v>886</v>
      </c>
    </row>
    <row r="15" spans="1:25" s="129" customFormat="1" x14ac:dyDescent="0.2">
      <c r="A15" s="661">
        <v>2008</v>
      </c>
      <c r="B15" s="323">
        <v>3182</v>
      </c>
      <c r="C15" s="323">
        <v>1342</v>
      </c>
      <c r="D15" s="323">
        <v>1840</v>
      </c>
      <c r="E15" s="323"/>
      <c r="F15" s="323">
        <v>336</v>
      </c>
      <c r="G15" s="323">
        <v>176</v>
      </c>
      <c r="H15" s="323">
        <v>160</v>
      </c>
      <c r="I15" s="323"/>
      <c r="J15" s="323">
        <v>1484</v>
      </c>
      <c r="K15" s="323">
        <v>733</v>
      </c>
      <c r="L15" s="323">
        <v>751</v>
      </c>
      <c r="M15" s="323"/>
      <c r="N15" s="323">
        <v>537</v>
      </c>
      <c r="O15" s="323">
        <v>210</v>
      </c>
      <c r="P15" s="323">
        <v>327</v>
      </c>
      <c r="Q15" s="2"/>
      <c r="R15" s="406">
        <v>825</v>
      </c>
      <c r="S15" s="406">
        <v>223</v>
      </c>
      <c r="T15" s="406">
        <v>602</v>
      </c>
    </row>
    <row r="16" spans="1:25" s="129" customFormat="1" x14ac:dyDescent="0.2">
      <c r="A16" s="661">
        <v>2009</v>
      </c>
      <c r="B16" s="323">
        <v>4303</v>
      </c>
      <c r="C16" s="323">
        <v>2128</v>
      </c>
      <c r="D16" s="323">
        <v>2175</v>
      </c>
      <c r="E16" s="323"/>
      <c r="F16" s="323">
        <v>21</v>
      </c>
      <c r="G16" s="323">
        <v>9</v>
      </c>
      <c r="H16" s="323">
        <v>12</v>
      </c>
      <c r="I16" s="323"/>
      <c r="J16" s="323">
        <v>2769</v>
      </c>
      <c r="K16" s="323">
        <v>1510</v>
      </c>
      <c r="L16" s="323">
        <v>1259</v>
      </c>
      <c r="M16" s="323"/>
      <c r="N16" s="323">
        <v>788</v>
      </c>
      <c r="O16" s="323">
        <v>328</v>
      </c>
      <c r="P16" s="323">
        <v>460</v>
      </c>
      <c r="Q16" s="2"/>
      <c r="R16" s="423">
        <v>725</v>
      </c>
      <c r="S16" s="423">
        <v>281</v>
      </c>
      <c r="T16" s="423">
        <v>444</v>
      </c>
    </row>
    <row r="17" spans="1:24" s="129" customFormat="1" x14ac:dyDescent="0.2">
      <c r="A17" s="661">
        <v>2010</v>
      </c>
      <c r="B17" s="323">
        <v>4779</v>
      </c>
      <c r="C17" s="323">
        <v>2166</v>
      </c>
      <c r="D17" s="323">
        <v>2613</v>
      </c>
      <c r="E17" s="323"/>
      <c r="F17" s="323">
        <v>96</v>
      </c>
      <c r="G17" s="323">
        <v>33</v>
      </c>
      <c r="H17" s="323">
        <v>63</v>
      </c>
      <c r="I17" s="323"/>
      <c r="J17" s="323">
        <v>2524</v>
      </c>
      <c r="K17" s="323">
        <v>1303</v>
      </c>
      <c r="L17" s="323">
        <v>1221</v>
      </c>
      <c r="M17" s="323"/>
      <c r="N17" s="323">
        <v>1163</v>
      </c>
      <c r="O17" s="323">
        <v>495</v>
      </c>
      <c r="P17" s="323">
        <v>668</v>
      </c>
      <c r="Q17" s="2"/>
      <c r="R17" s="423">
        <v>996</v>
      </c>
      <c r="S17" s="423">
        <v>335</v>
      </c>
      <c r="T17" s="423">
        <v>661</v>
      </c>
    </row>
    <row r="18" spans="1:24" s="129" customFormat="1" ht="15" x14ac:dyDescent="0.25">
      <c r="A18" s="661">
        <v>2011</v>
      </c>
      <c r="B18" s="423">
        <v>7381</v>
      </c>
      <c r="C18" s="423">
        <v>3580</v>
      </c>
      <c r="D18" s="423">
        <v>3801</v>
      </c>
      <c r="E18" s="423"/>
      <c r="F18" s="423">
        <v>39</v>
      </c>
      <c r="G18" s="423">
        <v>28</v>
      </c>
      <c r="H18" s="423">
        <v>11</v>
      </c>
      <c r="I18" s="423"/>
      <c r="J18" s="423">
        <v>4341</v>
      </c>
      <c r="K18" s="423">
        <v>2368</v>
      </c>
      <c r="L18" s="423">
        <v>1973</v>
      </c>
      <c r="M18" s="423"/>
      <c r="N18" s="423">
        <v>1793</v>
      </c>
      <c r="O18" s="423">
        <v>754</v>
      </c>
      <c r="P18" s="423">
        <v>1039</v>
      </c>
      <c r="Q18" s="429"/>
      <c r="R18" s="423">
        <v>1208</v>
      </c>
      <c r="S18" s="423">
        <v>430</v>
      </c>
      <c r="T18" s="423">
        <v>778</v>
      </c>
    </row>
    <row r="19" spans="1:24" s="129" customFormat="1" x14ac:dyDescent="0.2">
      <c r="A19" s="661">
        <v>2012</v>
      </c>
      <c r="B19" s="423">
        <v>8574</v>
      </c>
      <c r="C19" s="423">
        <v>4303</v>
      </c>
      <c r="D19" s="423">
        <v>4271</v>
      </c>
      <c r="E19" s="423"/>
      <c r="F19" s="423">
        <v>101</v>
      </c>
      <c r="G19" s="423">
        <v>74</v>
      </c>
      <c r="H19" s="423">
        <v>27</v>
      </c>
      <c r="I19" s="423"/>
      <c r="J19" s="423">
        <v>5330</v>
      </c>
      <c r="K19" s="423">
        <v>2961</v>
      </c>
      <c r="L19" s="423">
        <v>2369</v>
      </c>
      <c r="M19" s="423"/>
      <c r="N19" s="423">
        <v>2187</v>
      </c>
      <c r="O19" s="423">
        <v>957</v>
      </c>
      <c r="P19" s="423">
        <v>1230</v>
      </c>
      <c r="Q19" s="318"/>
      <c r="R19" s="423">
        <v>956</v>
      </c>
      <c r="S19" s="423">
        <v>311</v>
      </c>
      <c r="T19" s="423">
        <v>645</v>
      </c>
    </row>
    <row r="20" spans="1:24" s="129" customFormat="1" x14ac:dyDescent="0.2">
      <c r="A20" s="661">
        <v>2013</v>
      </c>
      <c r="B20" s="423">
        <v>7741</v>
      </c>
      <c r="C20" s="423">
        <v>3909</v>
      </c>
      <c r="D20" s="423">
        <v>3832</v>
      </c>
      <c r="E20" s="423"/>
      <c r="F20" s="423">
        <v>251</v>
      </c>
      <c r="G20" s="423">
        <v>150</v>
      </c>
      <c r="H20" s="423">
        <v>101</v>
      </c>
      <c r="I20" s="423"/>
      <c r="J20" s="423">
        <v>4198</v>
      </c>
      <c r="K20" s="423">
        <v>2406</v>
      </c>
      <c r="L20" s="423">
        <v>1792</v>
      </c>
      <c r="M20" s="423"/>
      <c r="N20" s="423">
        <v>2292</v>
      </c>
      <c r="O20" s="423">
        <v>1022</v>
      </c>
      <c r="P20" s="423">
        <v>1270</v>
      </c>
      <c r="Q20" s="318"/>
      <c r="R20" s="423">
        <v>1000</v>
      </c>
      <c r="S20" s="423">
        <v>331</v>
      </c>
      <c r="T20" s="423">
        <v>669</v>
      </c>
    </row>
    <row r="21" spans="1:24" s="129" customFormat="1" x14ac:dyDescent="0.2">
      <c r="A21" s="661">
        <v>2014</v>
      </c>
      <c r="B21" s="423">
        <v>7185</v>
      </c>
      <c r="C21" s="423">
        <v>3712</v>
      </c>
      <c r="D21" s="423">
        <v>3473</v>
      </c>
      <c r="E21" s="423"/>
      <c r="F21" s="423">
        <v>84</v>
      </c>
      <c r="G21" s="423">
        <v>67</v>
      </c>
      <c r="H21" s="423">
        <v>17</v>
      </c>
      <c r="I21" s="423"/>
      <c r="J21" s="423">
        <v>3978</v>
      </c>
      <c r="K21" s="423">
        <v>2280</v>
      </c>
      <c r="L21" s="423">
        <v>1698</v>
      </c>
      <c r="M21" s="423"/>
      <c r="N21" s="423">
        <v>2223</v>
      </c>
      <c r="O21" s="423">
        <v>1106</v>
      </c>
      <c r="P21" s="423">
        <v>1117</v>
      </c>
      <c r="Q21" s="318"/>
      <c r="R21" s="423">
        <v>900</v>
      </c>
      <c r="S21" s="423">
        <v>259</v>
      </c>
      <c r="T21" s="423">
        <v>641</v>
      </c>
    </row>
    <row r="22" spans="1:24" s="129" customFormat="1" x14ac:dyDescent="0.2">
      <c r="A22" s="661">
        <v>2015</v>
      </c>
      <c r="B22" s="423">
        <v>7197</v>
      </c>
      <c r="C22" s="423">
        <v>3647</v>
      </c>
      <c r="D22" s="423">
        <v>3550</v>
      </c>
      <c r="E22" s="423"/>
      <c r="F22" s="423">
        <v>98</v>
      </c>
      <c r="G22" s="423">
        <v>62</v>
      </c>
      <c r="H22" s="423">
        <v>36</v>
      </c>
      <c r="I22" s="423"/>
      <c r="J22" s="423">
        <v>4077</v>
      </c>
      <c r="K22" s="423">
        <v>2303</v>
      </c>
      <c r="L22" s="423">
        <v>1774</v>
      </c>
      <c r="M22" s="423"/>
      <c r="N22" s="423">
        <v>2026</v>
      </c>
      <c r="O22" s="423">
        <v>915</v>
      </c>
      <c r="P22" s="423">
        <v>1111</v>
      </c>
      <c r="Q22" s="318"/>
      <c r="R22" s="423">
        <v>996</v>
      </c>
      <c r="S22" s="423">
        <v>367</v>
      </c>
      <c r="T22" s="423">
        <v>629</v>
      </c>
    </row>
    <row r="23" spans="1:24" s="131" customFormat="1" x14ac:dyDescent="0.2">
      <c r="A23" s="661">
        <v>2016</v>
      </c>
      <c r="B23" s="423">
        <v>7114</v>
      </c>
      <c r="C23" s="423">
        <v>3538</v>
      </c>
      <c r="D23" s="423">
        <v>3576</v>
      </c>
      <c r="E23" s="423"/>
      <c r="F23" s="423">
        <v>212</v>
      </c>
      <c r="G23" s="423">
        <v>85</v>
      </c>
      <c r="H23" s="423">
        <v>127</v>
      </c>
      <c r="I23" s="423"/>
      <c r="J23" s="423">
        <v>4056</v>
      </c>
      <c r="K23" s="423">
        <v>2276</v>
      </c>
      <c r="L23" s="423">
        <v>1780</v>
      </c>
      <c r="M23" s="423"/>
      <c r="N23" s="423">
        <v>2019</v>
      </c>
      <c r="O23" s="423">
        <v>960</v>
      </c>
      <c r="P23" s="423">
        <v>1059</v>
      </c>
      <c r="Q23" s="318"/>
      <c r="R23" s="423">
        <v>827</v>
      </c>
      <c r="S23" s="423">
        <v>217</v>
      </c>
      <c r="T23" s="423">
        <v>610</v>
      </c>
    </row>
    <row r="24" spans="1:24" s="131" customFormat="1" x14ac:dyDescent="0.2">
      <c r="A24" s="661">
        <v>2017</v>
      </c>
      <c r="B24" s="423">
        <v>8327</v>
      </c>
      <c r="C24" s="423">
        <v>4035</v>
      </c>
      <c r="D24" s="423">
        <v>4292</v>
      </c>
      <c r="E24" s="423"/>
      <c r="F24" s="423">
        <v>234</v>
      </c>
      <c r="G24" s="309">
        <v>97</v>
      </c>
      <c r="H24" s="309">
        <v>137</v>
      </c>
      <c r="I24" s="423"/>
      <c r="J24" s="423">
        <v>4808</v>
      </c>
      <c r="K24" s="309">
        <v>2542</v>
      </c>
      <c r="L24" s="309">
        <v>2266</v>
      </c>
      <c r="M24" s="423"/>
      <c r="N24" s="423">
        <v>2407</v>
      </c>
      <c r="O24" s="309">
        <v>1147</v>
      </c>
      <c r="P24" s="309">
        <v>1260</v>
      </c>
      <c r="Q24" s="318"/>
      <c r="R24" s="423">
        <v>878</v>
      </c>
      <c r="S24" s="309">
        <v>249</v>
      </c>
      <c r="T24" s="309">
        <v>629</v>
      </c>
    </row>
    <row r="25" spans="1:24" s="129" customFormat="1" x14ac:dyDescent="0.2">
      <c r="A25" s="661">
        <v>2018</v>
      </c>
      <c r="B25" s="423">
        <v>8718</v>
      </c>
      <c r="C25" s="423">
        <v>4469</v>
      </c>
      <c r="D25" s="423">
        <v>4249</v>
      </c>
      <c r="E25" s="423"/>
      <c r="F25" s="423">
        <v>223</v>
      </c>
      <c r="G25" s="309">
        <v>128</v>
      </c>
      <c r="H25" s="309">
        <v>95</v>
      </c>
      <c r="I25" s="423"/>
      <c r="J25" s="423">
        <v>4855</v>
      </c>
      <c r="K25" s="309">
        <v>2719</v>
      </c>
      <c r="L25" s="309">
        <v>2136</v>
      </c>
      <c r="M25" s="423"/>
      <c r="N25" s="423">
        <v>2686</v>
      </c>
      <c r="O25" s="309">
        <v>1355</v>
      </c>
      <c r="P25" s="309">
        <v>1331</v>
      </c>
      <c r="Q25" s="318"/>
      <c r="R25" s="423">
        <v>954</v>
      </c>
      <c r="S25" s="309">
        <v>267</v>
      </c>
      <c r="T25" s="309">
        <v>687</v>
      </c>
    </row>
    <row r="26" spans="1:24" s="129" customFormat="1" x14ac:dyDescent="0.2">
      <c r="A26" s="661">
        <v>2019</v>
      </c>
      <c r="B26" s="423">
        <v>9533</v>
      </c>
      <c r="C26" s="423">
        <v>4505</v>
      </c>
      <c r="D26" s="423">
        <v>5028</v>
      </c>
      <c r="E26" s="423"/>
      <c r="F26" s="423">
        <v>266</v>
      </c>
      <c r="G26" s="309">
        <v>92</v>
      </c>
      <c r="H26" s="309">
        <v>174</v>
      </c>
      <c r="I26" s="423"/>
      <c r="J26" s="423">
        <v>4433</v>
      </c>
      <c r="K26" s="309">
        <v>2316</v>
      </c>
      <c r="L26" s="309">
        <v>2117</v>
      </c>
      <c r="M26" s="423"/>
      <c r="N26" s="423">
        <v>3483</v>
      </c>
      <c r="O26" s="309">
        <v>1691</v>
      </c>
      <c r="P26" s="309">
        <v>1792</v>
      </c>
      <c r="Q26" s="318"/>
      <c r="R26" s="423">
        <v>1351</v>
      </c>
      <c r="S26" s="309">
        <v>406</v>
      </c>
      <c r="T26" s="309">
        <v>945</v>
      </c>
    </row>
    <row r="27" spans="1:24" s="129" customFormat="1" ht="13.5" thickBot="1" x14ac:dyDescent="0.25">
      <c r="A27" s="276">
        <v>2020</v>
      </c>
      <c r="B27" s="425">
        <f>+F27+J27+N27+R27</f>
        <v>9472</v>
      </c>
      <c r="C27" s="425">
        <f t="shared" ref="C27:D27" si="0">+G27+K27+O27+S27</f>
        <v>4383</v>
      </c>
      <c r="D27" s="425">
        <f t="shared" si="0"/>
        <v>5089</v>
      </c>
      <c r="E27" s="425"/>
      <c r="F27" s="425">
        <f>+G27+H27</f>
        <v>432</v>
      </c>
      <c r="G27" s="408">
        <v>276</v>
      </c>
      <c r="H27" s="408">
        <v>156</v>
      </c>
      <c r="I27" s="425"/>
      <c r="J27" s="425">
        <f>+K27+L27</f>
        <v>4163</v>
      </c>
      <c r="K27" s="408">
        <v>2081</v>
      </c>
      <c r="L27" s="408">
        <v>2082</v>
      </c>
      <c r="M27" s="425"/>
      <c r="N27" s="425">
        <f>+O27+P27</f>
        <v>3300</v>
      </c>
      <c r="O27" s="408">
        <v>1531</v>
      </c>
      <c r="P27" s="408">
        <v>1769</v>
      </c>
      <c r="Q27" s="409"/>
      <c r="R27" s="425">
        <f>+S27+T27</f>
        <v>1577</v>
      </c>
      <c r="S27" s="408">
        <v>495</v>
      </c>
      <c r="T27" s="408">
        <v>1082</v>
      </c>
    </row>
    <row r="28" spans="1:24" s="129" customFormat="1" x14ac:dyDescent="0.2">
      <c r="A28" s="666" t="s">
        <v>564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4" x14ac:dyDescent="0.2">
      <c r="U29" s="130"/>
      <c r="V29" s="130"/>
      <c r="W29" s="130"/>
      <c r="X29" s="130"/>
    </row>
    <row r="30" spans="1:24" x14ac:dyDescent="0.2">
      <c r="U30" s="130"/>
      <c r="V30" s="130"/>
      <c r="W30" s="130"/>
      <c r="X30" s="130"/>
    </row>
    <row r="31" spans="1:24" x14ac:dyDescent="0.2">
      <c r="U31" s="130"/>
      <c r="V31" s="130"/>
      <c r="W31" s="130"/>
      <c r="X31" s="130"/>
    </row>
    <row r="32" spans="1:24" x14ac:dyDescent="0.2">
      <c r="U32" s="130"/>
      <c r="V32" s="130"/>
      <c r="W32" s="130"/>
      <c r="X32" s="130"/>
    </row>
    <row r="33" spans="21:25" x14ac:dyDescent="0.2">
      <c r="U33" s="130"/>
      <c r="V33" s="130"/>
      <c r="W33" s="130"/>
      <c r="X33" s="130"/>
    </row>
    <row r="34" spans="21:25" ht="18.75" customHeight="1" x14ac:dyDescent="0.25">
      <c r="U34" s="200"/>
      <c r="V34" s="747" t="s">
        <v>650</v>
      </c>
      <c r="W34" s="747"/>
      <c r="X34" s="200"/>
      <c r="Y34" s="155"/>
    </row>
    <row r="35" spans="21:25" ht="15" customHeight="1" x14ac:dyDescent="0.25">
      <c r="U35" s="200"/>
      <c r="V35" s="747"/>
      <c r="W35" s="747"/>
      <c r="X35"/>
      <c r="Y35" s="155"/>
    </row>
    <row r="36" spans="21:25" ht="15" customHeight="1" x14ac:dyDescent="0.25">
      <c r="U36" s="174"/>
      <c r="V36" s="174"/>
      <c r="W36" s="174"/>
      <c r="X36" s="174"/>
      <c r="Y36" s="155"/>
    </row>
    <row r="37" spans="21:25" ht="15" x14ac:dyDescent="0.25">
      <c r="Y37" s="155"/>
    </row>
  </sheetData>
  <mergeCells count="3">
    <mergeCell ref="V34:W35"/>
    <mergeCell ref="F7:H7"/>
    <mergeCell ref="V2:W3"/>
  </mergeCells>
  <hyperlinks>
    <hyperlink ref="V2" r:id="rId1" location="INDICE!A1"/>
    <hyperlink ref="V2:W3" location="INDICE!A3" display="INDICE"/>
    <hyperlink ref="V34" r:id="rId2" location="INDICE!A1"/>
    <hyperlink ref="V34:W35" location="INDICE!A3" display="INDICE"/>
  </hyperlinks>
  <pageMargins left="0.74803149606299213" right="0.74803149606299213" top="0.98425196850393704" bottom="0.98425196850393704" header="0" footer="0"/>
  <pageSetup scale="71" orientation="portrait" r:id="rId3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G2" sqref="G2:H3"/>
    </sheetView>
  </sheetViews>
  <sheetFormatPr baseColWidth="10" defaultColWidth="11" defaultRowHeight="12.75" x14ac:dyDescent="0.2"/>
  <cols>
    <col min="1" max="1" width="25.875" style="2" bestFit="1" customWidth="1"/>
    <col min="2" max="4" width="9" style="316" customWidth="1"/>
    <col min="5" max="5" width="1.625" style="316" customWidth="1"/>
    <col min="6" max="6" width="5" style="316" bestFit="1" customWidth="1"/>
    <col min="7" max="16384" width="11" style="118"/>
  </cols>
  <sheetData>
    <row r="1" spans="1:10" ht="15" x14ac:dyDescent="0.25">
      <c r="G1" s="130"/>
      <c r="H1" s="130"/>
      <c r="I1" s="130"/>
      <c r="J1" s="155"/>
    </row>
    <row r="2" spans="1:10" ht="15" x14ac:dyDescent="0.25">
      <c r="A2" s="86" t="s">
        <v>884</v>
      </c>
      <c r="B2" s="86"/>
      <c r="C2" s="86"/>
      <c r="D2" s="86"/>
      <c r="G2" s="747" t="s">
        <v>650</v>
      </c>
      <c r="H2" s="747"/>
      <c r="I2" s="200"/>
      <c r="J2" s="155"/>
    </row>
    <row r="3" spans="1:10" ht="15" x14ac:dyDescent="0.25">
      <c r="A3" s="86" t="s">
        <v>526</v>
      </c>
      <c r="B3" s="86"/>
      <c r="C3" s="86"/>
      <c r="D3" s="86"/>
      <c r="G3" s="747"/>
      <c r="H3" s="747"/>
      <c r="I3"/>
      <c r="J3" s="155"/>
    </row>
    <row r="4" spans="1:10" ht="15" x14ac:dyDescent="0.25">
      <c r="A4" s="86" t="s">
        <v>527</v>
      </c>
      <c r="B4" s="86"/>
      <c r="C4" s="86"/>
      <c r="D4" s="86"/>
      <c r="G4" s="174"/>
      <c r="H4" s="174"/>
      <c r="I4" s="174"/>
      <c r="J4" s="155"/>
    </row>
    <row r="5" spans="1:10" ht="15" x14ac:dyDescent="0.25">
      <c r="A5" s="229" t="s">
        <v>1074</v>
      </c>
      <c r="B5" s="229"/>
      <c r="C5" s="229"/>
      <c r="D5" s="229"/>
      <c r="G5" s="155"/>
      <c r="H5" s="155"/>
      <c r="I5" s="155"/>
      <c r="J5" s="155"/>
    </row>
    <row r="6" spans="1:10" ht="15" x14ac:dyDescent="0.25">
      <c r="A6" s="229" t="s">
        <v>1075</v>
      </c>
      <c r="B6" s="229"/>
      <c r="C6" s="229"/>
      <c r="D6" s="229"/>
      <c r="G6" s="155"/>
      <c r="H6" s="155"/>
      <c r="I6" s="155"/>
      <c r="J6" s="155"/>
    </row>
    <row r="7" spans="1:10" ht="14.25" x14ac:dyDescent="0.2">
      <c r="A7" s="229" t="s">
        <v>109</v>
      </c>
      <c r="B7" s="229"/>
      <c r="C7" s="229"/>
      <c r="D7" s="229"/>
    </row>
    <row r="8" spans="1:10" ht="15" thickBot="1" x14ac:dyDescent="0.25">
      <c r="A8" s="299" t="s">
        <v>1076</v>
      </c>
      <c r="B8" s="299"/>
      <c r="C8" s="299"/>
      <c r="D8" s="299"/>
    </row>
    <row r="9" spans="1:10" x14ac:dyDescent="0.2">
      <c r="A9" s="236"/>
      <c r="B9" s="346"/>
      <c r="C9" s="346"/>
      <c r="D9" s="346"/>
    </row>
    <row r="10" spans="1:10" ht="13.5" thickBot="1" x14ac:dyDescent="0.25">
      <c r="A10" s="276" t="s">
        <v>369</v>
      </c>
      <c r="B10" s="276" t="s">
        <v>87</v>
      </c>
      <c r="C10" s="276" t="s">
        <v>88</v>
      </c>
      <c r="D10" s="276" t="s">
        <v>89</v>
      </c>
    </row>
    <row r="11" spans="1:10" x14ac:dyDescent="0.2">
      <c r="A11" s="661"/>
      <c r="B11" s="661"/>
      <c r="C11" s="661"/>
      <c r="D11" s="661"/>
    </row>
    <row r="12" spans="1:10" ht="15" x14ac:dyDescent="0.25">
      <c r="A12" s="668" t="s">
        <v>5</v>
      </c>
      <c r="B12" s="323">
        <f>+B14+B16+B18</f>
        <v>26390</v>
      </c>
      <c r="C12" s="323">
        <f t="shared" ref="C12:D12" si="0">+C14+C16+C18</f>
        <v>7550</v>
      </c>
      <c r="D12" s="323">
        <f t="shared" si="0"/>
        <v>18840</v>
      </c>
    </row>
    <row r="13" spans="1:10" ht="15" x14ac:dyDescent="0.25">
      <c r="A13" s="668"/>
      <c r="B13" s="323"/>
      <c r="C13" s="323"/>
      <c r="D13" s="323"/>
    </row>
    <row r="14" spans="1:10" ht="15" x14ac:dyDescent="0.25">
      <c r="A14" s="227" t="s">
        <v>529</v>
      </c>
      <c r="B14" s="323">
        <f>+C14+D14</f>
        <v>16869</v>
      </c>
      <c r="C14" s="323">
        <v>3144</v>
      </c>
      <c r="D14" s="323">
        <v>13725</v>
      </c>
    </row>
    <row r="15" spans="1:10" ht="15" x14ac:dyDescent="0.25">
      <c r="A15" s="668"/>
      <c r="B15" s="323"/>
      <c r="C15" s="323"/>
      <c r="D15" s="323"/>
    </row>
    <row r="16" spans="1:10" x14ac:dyDescent="0.2">
      <c r="A16" s="2" t="s">
        <v>530</v>
      </c>
      <c r="B16" s="433">
        <v>49</v>
      </c>
      <c r="C16" s="433">
        <v>23</v>
      </c>
      <c r="D16" s="433">
        <v>26</v>
      </c>
    </row>
    <row r="17" spans="1:10" x14ac:dyDescent="0.2">
      <c r="B17" s="323"/>
      <c r="C17" s="323"/>
      <c r="D17" s="323"/>
    </row>
    <row r="18" spans="1:10" ht="15" x14ac:dyDescent="0.25">
      <c r="A18" s="227" t="s">
        <v>531</v>
      </c>
      <c r="B18" s="323">
        <f>+C18+D18</f>
        <v>9472</v>
      </c>
      <c r="C18" s="323">
        <f>+C19+C20+C21</f>
        <v>4383</v>
      </c>
      <c r="D18" s="323">
        <f>+D19+D20+D21</f>
        <v>5089</v>
      </c>
      <c r="E18" s="2"/>
    </row>
    <row r="19" spans="1:10" ht="15" x14ac:dyDescent="0.25">
      <c r="A19" s="227" t="s">
        <v>532</v>
      </c>
      <c r="B19" s="323">
        <f t="shared" ref="B19:B20" si="1">+C19+D19</f>
        <v>432</v>
      </c>
      <c r="C19" s="323">
        <v>276</v>
      </c>
      <c r="D19" s="323">
        <v>156</v>
      </c>
    </row>
    <row r="20" spans="1:10" ht="15" x14ac:dyDescent="0.25">
      <c r="A20" s="227" t="s">
        <v>533</v>
      </c>
      <c r="B20" s="323">
        <f t="shared" si="1"/>
        <v>4163</v>
      </c>
      <c r="C20" s="323">
        <v>2081</v>
      </c>
      <c r="D20" s="323">
        <v>2082</v>
      </c>
    </row>
    <row r="21" spans="1:10" ht="15" x14ac:dyDescent="0.25">
      <c r="A21" s="227" t="s">
        <v>534</v>
      </c>
      <c r="B21" s="323">
        <f>+C21+D21</f>
        <v>4877</v>
      </c>
      <c r="C21" s="323">
        <f>+C22+C23</f>
        <v>2026</v>
      </c>
      <c r="D21" s="323">
        <f t="shared" ref="D21" si="2">+D22+D23</f>
        <v>2851</v>
      </c>
    </row>
    <row r="22" spans="1:10" ht="15" x14ac:dyDescent="0.25">
      <c r="A22" s="227" t="s">
        <v>535</v>
      </c>
      <c r="B22" s="323">
        <f t="shared" ref="B22:B23" si="3">+C22+D22</f>
        <v>3300</v>
      </c>
      <c r="C22" s="323">
        <v>1531</v>
      </c>
      <c r="D22" s="323">
        <v>1769</v>
      </c>
    </row>
    <row r="23" spans="1:10" ht="15.75" thickBot="1" x14ac:dyDescent="0.3">
      <c r="A23" s="430" t="s">
        <v>536</v>
      </c>
      <c r="B23" s="425">
        <f t="shared" si="3"/>
        <v>1577</v>
      </c>
      <c r="C23" s="425">
        <v>495</v>
      </c>
      <c r="D23" s="425">
        <v>1082</v>
      </c>
    </row>
    <row r="24" spans="1:10" x14ac:dyDescent="0.2">
      <c r="A24" s="666" t="s">
        <v>564</v>
      </c>
      <c r="B24" s="323"/>
      <c r="C24" s="323"/>
      <c r="D24" s="323"/>
    </row>
    <row r="27" spans="1:10" ht="15" x14ac:dyDescent="0.25">
      <c r="G27" s="130"/>
      <c r="H27" s="130"/>
      <c r="I27" s="130"/>
      <c r="J27" s="155"/>
    </row>
    <row r="28" spans="1:10" ht="15" x14ac:dyDescent="0.25">
      <c r="G28" s="747" t="s">
        <v>650</v>
      </c>
      <c r="H28" s="747"/>
      <c r="I28" s="200"/>
      <c r="J28" s="155"/>
    </row>
    <row r="29" spans="1:10" ht="15" x14ac:dyDescent="0.25">
      <c r="G29" s="747"/>
      <c r="H29" s="747"/>
      <c r="I29"/>
      <c r="J29" s="155"/>
    </row>
    <row r="30" spans="1:10" ht="15" x14ac:dyDescent="0.25">
      <c r="G30" s="174"/>
      <c r="H30" s="174"/>
      <c r="I30" s="174"/>
      <c r="J30" s="155"/>
    </row>
    <row r="31" spans="1:10" ht="15" x14ac:dyDescent="0.25">
      <c r="G31" s="155"/>
      <c r="H31" s="155"/>
      <c r="I31" s="155"/>
      <c r="J31" s="155"/>
    </row>
    <row r="32" spans="1:10" ht="15" x14ac:dyDescent="0.25">
      <c r="F32" s="86"/>
      <c r="G32" s="155"/>
      <c r="H32" s="155"/>
      <c r="I32" s="155"/>
      <c r="J32" s="155"/>
    </row>
    <row r="33" spans="6:6" ht="14.25" x14ac:dyDescent="0.2">
      <c r="F33" s="86"/>
    </row>
    <row r="34" spans="6:6" ht="14.25" x14ac:dyDescent="0.2">
      <c r="F34" s="86"/>
    </row>
    <row r="35" spans="6:6" ht="14.25" x14ac:dyDescent="0.2">
      <c r="F35" s="229"/>
    </row>
    <row r="36" spans="6:6" ht="14.25" x14ac:dyDescent="0.2">
      <c r="F36" s="229"/>
    </row>
    <row r="37" spans="6:6" ht="14.25" x14ac:dyDescent="0.2">
      <c r="F37" s="229"/>
    </row>
    <row r="38" spans="6:6" ht="15" thickBot="1" x14ac:dyDescent="0.25">
      <c r="F38" s="299"/>
    </row>
    <row r="39" spans="6:6" x14ac:dyDescent="0.2">
      <c r="F39" s="637" t="s">
        <v>539</v>
      </c>
    </row>
    <row r="40" spans="6:6" ht="13.5" thickBot="1" x14ac:dyDescent="0.25">
      <c r="F40" s="276" t="s">
        <v>87</v>
      </c>
    </row>
    <row r="42" spans="6:6" x14ac:dyDescent="0.2">
      <c r="F42" s="323">
        <v>266</v>
      </c>
    </row>
    <row r="43" spans="6:6" x14ac:dyDescent="0.2">
      <c r="F43" s="323"/>
    </row>
    <row r="44" spans="6:6" x14ac:dyDescent="0.2">
      <c r="F44" s="323">
        <v>0</v>
      </c>
    </row>
    <row r="45" spans="6:6" x14ac:dyDescent="0.2">
      <c r="F45" s="323">
        <v>0</v>
      </c>
    </row>
    <row r="46" spans="6:6" x14ac:dyDescent="0.2">
      <c r="F46" s="323">
        <v>30</v>
      </c>
    </row>
    <row r="47" spans="6:6" x14ac:dyDescent="0.2">
      <c r="F47" s="323">
        <v>9</v>
      </c>
    </row>
    <row r="48" spans="6:6" x14ac:dyDescent="0.2">
      <c r="F48" s="323">
        <v>40</v>
      </c>
    </row>
    <row r="49" spans="6:14" x14ac:dyDescent="0.2">
      <c r="F49" s="323">
        <v>0</v>
      </c>
    </row>
    <row r="50" spans="6:14" x14ac:dyDescent="0.2">
      <c r="F50" s="323">
        <v>51</v>
      </c>
    </row>
    <row r="51" spans="6:14" x14ac:dyDescent="0.2">
      <c r="F51" s="323">
        <v>136</v>
      </c>
    </row>
    <row r="52" spans="6:14" ht="13.5" thickBot="1" x14ac:dyDescent="0.25">
      <c r="F52" s="425">
        <v>0</v>
      </c>
    </row>
    <row r="55" spans="6:14" x14ac:dyDescent="0.2">
      <c r="F55" s="412"/>
    </row>
    <row r="61" spans="6:14" x14ac:dyDescent="0.2">
      <c r="G61" s="116"/>
      <c r="H61" s="116"/>
      <c r="I61" s="116"/>
      <c r="J61" s="116"/>
      <c r="K61" s="116"/>
      <c r="L61" s="116"/>
      <c r="M61" s="116"/>
      <c r="N61" s="116"/>
    </row>
    <row r="62" spans="6:14" x14ac:dyDescent="0.2">
      <c r="G62" s="116"/>
      <c r="H62" s="116"/>
      <c r="I62" s="116"/>
      <c r="J62" s="116"/>
      <c r="K62" s="116"/>
      <c r="L62" s="116"/>
      <c r="M62" s="116"/>
      <c r="N62" s="116"/>
    </row>
  </sheetData>
  <mergeCells count="2">
    <mergeCell ref="G2:H3"/>
    <mergeCell ref="G28:H29"/>
  </mergeCells>
  <hyperlinks>
    <hyperlink ref="G2" r:id="rId1" location="INDICE!A1"/>
    <hyperlink ref="G2:H3" location="INDICE!A3" display="INDICE"/>
    <hyperlink ref="G28" r:id="rId2" location="INDICE!A1"/>
    <hyperlink ref="G28:H29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zoomScaleNormal="100" workbookViewId="0">
      <selection activeCell="V2" sqref="V2:W3"/>
    </sheetView>
  </sheetViews>
  <sheetFormatPr baseColWidth="10" defaultColWidth="11" defaultRowHeight="12.75" x14ac:dyDescent="0.2"/>
  <cols>
    <col min="1" max="1" width="25.875" style="2" bestFit="1" customWidth="1"/>
    <col min="2" max="2" width="5" style="316" bestFit="1" customWidth="1"/>
    <col min="3" max="3" width="4.25" style="316" bestFit="1" customWidth="1"/>
    <col min="4" max="4" width="5" style="316" bestFit="1" customWidth="1"/>
    <col min="5" max="5" width="1.625" style="316" customWidth="1"/>
    <col min="6" max="6" width="5" style="316" bestFit="1" customWidth="1"/>
    <col min="7" max="8" width="3.125" style="316" bestFit="1" customWidth="1"/>
    <col min="9" max="9" width="2" style="316" customWidth="1"/>
    <col min="10" max="12" width="4.25" style="316" bestFit="1" customWidth="1"/>
    <col min="13" max="13" width="1.875" style="316" customWidth="1"/>
    <col min="14" max="16" width="4.25" style="316" bestFit="1" customWidth="1"/>
    <col min="17" max="17" width="1.75" style="2" customWidth="1"/>
    <col min="18" max="19" width="4.625" style="2" customWidth="1"/>
    <col min="20" max="20" width="4.625" style="316" customWidth="1"/>
    <col min="21" max="21" width="5.375" style="316" customWidth="1"/>
    <col min="22" max="16384" width="11" style="118"/>
  </cols>
  <sheetData>
    <row r="1" spans="1:25" ht="15" x14ac:dyDescent="0.25">
      <c r="A1" s="316"/>
      <c r="Q1" s="316"/>
      <c r="R1" s="316"/>
      <c r="S1" s="316"/>
      <c r="V1" s="130"/>
      <c r="W1" s="130"/>
      <c r="X1" s="130"/>
      <c r="Y1" s="155"/>
    </row>
    <row r="2" spans="1:25" ht="15" x14ac:dyDescent="0.25">
      <c r="A2" s="316"/>
      <c r="Q2" s="316"/>
      <c r="R2" s="316"/>
      <c r="S2" s="316"/>
      <c r="V2" s="747" t="s">
        <v>650</v>
      </c>
      <c r="W2" s="747"/>
      <c r="X2" s="200"/>
      <c r="Y2" s="155"/>
    </row>
    <row r="3" spans="1:25" ht="15" x14ac:dyDescent="0.25">
      <c r="A3" s="86" t="s">
        <v>883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V3" s="747"/>
      <c r="W3" s="747"/>
      <c r="X3"/>
      <c r="Y3" s="155"/>
    </row>
    <row r="4" spans="1:25" ht="15" x14ac:dyDescent="0.25">
      <c r="A4" s="86" t="s">
        <v>537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V4" s="174"/>
      <c r="W4" s="174"/>
      <c r="X4" s="174"/>
      <c r="Y4" s="155"/>
    </row>
    <row r="5" spans="1:25" ht="15" x14ac:dyDescent="0.25">
      <c r="A5" s="86" t="s">
        <v>527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V5" s="155"/>
      <c r="W5" s="155"/>
      <c r="X5" s="155"/>
      <c r="Y5" s="155"/>
    </row>
    <row r="6" spans="1:25" ht="15" x14ac:dyDescent="0.25">
      <c r="A6" s="229" t="s">
        <v>538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V6" s="155"/>
      <c r="W6" s="155"/>
      <c r="X6" s="155"/>
      <c r="Y6" s="155"/>
    </row>
    <row r="7" spans="1:25" ht="14.25" x14ac:dyDescent="0.2">
      <c r="A7" s="229" t="s">
        <v>114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</row>
    <row r="8" spans="1:25" ht="14.25" x14ac:dyDescent="0.2">
      <c r="A8" s="229" t="s">
        <v>109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</row>
    <row r="9" spans="1:25" ht="15" thickBot="1" x14ac:dyDescent="0.25">
      <c r="A9" s="299" t="s">
        <v>1076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</row>
    <row r="10" spans="1:25" x14ac:dyDescent="0.2">
      <c r="A10" s="236" t="s">
        <v>117</v>
      </c>
      <c r="B10" s="751" t="s">
        <v>5</v>
      </c>
      <c r="C10" s="751"/>
      <c r="D10" s="751"/>
      <c r="F10" s="751" t="s">
        <v>539</v>
      </c>
      <c r="G10" s="751"/>
      <c r="H10" s="751"/>
      <c r="I10" s="661"/>
      <c r="J10" s="751" t="s">
        <v>540</v>
      </c>
      <c r="K10" s="751"/>
      <c r="L10" s="751"/>
      <c r="M10" s="661"/>
      <c r="N10" s="751" t="s">
        <v>541</v>
      </c>
      <c r="O10" s="751"/>
      <c r="P10" s="751"/>
      <c r="Q10" s="661"/>
      <c r="R10" s="751" t="s">
        <v>542</v>
      </c>
      <c r="S10" s="751"/>
      <c r="T10" s="751"/>
    </row>
    <row r="11" spans="1:25" ht="13.5" thickBot="1" x14ac:dyDescent="0.25">
      <c r="A11" s="284" t="s">
        <v>123</v>
      </c>
      <c r="B11" s="276" t="s">
        <v>87</v>
      </c>
      <c r="C11" s="276" t="s">
        <v>88</v>
      </c>
      <c r="D11" s="276" t="s">
        <v>89</v>
      </c>
      <c r="E11" s="408"/>
      <c r="F11" s="276" t="s">
        <v>87</v>
      </c>
      <c r="G11" s="276" t="s">
        <v>88</v>
      </c>
      <c r="H11" s="276" t="s">
        <v>89</v>
      </c>
      <c r="I11" s="276"/>
      <c r="J11" s="276" t="s">
        <v>87</v>
      </c>
      <c r="K11" s="276" t="s">
        <v>88</v>
      </c>
      <c r="L11" s="276" t="s">
        <v>89</v>
      </c>
      <c r="M11" s="276"/>
      <c r="N11" s="276" t="s">
        <v>87</v>
      </c>
      <c r="O11" s="276" t="s">
        <v>88</v>
      </c>
      <c r="P11" s="276" t="s">
        <v>89</v>
      </c>
      <c r="Q11" s="276"/>
      <c r="R11" s="276" t="s">
        <v>87</v>
      </c>
      <c r="S11" s="276" t="s">
        <v>88</v>
      </c>
      <c r="T11" s="276" t="s">
        <v>89</v>
      </c>
    </row>
    <row r="12" spans="1:25" x14ac:dyDescent="0.2">
      <c r="A12" s="661"/>
      <c r="Q12" s="316"/>
      <c r="R12" s="316"/>
      <c r="S12" s="316"/>
    </row>
    <row r="13" spans="1:25" ht="15" x14ac:dyDescent="0.25">
      <c r="A13" s="228" t="s">
        <v>126</v>
      </c>
      <c r="B13" s="323">
        <f>SUM(B15:B23)</f>
        <v>9472</v>
      </c>
      <c r="C13" s="323">
        <f>SUM(C15:C23)</f>
        <v>4383</v>
      </c>
      <c r="D13" s="323">
        <f>SUM(D15:D23)</f>
        <v>5089</v>
      </c>
      <c r="E13" s="323"/>
      <c r="F13" s="323">
        <f>SUM(F15:F23)</f>
        <v>432</v>
      </c>
      <c r="G13" s="323">
        <f>SUM(G15:G23)</f>
        <v>276</v>
      </c>
      <c r="H13" s="323">
        <f>SUM(H15:H23)</f>
        <v>156</v>
      </c>
      <c r="I13" s="323"/>
      <c r="J13" s="323">
        <f>SUM(J15:J23)</f>
        <v>4163</v>
      </c>
      <c r="K13" s="323">
        <f>SUM(K15:K23)</f>
        <v>2081</v>
      </c>
      <c r="L13" s="323">
        <f>SUM(L15:L23)</f>
        <v>2082</v>
      </c>
      <c r="M13" s="323"/>
      <c r="N13" s="323">
        <f>SUM(N15:N23)</f>
        <v>3300</v>
      </c>
      <c r="O13" s="323">
        <f>SUM(O15:O23)</f>
        <v>1531</v>
      </c>
      <c r="P13" s="323">
        <f>SUM(P15:P23)</f>
        <v>1769</v>
      </c>
      <c r="Q13" s="323"/>
      <c r="R13" s="323">
        <f>SUM(R15:R23)</f>
        <v>1577</v>
      </c>
      <c r="S13" s="323">
        <f>SUM(S15:S23)</f>
        <v>495</v>
      </c>
      <c r="T13" s="323">
        <f>SUM(T15:T23)</f>
        <v>1082</v>
      </c>
    </row>
    <row r="14" spans="1:25" x14ac:dyDescent="0.2">
      <c r="A14" s="1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</row>
    <row r="15" spans="1:25" x14ac:dyDescent="0.2">
      <c r="A15" s="1" t="s">
        <v>127</v>
      </c>
      <c r="B15" s="323">
        <v>485</v>
      </c>
      <c r="C15" s="323">
        <v>199</v>
      </c>
      <c r="D15" s="323">
        <v>286</v>
      </c>
      <c r="E15" s="323"/>
      <c r="F15" s="323">
        <v>0</v>
      </c>
      <c r="G15" s="323">
        <v>0</v>
      </c>
      <c r="H15" s="323">
        <v>0</v>
      </c>
      <c r="I15" s="323"/>
      <c r="J15" s="323">
        <v>289</v>
      </c>
      <c r="K15" s="323">
        <v>130</v>
      </c>
      <c r="L15" s="323">
        <v>159</v>
      </c>
      <c r="M15" s="323"/>
      <c r="N15" s="323">
        <v>196</v>
      </c>
      <c r="O15" s="323">
        <v>69</v>
      </c>
      <c r="P15" s="323">
        <v>127</v>
      </c>
      <c r="Q15" s="323"/>
      <c r="R15" s="323">
        <v>0</v>
      </c>
      <c r="S15" s="323">
        <v>0</v>
      </c>
      <c r="T15" s="323">
        <v>0</v>
      </c>
    </row>
    <row r="16" spans="1:25" x14ac:dyDescent="0.2">
      <c r="A16" s="1" t="s">
        <v>129</v>
      </c>
      <c r="B16" s="323">
        <v>469</v>
      </c>
      <c r="C16" s="323">
        <v>245</v>
      </c>
      <c r="D16" s="323">
        <v>224</v>
      </c>
      <c r="E16" s="323"/>
      <c r="F16" s="323">
        <v>0</v>
      </c>
      <c r="G16" s="323">
        <v>0</v>
      </c>
      <c r="H16" s="323">
        <v>0</v>
      </c>
      <c r="I16" s="323"/>
      <c r="J16" s="323">
        <v>281</v>
      </c>
      <c r="K16" s="323">
        <v>158</v>
      </c>
      <c r="L16" s="323">
        <v>123</v>
      </c>
      <c r="M16" s="323"/>
      <c r="N16" s="323">
        <v>188</v>
      </c>
      <c r="O16" s="323">
        <v>87</v>
      </c>
      <c r="P16" s="323">
        <v>101</v>
      </c>
      <c r="Q16" s="323"/>
      <c r="R16" s="323">
        <v>0</v>
      </c>
      <c r="S16" s="323">
        <v>0</v>
      </c>
      <c r="T16" s="323">
        <v>0</v>
      </c>
    </row>
    <row r="17" spans="1:25" x14ac:dyDescent="0.2">
      <c r="A17" s="1" t="s">
        <v>134</v>
      </c>
      <c r="B17" s="323">
        <v>318</v>
      </c>
      <c r="C17" s="323">
        <v>97</v>
      </c>
      <c r="D17" s="323">
        <v>221</v>
      </c>
      <c r="E17" s="323"/>
      <c r="F17" s="323">
        <v>30</v>
      </c>
      <c r="G17" s="323">
        <v>4</v>
      </c>
      <c r="H17" s="323">
        <v>26</v>
      </c>
      <c r="I17" s="323"/>
      <c r="J17" s="323">
        <v>130</v>
      </c>
      <c r="K17" s="323">
        <v>54</v>
      </c>
      <c r="L17" s="323">
        <v>76</v>
      </c>
      <c r="M17" s="323"/>
      <c r="N17" s="323">
        <v>61</v>
      </c>
      <c r="O17" s="323">
        <v>26</v>
      </c>
      <c r="P17" s="323">
        <v>35</v>
      </c>
      <c r="Q17" s="323"/>
      <c r="R17" s="323">
        <v>97</v>
      </c>
      <c r="S17" s="323">
        <v>13</v>
      </c>
      <c r="T17" s="323">
        <v>84</v>
      </c>
    </row>
    <row r="18" spans="1:25" x14ac:dyDescent="0.2">
      <c r="A18" s="1" t="s">
        <v>138</v>
      </c>
      <c r="B18" s="323">
        <v>813</v>
      </c>
      <c r="C18" s="323">
        <v>417</v>
      </c>
      <c r="D18" s="323">
        <v>396</v>
      </c>
      <c r="E18" s="323"/>
      <c r="F18" s="323">
        <v>0</v>
      </c>
      <c r="G18" s="323">
        <v>0</v>
      </c>
      <c r="H18" s="323">
        <v>0</v>
      </c>
      <c r="I18" s="323"/>
      <c r="J18" s="323">
        <v>496</v>
      </c>
      <c r="K18" s="323">
        <v>255</v>
      </c>
      <c r="L18" s="323">
        <v>241</v>
      </c>
      <c r="M18" s="323"/>
      <c r="N18" s="323">
        <v>317</v>
      </c>
      <c r="O18" s="323">
        <v>162</v>
      </c>
      <c r="P18" s="323">
        <v>155</v>
      </c>
      <c r="Q18" s="323"/>
      <c r="R18" s="323">
        <v>0</v>
      </c>
      <c r="S18" s="323">
        <v>0</v>
      </c>
      <c r="T18" s="323">
        <v>0</v>
      </c>
    </row>
    <row r="19" spans="1:25" x14ac:dyDescent="0.2">
      <c r="A19" s="1" t="s">
        <v>140</v>
      </c>
      <c r="B19" s="323">
        <v>2145</v>
      </c>
      <c r="C19" s="323">
        <v>1052</v>
      </c>
      <c r="D19" s="323">
        <v>1093</v>
      </c>
      <c r="E19" s="323"/>
      <c r="F19" s="323">
        <v>55</v>
      </c>
      <c r="G19" s="323">
        <v>33</v>
      </c>
      <c r="H19" s="323">
        <v>22</v>
      </c>
      <c r="I19" s="323"/>
      <c r="J19" s="323">
        <v>892</v>
      </c>
      <c r="K19" s="323">
        <v>495</v>
      </c>
      <c r="L19" s="323">
        <v>397</v>
      </c>
      <c r="M19" s="323"/>
      <c r="N19" s="323">
        <v>567</v>
      </c>
      <c r="O19" s="323">
        <v>282</v>
      </c>
      <c r="P19" s="323">
        <v>285</v>
      </c>
      <c r="Q19" s="323"/>
      <c r="R19" s="323">
        <v>631</v>
      </c>
      <c r="S19" s="323">
        <v>242</v>
      </c>
      <c r="T19" s="323">
        <v>389</v>
      </c>
    </row>
    <row r="20" spans="1:25" x14ac:dyDescent="0.2">
      <c r="A20" s="666" t="s">
        <v>142</v>
      </c>
      <c r="B20" s="323">
        <v>2188</v>
      </c>
      <c r="C20" s="323">
        <v>1254</v>
      </c>
      <c r="D20" s="323">
        <v>934</v>
      </c>
      <c r="E20" s="323"/>
      <c r="F20" s="323">
        <v>194</v>
      </c>
      <c r="G20" s="323">
        <v>192</v>
      </c>
      <c r="H20" s="323">
        <v>2</v>
      </c>
      <c r="I20" s="323"/>
      <c r="J20" s="323">
        <v>850</v>
      </c>
      <c r="K20" s="323">
        <v>479</v>
      </c>
      <c r="L20" s="323">
        <v>371</v>
      </c>
      <c r="M20" s="323"/>
      <c r="N20" s="323">
        <v>881</v>
      </c>
      <c r="O20" s="323">
        <v>521</v>
      </c>
      <c r="P20" s="323">
        <v>360</v>
      </c>
      <c r="Q20" s="323"/>
      <c r="R20" s="323">
        <v>263</v>
      </c>
      <c r="S20" s="323">
        <v>62</v>
      </c>
      <c r="T20" s="323">
        <v>201</v>
      </c>
    </row>
    <row r="21" spans="1:25" x14ac:dyDescent="0.2">
      <c r="A21" s="666" t="s">
        <v>145</v>
      </c>
      <c r="B21" s="323">
        <v>669</v>
      </c>
      <c r="C21" s="323">
        <v>214</v>
      </c>
      <c r="D21" s="323">
        <v>455</v>
      </c>
      <c r="E21" s="323"/>
      <c r="F21" s="323">
        <v>41</v>
      </c>
      <c r="G21" s="323">
        <v>14</v>
      </c>
      <c r="H21" s="323">
        <v>27</v>
      </c>
      <c r="I21" s="323"/>
      <c r="J21" s="323">
        <v>184</v>
      </c>
      <c r="K21" s="323">
        <v>73</v>
      </c>
      <c r="L21" s="323">
        <v>111</v>
      </c>
      <c r="M21" s="323"/>
      <c r="N21" s="323">
        <v>175</v>
      </c>
      <c r="O21" s="323">
        <v>59</v>
      </c>
      <c r="P21" s="323">
        <v>116</v>
      </c>
      <c r="Q21" s="323"/>
      <c r="R21" s="323">
        <v>269</v>
      </c>
      <c r="S21" s="323">
        <v>68</v>
      </c>
      <c r="T21" s="323">
        <v>201</v>
      </c>
    </row>
    <row r="22" spans="1:25" x14ac:dyDescent="0.2">
      <c r="A22" s="666" t="s">
        <v>146</v>
      </c>
      <c r="B22" s="323">
        <v>1789</v>
      </c>
      <c r="C22" s="323">
        <v>621</v>
      </c>
      <c r="D22" s="323">
        <v>1168</v>
      </c>
      <c r="E22" s="323"/>
      <c r="F22" s="323">
        <v>112</v>
      </c>
      <c r="G22" s="323">
        <v>33</v>
      </c>
      <c r="H22" s="323">
        <v>79</v>
      </c>
      <c r="I22" s="323"/>
      <c r="J22" s="323">
        <v>796</v>
      </c>
      <c r="K22" s="323">
        <v>319</v>
      </c>
      <c r="L22" s="323">
        <v>477</v>
      </c>
      <c r="M22" s="323"/>
      <c r="N22" s="323">
        <v>649</v>
      </c>
      <c r="O22" s="323">
        <v>195</v>
      </c>
      <c r="P22" s="323">
        <v>454</v>
      </c>
      <c r="Q22" s="323"/>
      <c r="R22" s="323">
        <v>232</v>
      </c>
      <c r="S22" s="323">
        <v>74</v>
      </c>
      <c r="T22" s="323">
        <v>158</v>
      </c>
    </row>
    <row r="23" spans="1:25" ht="13.5" thickBot="1" x14ac:dyDescent="0.25">
      <c r="A23" s="284" t="s">
        <v>147</v>
      </c>
      <c r="B23" s="425">
        <v>596</v>
      </c>
      <c r="C23" s="425">
        <v>284</v>
      </c>
      <c r="D23" s="425">
        <v>312</v>
      </c>
      <c r="E23" s="425"/>
      <c r="F23" s="425">
        <v>0</v>
      </c>
      <c r="G23" s="425">
        <v>0</v>
      </c>
      <c r="H23" s="425">
        <v>0</v>
      </c>
      <c r="I23" s="425"/>
      <c r="J23" s="425">
        <v>245</v>
      </c>
      <c r="K23" s="425">
        <v>118</v>
      </c>
      <c r="L23" s="425">
        <v>127</v>
      </c>
      <c r="M23" s="425"/>
      <c r="N23" s="425">
        <v>266</v>
      </c>
      <c r="O23" s="425">
        <v>130</v>
      </c>
      <c r="P23" s="425">
        <v>136</v>
      </c>
      <c r="Q23" s="425"/>
      <c r="R23" s="425">
        <v>85</v>
      </c>
      <c r="S23" s="425">
        <v>36</v>
      </c>
      <c r="T23" s="425">
        <v>49</v>
      </c>
    </row>
    <row r="24" spans="1:25" x14ac:dyDescent="0.2">
      <c r="A24" s="666" t="s">
        <v>564</v>
      </c>
      <c r="Q24" s="316"/>
      <c r="R24" s="316"/>
      <c r="S24" s="316"/>
    </row>
    <row r="25" spans="1:25" x14ac:dyDescent="0.2">
      <c r="A25" s="316"/>
      <c r="L25" s="2"/>
      <c r="M25" s="2"/>
      <c r="N25" s="2"/>
      <c r="Q25" s="316"/>
      <c r="R25" s="316"/>
      <c r="S25" s="316"/>
    </row>
    <row r="26" spans="1:25" x14ac:dyDescent="0.2">
      <c r="A26" s="412"/>
      <c r="B26" s="412"/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412"/>
      <c r="S26" s="412"/>
    </row>
    <row r="27" spans="1:25" ht="15" x14ac:dyDescent="0.25">
      <c r="U27" s="420"/>
      <c r="V27" s="155"/>
      <c r="W27" s="155"/>
      <c r="X27" s="155"/>
      <c r="Y27" s="155"/>
    </row>
    <row r="28" spans="1:25" ht="15" x14ac:dyDescent="0.25">
      <c r="U28" s="420"/>
      <c r="V28" s="155"/>
      <c r="W28" s="155"/>
      <c r="X28" s="155"/>
      <c r="Y28" s="155"/>
    </row>
    <row r="29" spans="1:25" x14ac:dyDescent="0.2">
      <c r="U29" s="420"/>
    </row>
    <row r="30" spans="1:25" x14ac:dyDescent="0.2">
      <c r="U30" s="2"/>
    </row>
    <row r="57" spans="22:29" x14ac:dyDescent="0.2">
      <c r="V57" s="116"/>
      <c r="W57" s="116"/>
      <c r="X57" s="116"/>
      <c r="Y57" s="116"/>
      <c r="Z57" s="116"/>
      <c r="AA57" s="116"/>
      <c r="AB57" s="116"/>
      <c r="AC57" s="116"/>
    </row>
    <row r="58" spans="22:29" x14ac:dyDescent="0.2">
      <c r="V58" s="116"/>
      <c r="W58" s="116"/>
      <c r="X58" s="116"/>
      <c r="Y58" s="116"/>
      <c r="Z58" s="116"/>
      <c r="AA58" s="116"/>
      <c r="AB58" s="116"/>
      <c r="AC58" s="116"/>
    </row>
  </sheetData>
  <mergeCells count="6">
    <mergeCell ref="V2:W3"/>
    <mergeCell ref="B10:D10"/>
    <mergeCell ref="F10:H10"/>
    <mergeCell ref="J10:L10"/>
    <mergeCell ref="N10:P10"/>
    <mergeCell ref="R10:T10"/>
  </mergeCells>
  <hyperlinks>
    <hyperlink ref="V2" r:id="rId1" location="INDICE!A1"/>
    <hyperlink ref="V2:W3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S44"/>
  <sheetViews>
    <sheetView zoomScaleNormal="100" zoomScaleSheetLayoutView="100" workbookViewId="0">
      <selection activeCell="M1" sqref="M1:N2"/>
    </sheetView>
  </sheetViews>
  <sheetFormatPr baseColWidth="10" defaultColWidth="7.625" defaultRowHeight="12.75" x14ac:dyDescent="0.2"/>
  <cols>
    <col min="1" max="1" width="15" style="1" customWidth="1"/>
    <col min="2" max="12" width="6.375" style="2" customWidth="1"/>
    <col min="13" max="16384" width="7.625" style="2"/>
  </cols>
  <sheetData>
    <row r="1" spans="1:15" ht="15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47" t="s">
        <v>650</v>
      </c>
      <c r="N1" s="747"/>
      <c r="O1" s="200"/>
    </row>
    <row r="2" spans="1:15" x14ac:dyDescent="0.2">
      <c r="A2" s="8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47"/>
      <c r="N2" s="747"/>
      <c r="O2"/>
    </row>
    <row r="3" spans="1:15" x14ac:dyDescent="0.2">
      <c r="A3" s="8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x14ac:dyDescent="0.2">
      <c r="A4" s="9" t="s">
        <v>545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x14ac:dyDescent="0.2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5" ht="13.5" thickBot="1" x14ac:dyDescent="0.25">
      <c r="A6" s="10" t="s">
        <v>1062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 s="3" customFormat="1" x14ac:dyDescent="0.2">
      <c r="A7" s="661" t="s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5" s="3" customFormat="1" ht="13.5" thickBot="1" x14ac:dyDescent="0.25">
      <c r="A8" s="12" t="s">
        <v>4</v>
      </c>
      <c r="B8" s="13">
        <v>2010</v>
      </c>
      <c r="C8" s="13">
        <v>2011</v>
      </c>
      <c r="D8" s="13">
        <v>2012</v>
      </c>
      <c r="E8" s="13">
        <v>2013</v>
      </c>
      <c r="F8" s="13">
        <v>2014</v>
      </c>
      <c r="G8" s="13">
        <v>2015</v>
      </c>
      <c r="H8" s="13">
        <v>2016</v>
      </c>
      <c r="I8" s="13">
        <v>2017</v>
      </c>
      <c r="J8" s="13">
        <v>2018</v>
      </c>
      <c r="K8" s="13">
        <v>2019</v>
      </c>
      <c r="L8" s="13">
        <v>2020</v>
      </c>
    </row>
    <row r="9" spans="1:15" x14ac:dyDescent="0.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5" ht="15" x14ac:dyDescent="0.25">
      <c r="A10" s="16" t="s">
        <v>5</v>
      </c>
      <c r="B10" s="17">
        <v>39101</v>
      </c>
      <c r="C10" s="17">
        <v>39450</v>
      </c>
      <c r="D10" s="17">
        <v>41404</v>
      </c>
      <c r="E10" s="17">
        <v>44587</v>
      </c>
      <c r="F10" s="17">
        <v>48100</v>
      </c>
      <c r="G10" s="17">
        <v>48973</v>
      </c>
      <c r="H10" s="17">
        <v>48464</v>
      </c>
      <c r="I10" s="17">
        <v>47916</v>
      </c>
      <c r="J10" s="17">
        <v>48221</v>
      </c>
      <c r="K10" s="17">
        <v>50852</v>
      </c>
      <c r="L10" s="17">
        <v>50559</v>
      </c>
    </row>
    <row r="11" spans="1:15" x14ac:dyDescent="0.2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5" ht="13.5" x14ac:dyDescent="0.25">
      <c r="A12" s="19" t="s">
        <v>6</v>
      </c>
      <c r="B12" s="17">
        <v>399</v>
      </c>
      <c r="C12" s="17">
        <v>404</v>
      </c>
      <c r="D12" s="17">
        <v>344</v>
      </c>
      <c r="E12" s="17">
        <v>306</v>
      </c>
      <c r="F12" s="17">
        <v>310</v>
      </c>
      <c r="G12" s="17">
        <v>264</v>
      </c>
      <c r="H12" s="17">
        <v>251</v>
      </c>
      <c r="I12" s="17">
        <v>283</v>
      </c>
      <c r="J12" s="17">
        <v>270</v>
      </c>
      <c r="K12" s="17">
        <v>266</v>
      </c>
      <c r="L12" s="17">
        <v>256</v>
      </c>
    </row>
    <row r="13" spans="1:15" x14ac:dyDescent="0.2">
      <c r="A13" s="20" t="s">
        <v>7</v>
      </c>
      <c r="B13" s="17">
        <v>70</v>
      </c>
      <c r="C13" s="17">
        <v>89</v>
      </c>
      <c r="D13" s="17">
        <v>57</v>
      </c>
      <c r="E13" s="17">
        <v>65</v>
      </c>
      <c r="F13" s="17">
        <v>66</v>
      </c>
      <c r="G13" s="17">
        <v>42</v>
      </c>
      <c r="H13" s="17">
        <v>48</v>
      </c>
      <c r="I13" s="17">
        <v>54</v>
      </c>
      <c r="J13" s="17">
        <v>31</v>
      </c>
      <c r="K13" s="17">
        <v>48</v>
      </c>
      <c r="L13" s="17">
        <v>41</v>
      </c>
    </row>
    <row r="14" spans="1:15" x14ac:dyDescent="0.2">
      <c r="A14" s="20" t="s">
        <v>8</v>
      </c>
      <c r="B14" s="17">
        <v>74</v>
      </c>
      <c r="C14" s="17">
        <v>68</v>
      </c>
      <c r="D14" s="17">
        <v>66</v>
      </c>
      <c r="E14" s="17">
        <v>76</v>
      </c>
      <c r="F14" s="17">
        <v>71</v>
      </c>
      <c r="G14" s="17">
        <v>61</v>
      </c>
      <c r="H14" s="17">
        <v>63</v>
      </c>
      <c r="I14" s="17">
        <v>63</v>
      </c>
      <c r="J14" s="17">
        <v>65</v>
      </c>
      <c r="K14" s="17">
        <v>45</v>
      </c>
      <c r="L14" s="17">
        <v>60</v>
      </c>
    </row>
    <row r="15" spans="1:15" x14ac:dyDescent="0.2">
      <c r="A15" s="20" t="s">
        <v>9</v>
      </c>
      <c r="B15" s="17">
        <v>100</v>
      </c>
      <c r="C15" s="17">
        <v>94</v>
      </c>
      <c r="D15" s="17">
        <v>101</v>
      </c>
      <c r="E15" s="17">
        <v>98</v>
      </c>
      <c r="F15" s="17">
        <v>87</v>
      </c>
      <c r="G15" s="17">
        <v>73</v>
      </c>
      <c r="H15" s="17">
        <v>63</v>
      </c>
      <c r="I15" s="17">
        <v>86</v>
      </c>
      <c r="J15" s="17">
        <v>74</v>
      </c>
      <c r="K15" s="17">
        <v>82</v>
      </c>
      <c r="L15" s="17">
        <v>61</v>
      </c>
    </row>
    <row r="16" spans="1:15" x14ac:dyDescent="0.2">
      <c r="A16" s="20" t="s">
        <v>10</v>
      </c>
      <c r="B16" s="17">
        <v>155</v>
      </c>
      <c r="C16" s="17">
        <v>153</v>
      </c>
      <c r="D16" s="17">
        <v>120</v>
      </c>
      <c r="E16" s="17">
        <v>67</v>
      </c>
      <c r="F16" s="17">
        <v>86</v>
      </c>
      <c r="G16" s="17">
        <v>88</v>
      </c>
      <c r="H16" s="17">
        <v>77</v>
      </c>
      <c r="I16" s="17">
        <v>80</v>
      </c>
      <c r="J16" s="17">
        <v>100</v>
      </c>
      <c r="K16" s="17">
        <v>91</v>
      </c>
      <c r="L16" s="17">
        <v>94</v>
      </c>
    </row>
    <row r="17" spans="1:19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9" ht="13.5" x14ac:dyDescent="0.25">
      <c r="A18" s="19" t="s"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9" ht="13.5" x14ac:dyDescent="0.25">
      <c r="A19" s="19" t="s">
        <v>12</v>
      </c>
      <c r="B19" s="17">
        <v>38702</v>
      </c>
      <c r="C19" s="17">
        <v>39046</v>
      </c>
      <c r="D19" s="17">
        <v>41060</v>
      </c>
      <c r="E19" s="17">
        <v>44281</v>
      </c>
      <c r="F19" s="17">
        <v>47790</v>
      </c>
      <c r="G19" s="17">
        <v>48709</v>
      </c>
      <c r="H19" s="17">
        <v>48213</v>
      </c>
      <c r="I19" s="17">
        <v>47633</v>
      </c>
      <c r="J19" s="17">
        <v>47951</v>
      </c>
      <c r="K19" s="17">
        <v>50586</v>
      </c>
      <c r="L19" s="17">
        <v>50303</v>
      </c>
    </row>
    <row r="20" spans="1:19" x14ac:dyDescent="0.2">
      <c r="A20" s="21" t="s">
        <v>13</v>
      </c>
      <c r="B20" s="17">
        <v>23069</v>
      </c>
      <c r="C20" s="17">
        <v>22784</v>
      </c>
      <c r="D20" s="17">
        <v>22064</v>
      </c>
      <c r="E20" s="17">
        <v>21892</v>
      </c>
      <c r="F20" s="17">
        <v>22091</v>
      </c>
      <c r="G20" s="17">
        <v>21789</v>
      </c>
      <c r="H20" s="17">
        <v>20577</v>
      </c>
      <c r="I20" s="17">
        <v>18991</v>
      </c>
      <c r="J20" s="17">
        <v>18177</v>
      </c>
      <c r="K20" s="17">
        <v>17746</v>
      </c>
      <c r="L20" s="17">
        <v>16703</v>
      </c>
    </row>
    <row r="21" spans="1:19" x14ac:dyDescent="0.2">
      <c r="A21" s="20" t="s">
        <v>14</v>
      </c>
      <c r="B21" s="17">
        <v>9013</v>
      </c>
      <c r="C21" s="17">
        <v>8610</v>
      </c>
      <c r="D21" s="17">
        <v>8461</v>
      </c>
      <c r="E21" s="17">
        <v>8115</v>
      </c>
      <c r="F21" s="17">
        <v>7973</v>
      </c>
      <c r="G21" s="17">
        <v>7839</v>
      </c>
      <c r="H21" s="17">
        <v>7203</v>
      </c>
      <c r="I21" s="17">
        <v>6532</v>
      </c>
      <c r="J21" s="17">
        <v>5872</v>
      </c>
      <c r="K21" s="17">
        <v>5017</v>
      </c>
      <c r="L21" s="17">
        <v>4734</v>
      </c>
    </row>
    <row r="22" spans="1:19" x14ac:dyDescent="0.2">
      <c r="A22" s="20" t="s">
        <v>15</v>
      </c>
      <c r="B22" s="17">
        <v>7776</v>
      </c>
      <c r="C22" s="17">
        <v>7549</v>
      </c>
      <c r="D22" s="17">
        <v>7360</v>
      </c>
      <c r="E22" s="17">
        <v>7372</v>
      </c>
      <c r="F22" s="17">
        <v>7405</v>
      </c>
      <c r="G22" s="17">
        <v>7189</v>
      </c>
      <c r="H22" s="17">
        <v>6914</v>
      </c>
      <c r="I22" s="17">
        <v>6405</v>
      </c>
      <c r="J22" s="17">
        <v>6354</v>
      </c>
      <c r="K22" s="17">
        <v>6087</v>
      </c>
      <c r="L22" s="17">
        <v>5676</v>
      </c>
    </row>
    <row r="23" spans="1:19" x14ac:dyDescent="0.2">
      <c r="A23" s="20" t="s">
        <v>16</v>
      </c>
      <c r="B23" s="17">
        <v>6280</v>
      </c>
      <c r="C23" s="17">
        <v>6625</v>
      </c>
      <c r="D23" s="17">
        <v>6243</v>
      </c>
      <c r="E23" s="17">
        <v>6405</v>
      </c>
      <c r="F23" s="17">
        <v>6713</v>
      </c>
      <c r="G23" s="17">
        <v>6761</v>
      </c>
      <c r="H23" s="17">
        <v>6460</v>
      </c>
      <c r="I23" s="17">
        <v>6054</v>
      </c>
      <c r="J23" s="17">
        <v>5951</v>
      </c>
      <c r="K23" s="17">
        <v>6642</v>
      </c>
      <c r="L23" s="17">
        <v>6293</v>
      </c>
    </row>
    <row r="24" spans="1:19" x14ac:dyDescent="0.2">
      <c r="A24" s="22" t="s">
        <v>17</v>
      </c>
      <c r="B24" s="17">
        <v>15633</v>
      </c>
      <c r="C24" s="17">
        <v>16262</v>
      </c>
      <c r="D24" s="17">
        <v>18996</v>
      </c>
      <c r="E24" s="17">
        <v>22389</v>
      </c>
      <c r="F24" s="17">
        <v>25699</v>
      </c>
      <c r="G24" s="17">
        <v>26920</v>
      </c>
      <c r="H24" s="17">
        <v>27636</v>
      </c>
      <c r="I24" s="17">
        <v>28642</v>
      </c>
      <c r="J24" s="17">
        <v>29774</v>
      </c>
      <c r="K24" s="17">
        <v>32840</v>
      </c>
      <c r="L24" s="17">
        <v>33600</v>
      </c>
    </row>
    <row r="25" spans="1:19" x14ac:dyDescent="0.2">
      <c r="A25" s="20" t="s">
        <v>18</v>
      </c>
      <c r="B25" s="17">
        <v>9087</v>
      </c>
      <c r="C25" s="17">
        <v>9398</v>
      </c>
      <c r="D25" s="17">
        <v>11753</v>
      </c>
      <c r="E25" s="17">
        <v>13284</v>
      </c>
      <c r="F25" s="17">
        <v>14675</v>
      </c>
      <c r="G25" s="17">
        <v>14683</v>
      </c>
      <c r="H25" s="17">
        <v>14732</v>
      </c>
      <c r="I25" s="17">
        <v>15639</v>
      </c>
      <c r="J25" s="17">
        <v>15732</v>
      </c>
      <c r="K25" s="17">
        <v>16435</v>
      </c>
      <c r="L25" s="17">
        <v>17872</v>
      </c>
    </row>
    <row r="26" spans="1:19" x14ac:dyDescent="0.2">
      <c r="A26" s="20" t="s">
        <v>19</v>
      </c>
      <c r="B26" s="17">
        <v>6122</v>
      </c>
      <c r="C26" s="17">
        <v>6374</v>
      </c>
      <c r="D26" s="17">
        <v>6680</v>
      </c>
      <c r="E26" s="17">
        <v>8172</v>
      </c>
      <c r="F26" s="17">
        <v>9330</v>
      </c>
      <c r="G26" s="17">
        <v>9776</v>
      </c>
      <c r="H26" s="17">
        <v>9930</v>
      </c>
      <c r="I26" s="17">
        <v>10004</v>
      </c>
      <c r="J26" s="17">
        <v>10872</v>
      </c>
      <c r="K26" s="17">
        <v>12622</v>
      </c>
      <c r="L26" s="17">
        <v>12067</v>
      </c>
    </row>
    <row r="27" spans="1:19" x14ac:dyDescent="0.2">
      <c r="A27" s="20" t="s">
        <v>20</v>
      </c>
      <c r="B27" s="17">
        <v>424</v>
      </c>
      <c r="C27" s="17">
        <v>490</v>
      </c>
      <c r="D27" s="17">
        <v>563</v>
      </c>
      <c r="E27" s="17">
        <v>933</v>
      </c>
      <c r="F27" s="17">
        <v>1694</v>
      </c>
      <c r="G27" s="17">
        <v>2461</v>
      </c>
      <c r="H27" s="17">
        <v>2974</v>
      </c>
      <c r="I27" s="17">
        <v>2999</v>
      </c>
      <c r="J27" s="17">
        <v>3170</v>
      </c>
      <c r="K27" s="17">
        <v>3783</v>
      </c>
      <c r="L27" s="17">
        <v>3661</v>
      </c>
    </row>
    <row r="28" spans="1:19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9" ht="13.5" x14ac:dyDescent="0.25">
      <c r="A29" s="23" t="s">
        <v>21</v>
      </c>
      <c r="B29" s="17">
        <v>36371</v>
      </c>
      <c r="C29" s="17">
        <v>36007</v>
      </c>
      <c r="D29" s="17">
        <v>35749</v>
      </c>
      <c r="E29" s="17">
        <v>35966</v>
      </c>
      <c r="F29" s="17">
        <v>36411</v>
      </c>
      <c r="G29" s="17">
        <v>36198</v>
      </c>
      <c r="H29" s="17">
        <v>34850</v>
      </c>
      <c r="I29" s="17">
        <v>33414</v>
      </c>
      <c r="J29" s="17">
        <v>32969</v>
      </c>
      <c r="K29" s="17">
        <v>33864</v>
      </c>
      <c r="L29" s="17">
        <v>32162</v>
      </c>
      <c r="M29" s="4"/>
      <c r="N29" s="4"/>
      <c r="O29" s="4"/>
      <c r="P29" s="4"/>
      <c r="Q29" s="4"/>
      <c r="R29" s="4"/>
      <c r="S29" s="4"/>
    </row>
    <row r="30" spans="1:19" x14ac:dyDescent="0.2">
      <c r="A30" s="21" t="s">
        <v>13</v>
      </c>
      <c r="B30" s="17">
        <v>23069</v>
      </c>
      <c r="C30" s="17">
        <v>22784</v>
      </c>
      <c r="D30" s="17">
        <v>22064</v>
      </c>
      <c r="E30" s="17">
        <v>21892</v>
      </c>
      <c r="F30" s="17">
        <v>22091</v>
      </c>
      <c r="G30" s="17">
        <v>21789</v>
      </c>
      <c r="H30" s="17">
        <v>20577</v>
      </c>
      <c r="I30" s="17">
        <v>18991</v>
      </c>
      <c r="J30" s="17">
        <v>18177</v>
      </c>
      <c r="K30" s="17">
        <v>17746</v>
      </c>
      <c r="L30" s="17">
        <v>16703</v>
      </c>
      <c r="M30" s="4"/>
      <c r="N30" s="4"/>
      <c r="O30" s="4"/>
      <c r="P30" s="4"/>
      <c r="Q30" s="4"/>
      <c r="R30" s="4"/>
      <c r="S30" s="4"/>
    </row>
    <row r="31" spans="1:19" x14ac:dyDescent="0.2">
      <c r="A31" s="20" t="s">
        <v>14</v>
      </c>
      <c r="B31" s="24">
        <v>9013</v>
      </c>
      <c r="C31" s="24">
        <v>8610</v>
      </c>
      <c r="D31" s="24">
        <v>8461</v>
      </c>
      <c r="E31" s="24">
        <v>8115</v>
      </c>
      <c r="F31" s="24">
        <v>7973</v>
      </c>
      <c r="G31" s="24">
        <v>7839</v>
      </c>
      <c r="H31" s="24">
        <v>7203</v>
      </c>
      <c r="I31" s="24">
        <v>6532</v>
      </c>
      <c r="J31" s="24">
        <v>5872</v>
      </c>
      <c r="K31" s="24">
        <v>5017</v>
      </c>
      <c r="L31" s="24">
        <v>4734</v>
      </c>
    </row>
    <row r="32" spans="1:19" x14ac:dyDescent="0.2">
      <c r="A32" s="20" t="s">
        <v>15</v>
      </c>
      <c r="B32" s="24">
        <v>7776</v>
      </c>
      <c r="C32" s="24">
        <v>7549</v>
      </c>
      <c r="D32" s="24">
        <v>7360</v>
      </c>
      <c r="E32" s="24">
        <v>7372</v>
      </c>
      <c r="F32" s="24">
        <v>7405</v>
      </c>
      <c r="G32" s="24">
        <v>7189</v>
      </c>
      <c r="H32" s="24">
        <v>6914</v>
      </c>
      <c r="I32" s="24">
        <v>6405</v>
      </c>
      <c r="J32" s="24">
        <v>6354</v>
      </c>
      <c r="K32" s="24">
        <v>6087</v>
      </c>
      <c r="L32" s="24">
        <v>5676</v>
      </c>
    </row>
    <row r="33" spans="1:19" x14ac:dyDescent="0.2">
      <c r="A33" s="20" t="s">
        <v>16</v>
      </c>
      <c r="B33" s="24">
        <v>6280</v>
      </c>
      <c r="C33" s="24">
        <v>6625</v>
      </c>
      <c r="D33" s="24">
        <v>6243</v>
      </c>
      <c r="E33" s="24">
        <v>6405</v>
      </c>
      <c r="F33" s="24">
        <v>6713</v>
      </c>
      <c r="G33" s="24">
        <v>6761</v>
      </c>
      <c r="H33" s="24">
        <v>6460</v>
      </c>
      <c r="I33" s="24">
        <v>6054</v>
      </c>
      <c r="J33" s="24">
        <v>5951</v>
      </c>
      <c r="K33" s="24">
        <v>6642</v>
      </c>
      <c r="L33" s="24">
        <v>6293</v>
      </c>
    </row>
    <row r="34" spans="1:19" x14ac:dyDescent="0.2">
      <c r="A34" s="22" t="s">
        <v>17</v>
      </c>
      <c r="B34" s="17">
        <v>13302</v>
      </c>
      <c r="C34" s="17">
        <v>13223</v>
      </c>
      <c r="D34" s="17">
        <v>13685</v>
      </c>
      <c r="E34" s="17">
        <v>14074</v>
      </c>
      <c r="F34" s="17">
        <v>14320</v>
      </c>
      <c r="G34" s="17">
        <v>14409</v>
      </c>
      <c r="H34" s="17">
        <v>14273</v>
      </c>
      <c r="I34" s="17">
        <v>14423</v>
      </c>
      <c r="J34" s="17">
        <v>14792</v>
      </c>
      <c r="K34" s="17">
        <v>16118</v>
      </c>
      <c r="L34" s="17">
        <v>15459</v>
      </c>
      <c r="M34" s="4"/>
      <c r="N34" s="4"/>
      <c r="O34" s="4"/>
      <c r="P34" s="4"/>
      <c r="Q34" s="4"/>
      <c r="R34" s="4"/>
      <c r="S34" s="4"/>
    </row>
    <row r="35" spans="1:19" x14ac:dyDescent="0.2">
      <c r="A35" s="20" t="s">
        <v>18</v>
      </c>
      <c r="B35" s="24">
        <v>7818</v>
      </c>
      <c r="C35" s="24">
        <v>7640</v>
      </c>
      <c r="D35" s="24">
        <v>8157</v>
      </c>
      <c r="E35" s="24">
        <v>8078</v>
      </c>
      <c r="F35" s="24">
        <v>8149</v>
      </c>
      <c r="G35" s="24">
        <v>8386</v>
      </c>
      <c r="H35" s="24">
        <v>8005</v>
      </c>
      <c r="I35" s="24">
        <v>8339</v>
      </c>
      <c r="J35" s="24">
        <v>8468</v>
      </c>
      <c r="K35" s="24">
        <v>8077</v>
      </c>
      <c r="L35" s="24">
        <v>8586</v>
      </c>
    </row>
    <row r="36" spans="1:19" x14ac:dyDescent="0.2">
      <c r="A36" s="20" t="s">
        <v>19</v>
      </c>
      <c r="B36" s="24">
        <v>5484</v>
      </c>
      <c r="C36" s="24">
        <v>5583</v>
      </c>
      <c r="D36" s="24">
        <v>5528</v>
      </c>
      <c r="E36" s="24">
        <v>5996</v>
      </c>
      <c r="F36" s="24">
        <v>6171</v>
      </c>
      <c r="G36" s="24">
        <v>6023</v>
      </c>
      <c r="H36" s="24">
        <v>6268</v>
      </c>
      <c r="I36" s="24">
        <v>6084</v>
      </c>
      <c r="J36" s="24">
        <v>6324</v>
      </c>
      <c r="K36" s="24">
        <v>8041</v>
      </c>
      <c r="L36" s="24">
        <v>6873</v>
      </c>
    </row>
    <row r="37" spans="1:19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4"/>
      <c r="N37" s="4"/>
      <c r="O37" s="4"/>
      <c r="P37" s="4"/>
      <c r="Q37" s="4"/>
      <c r="R37" s="4"/>
      <c r="S37" s="4"/>
    </row>
    <row r="38" spans="1:19" ht="13.5" x14ac:dyDescent="0.25">
      <c r="A38" s="23" t="s">
        <v>22</v>
      </c>
      <c r="B38" s="17">
        <v>2331</v>
      </c>
      <c r="C38" s="17">
        <v>3039</v>
      </c>
      <c r="D38" s="17">
        <v>5311</v>
      </c>
      <c r="E38" s="17">
        <v>8315</v>
      </c>
      <c r="F38" s="17">
        <v>11379</v>
      </c>
      <c r="G38" s="17">
        <v>12511</v>
      </c>
      <c r="H38" s="17">
        <v>13363</v>
      </c>
      <c r="I38" s="17">
        <v>14219</v>
      </c>
      <c r="J38" s="17">
        <v>14982</v>
      </c>
      <c r="K38" s="17">
        <v>16722</v>
      </c>
      <c r="L38" s="17">
        <v>18141</v>
      </c>
      <c r="M38" s="4"/>
      <c r="N38" s="4"/>
      <c r="O38" s="4"/>
      <c r="P38" s="4"/>
      <c r="Q38" s="4"/>
      <c r="R38" s="4"/>
      <c r="S38" s="4"/>
    </row>
    <row r="39" spans="1:19" x14ac:dyDescent="0.2">
      <c r="A39" s="22" t="s">
        <v>17</v>
      </c>
      <c r="B39" s="17">
        <v>2331</v>
      </c>
      <c r="C39" s="17">
        <v>3039</v>
      </c>
      <c r="D39" s="17">
        <v>5311</v>
      </c>
      <c r="E39" s="17">
        <v>8315</v>
      </c>
      <c r="F39" s="17">
        <v>11379</v>
      </c>
      <c r="G39" s="17">
        <v>12511</v>
      </c>
      <c r="H39" s="17">
        <v>13363</v>
      </c>
      <c r="I39" s="17">
        <v>14219</v>
      </c>
      <c r="J39" s="17">
        <v>14982</v>
      </c>
      <c r="K39" s="17">
        <v>16722</v>
      </c>
      <c r="L39" s="17">
        <v>18141</v>
      </c>
    </row>
    <row r="40" spans="1:19" x14ac:dyDescent="0.2">
      <c r="A40" s="20" t="s">
        <v>18</v>
      </c>
      <c r="B40" s="24">
        <v>1269</v>
      </c>
      <c r="C40" s="24">
        <v>1758</v>
      </c>
      <c r="D40" s="24">
        <v>3596</v>
      </c>
      <c r="E40" s="24">
        <v>5206</v>
      </c>
      <c r="F40" s="24">
        <v>6526</v>
      </c>
      <c r="G40" s="24">
        <v>6297</v>
      </c>
      <c r="H40" s="24">
        <v>6727</v>
      </c>
      <c r="I40" s="24">
        <v>7300</v>
      </c>
      <c r="J40" s="24">
        <v>7264</v>
      </c>
      <c r="K40" s="24">
        <v>8358</v>
      </c>
      <c r="L40" s="24">
        <v>9286</v>
      </c>
    </row>
    <row r="41" spans="1:19" x14ac:dyDescent="0.2">
      <c r="A41" s="20" t="s">
        <v>19</v>
      </c>
      <c r="B41" s="24">
        <v>638</v>
      </c>
      <c r="C41" s="24">
        <v>791</v>
      </c>
      <c r="D41" s="24">
        <v>1152</v>
      </c>
      <c r="E41" s="24">
        <v>2176</v>
      </c>
      <c r="F41" s="24">
        <v>3159</v>
      </c>
      <c r="G41" s="24">
        <v>3753</v>
      </c>
      <c r="H41" s="24">
        <v>3662</v>
      </c>
      <c r="I41" s="24">
        <v>3920</v>
      </c>
      <c r="J41" s="24">
        <v>4548</v>
      </c>
      <c r="K41" s="24">
        <v>4581</v>
      </c>
      <c r="L41" s="24">
        <v>5194</v>
      </c>
      <c r="M41" s="4"/>
      <c r="N41" s="4"/>
      <c r="O41" s="4"/>
      <c r="P41" s="4"/>
      <c r="Q41" s="4"/>
      <c r="R41" s="4"/>
      <c r="S41" s="4"/>
    </row>
    <row r="42" spans="1:19" ht="13.5" thickBot="1" x14ac:dyDescent="0.25">
      <c r="A42" s="12" t="s">
        <v>20</v>
      </c>
      <c r="B42" s="25">
        <v>424</v>
      </c>
      <c r="C42" s="25">
        <v>490</v>
      </c>
      <c r="D42" s="25">
        <v>563</v>
      </c>
      <c r="E42" s="25">
        <v>933</v>
      </c>
      <c r="F42" s="25">
        <v>1694</v>
      </c>
      <c r="G42" s="25">
        <v>2461</v>
      </c>
      <c r="H42" s="25">
        <v>2974</v>
      </c>
      <c r="I42" s="25">
        <v>2999</v>
      </c>
      <c r="J42" s="25">
        <v>3170</v>
      </c>
      <c r="K42" s="25">
        <v>3783</v>
      </c>
      <c r="L42" s="25">
        <v>3661</v>
      </c>
      <c r="M42" s="4"/>
      <c r="N42" s="4"/>
      <c r="O42" s="4"/>
      <c r="P42" s="4"/>
      <c r="Q42" s="4"/>
      <c r="R42" s="4"/>
      <c r="S42" s="4"/>
    </row>
    <row r="43" spans="1:19" x14ac:dyDescent="0.2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4"/>
      <c r="N43" s="4"/>
      <c r="O43" s="4"/>
      <c r="P43" s="4"/>
      <c r="Q43" s="4"/>
      <c r="R43" s="4"/>
      <c r="S43" s="4"/>
    </row>
    <row r="44" spans="1:19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</sheetData>
  <mergeCells count="1">
    <mergeCell ref="M1:N2"/>
  </mergeCells>
  <phoneticPr fontId="0" type="noConversion"/>
  <hyperlinks>
    <hyperlink ref="M1" r:id="rId1" location="INDICE!A1"/>
    <hyperlink ref="M1:N2" location="INDICE!A3" display="INDICE"/>
  </hyperlinks>
  <printOptions horizontalCentered="1"/>
  <pageMargins left="0.47244094488188981" right="0.43307086614173229" top="1.1417322834645669" bottom="0.98425196850393704" header="0" footer="0"/>
  <pageSetup scale="80" orientation="portrait" r:id="rId2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zoomScaleSheetLayoutView="100" workbookViewId="0">
      <selection activeCell="V2" sqref="V2:W3"/>
    </sheetView>
  </sheetViews>
  <sheetFormatPr baseColWidth="10" defaultColWidth="11" defaultRowHeight="12.75" x14ac:dyDescent="0.2"/>
  <cols>
    <col min="1" max="1" width="11.625" customWidth="1"/>
    <col min="2" max="4" width="4.75" bestFit="1" customWidth="1"/>
    <col min="5" max="5" width="1.5" customWidth="1"/>
    <col min="6" max="8" width="3.5" bestFit="1" customWidth="1"/>
    <col min="9" max="9" width="1.125" customWidth="1"/>
    <col min="10" max="12" width="4.75" bestFit="1" customWidth="1"/>
    <col min="13" max="13" width="1.375" customWidth="1"/>
    <col min="14" max="16" width="4.75" bestFit="1" customWidth="1"/>
    <col min="17" max="17" width="1.375" customWidth="1"/>
    <col min="18" max="18" width="4.75" bestFit="1" customWidth="1"/>
    <col min="19" max="19" width="3.5" bestFit="1" customWidth="1"/>
    <col min="20" max="20" width="4.75" bestFit="1" customWidth="1"/>
    <col min="21" max="16384" width="11" style="156"/>
  </cols>
  <sheetData>
    <row r="1" spans="1:24" x14ac:dyDescent="0.2">
      <c r="U1" s="420"/>
      <c r="V1" s="130"/>
      <c r="W1" s="130"/>
      <c r="X1" s="130"/>
    </row>
    <row r="2" spans="1:24" ht="15" x14ac:dyDescent="0.2">
      <c r="A2" s="86" t="s">
        <v>890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420"/>
      <c r="V2" s="747" t="s">
        <v>650</v>
      </c>
      <c r="W2" s="747"/>
      <c r="X2" s="200"/>
    </row>
    <row r="3" spans="1:24" ht="14.25" x14ac:dyDescent="0.2">
      <c r="A3" s="86" t="s">
        <v>537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420"/>
      <c r="V3" s="747"/>
      <c r="W3" s="747"/>
      <c r="X3"/>
    </row>
    <row r="4" spans="1:24" ht="15" customHeight="1" x14ac:dyDescent="0.2">
      <c r="A4" s="86" t="s">
        <v>527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420"/>
      <c r="V4" s="174"/>
      <c r="W4" s="174"/>
      <c r="X4" s="174"/>
    </row>
    <row r="5" spans="1:24" s="157" customFormat="1" ht="15" customHeight="1" x14ac:dyDescent="0.2">
      <c r="A5" s="229" t="s">
        <v>538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</row>
    <row r="6" spans="1:24" s="157" customFormat="1" ht="14.25" x14ac:dyDescent="0.2">
      <c r="A6" s="229" t="s">
        <v>528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</row>
    <row r="7" spans="1:24" s="157" customFormat="1" ht="14.25" x14ac:dyDescent="0.2">
      <c r="A7" s="229" t="s">
        <v>109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</row>
    <row r="8" spans="1:24" s="157" customFormat="1" ht="15" thickBot="1" x14ac:dyDescent="0.25">
      <c r="A8" s="299" t="s">
        <v>1076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</row>
    <row r="9" spans="1:24" s="162" customFormat="1" ht="15" x14ac:dyDescent="0.3">
      <c r="A9" s="236"/>
      <c r="B9" s="751" t="s">
        <v>5</v>
      </c>
      <c r="C9" s="751"/>
      <c r="D9" s="751"/>
      <c r="E9" s="316"/>
      <c r="F9" s="751" t="s">
        <v>539</v>
      </c>
      <c r="G9" s="751"/>
      <c r="H9" s="751"/>
      <c r="I9" s="661"/>
      <c r="J9" s="751" t="s">
        <v>540</v>
      </c>
      <c r="K9" s="751"/>
      <c r="L9" s="751"/>
      <c r="M9" s="661"/>
      <c r="N9" s="751" t="s">
        <v>541</v>
      </c>
      <c r="O9" s="751"/>
      <c r="P9" s="751"/>
      <c r="Q9" s="661"/>
      <c r="R9" s="751" t="s">
        <v>542</v>
      </c>
      <c r="S9" s="751"/>
      <c r="T9" s="751"/>
    </row>
    <row r="10" spans="1:24" s="162" customFormat="1" ht="15.75" thickBot="1" x14ac:dyDescent="0.35">
      <c r="A10" s="276" t="s">
        <v>858</v>
      </c>
      <c r="B10" s="276" t="s">
        <v>87</v>
      </c>
      <c r="C10" s="276" t="s">
        <v>88</v>
      </c>
      <c r="D10" s="276" t="s">
        <v>89</v>
      </c>
      <c r="E10" s="408"/>
      <c r="F10" s="276" t="s">
        <v>87</v>
      </c>
      <c r="G10" s="276" t="s">
        <v>88</v>
      </c>
      <c r="H10" s="276" t="s">
        <v>89</v>
      </c>
      <c r="I10" s="276"/>
      <c r="J10" s="276" t="s">
        <v>87</v>
      </c>
      <c r="K10" s="276" t="s">
        <v>88</v>
      </c>
      <c r="L10" s="276" t="s">
        <v>89</v>
      </c>
      <c r="M10" s="276"/>
      <c r="N10" s="276" t="s">
        <v>87</v>
      </c>
      <c r="O10" s="276" t="s">
        <v>88</v>
      </c>
      <c r="P10" s="276" t="s">
        <v>89</v>
      </c>
      <c r="Q10" s="276"/>
      <c r="R10" s="276" t="s">
        <v>87</v>
      </c>
      <c r="S10" s="276" t="s">
        <v>88</v>
      </c>
      <c r="T10" s="276" t="s">
        <v>89</v>
      </c>
    </row>
    <row r="11" spans="1:24" ht="15" customHeight="1" x14ac:dyDescent="0.25">
      <c r="A11" s="668" t="s">
        <v>5</v>
      </c>
      <c r="B11" s="323">
        <f>+F11+J11+N11+R11</f>
        <v>9472</v>
      </c>
      <c r="C11" s="323">
        <f t="shared" ref="C11:D11" si="0">+G11+K11+O11+S11</f>
        <v>4383</v>
      </c>
      <c r="D11" s="323">
        <f t="shared" si="0"/>
        <v>5089</v>
      </c>
      <c r="E11" s="323"/>
      <c r="F11" s="323">
        <v>432</v>
      </c>
      <c r="G11" s="323">
        <v>276</v>
      </c>
      <c r="H11" s="323">
        <v>156</v>
      </c>
      <c r="I11" s="323"/>
      <c r="J11" s="323">
        <v>4163</v>
      </c>
      <c r="K11" s="323">
        <v>2081</v>
      </c>
      <c r="L11" s="323">
        <v>2082</v>
      </c>
      <c r="M11" s="323"/>
      <c r="N11" s="323">
        <v>3300</v>
      </c>
      <c r="O11" s="323">
        <v>1531</v>
      </c>
      <c r="P11" s="323">
        <v>1769</v>
      </c>
      <c r="Q11" s="323"/>
      <c r="R11" s="323">
        <v>1577</v>
      </c>
      <c r="S11" s="323">
        <v>495</v>
      </c>
      <c r="T11" s="323">
        <v>1082</v>
      </c>
    </row>
    <row r="12" spans="1:24" ht="15" customHeight="1" x14ac:dyDescent="0.2">
      <c r="A12" s="274"/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</row>
    <row r="13" spans="1:24" ht="15" customHeight="1" x14ac:dyDescent="0.2">
      <c r="A13" s="274">
        <v>12</v>
      </c>
      <c r="B13" s="323">
        <f>+F13+J13+N13+R13</f>
        <v>0</v>
      </c>
      <c r="C13" s="323">
        <f t="shared" ref="C13:D35" si="1">+G13+K13+O13+S13</f>
        <v>0</v>
      </c>
      <c r="D13" s="323">
        <f t="shared" si="1"/>
        <v>0</v>
      </c>
      <c r="E13" s="323"/>
      <c r="F13" s="323">
        <v>0</v>
      </c>
      <c r="G13" s="323">
        <v>0</v>
      </c>
      <c r="H13" s="323">
        <v>0</v>
      </c>
      <c r="I13" s="323"/>
      <c r="J13" s="323">
        <v>0</v>
      </c>
      <c r="K13" s="323">
        <v>0</v>
      </c>
      <c r="L13" s="323">
        <v>0</v>
      </c>
      <c r="M13" s="323"/>
      <c r="N13" s="323">
        <v>0</v>
      </c>
      <c r="O13" s="323">
        <v>0</v>
      </c>
      <c r="P13" s="323">
        <v>0</v>
      </c>
      <c r="Q13" s="323"/>
      <c r="R13" s="323">
        <v>0</v>
      </c>
      <c r="S13" s="323">
        <v>0</v>
      </c>
      <c r="T13" s="323">
        <v>0</v>
      </c>
    </row>
    <row r="14" spans="1:24" ht="15" customHeight="1" x14ac:dyDescent="0.2">
      <c r="A14" s="274">
        <v>13</v>
      </c>
      <c r="B14" s="323">
        <f t="shared" ref="B14:B35" si="2">+F14+J14+N14+R14</f>
        <v>2.0603960396039604</v>
      </c>
      <c r="C14" s="323">
        <f t="shared" si="1"/>
        <v>2.0603960396039604</v>
      </c>
      <c r="D14" s="323">
        <f t="shared" si="1"/>
        <v>0</v>
      </c>
      <c r="E14" s="323"/>
      <c r="F14" s="323">
        <v>0</v>
      </c>
      <c r="G14" s="323">
        <v>0</v>
      </c>
      <c r="H14" s="323">
        <v>0</v>
      </c>
      <c r="I14" s="323"/>
      <c r="J14" s="323">
        <v>2.0603960396039604</v>
      </c>
      <c r="K14" s="323">
        <v>2.0603960396039604</v>
      </c>
      <c r="L14" s="323">
        <v>0</v>
      </c>
      <c r="M14" s="323"/>
      <c r="N14" s="323">
        <v>0</v>
      </c>
      <c r="O14" s="323">
        <v>0</v>
      </c>
      <c r="P14" s="323">
        <v>0</v>
      </c>
      <c r="Q14" s="323"/>
      <c r="R14" s="323">
        <v>0</v>
      </c>
      <c r="S14" s="323">
        <v>0</v>
      </c>
      <c r="T14" s="323">
        <v>0</v>
      </c>
    </row>
    <row r="15" spans="1:24" ht="15" customHeight="1" x14ac:dyDescent="0.2">
      <c r="A15" s="274">
        <v>14</v>
      </c>
      <c r="B15" s="323">
        <f t="shared" si="2"/>
        <v>19.195654118537682</v>
      </c>
      <c r="C15" s="323">
        <f t="shared" si="1"/>
        <v>13.451280931791613</v>
      </c>
      <c r="D15" s="323">
        <f t="shared" si="1"/>
        <v>5.7443731867460679</v>
      </c>
      <c r="E15" s="323"/>
      <c r="F15" s="323">
        <v>0.84324324324324329</v>
      </c>
      <c r="G15" s="323">
        <v>0</v>
      </c>
      <c r="H15" s="323">
        <v>0.84324324324324329</v>
      </c>
      <c r="I15" s="323"/>
      <c r="J15" s="323">
        <v>17.263506181126587</v>
      </c>
      <c r="K15" s="323">
        <v>12.362376237623762</v>
      </c>
      <c r="L15" s="323">
        <v>4.9011299435028244</v>
      </c>
      <c r="M15" s="323"/>
      <c r="N15" s="323">
        <v>1.0889046941678522</v>
      </c>
      <c r="O15" s="323">
        <v>1.0889046941678522</v>
      </c>
      <c r="P15" s="323">
        <v>0</v>
      </c>
      <c r="Q15" s="323"/>
      <c r="R15" s="323">
        <v>0</v>
      </c>
      <c r="S15" s="323">
        <v>0</v>
      </c>
      <c r="T15" s="323">
        <v>0</v>
      </c>
    </row>
    <row r="16" spans="1:24" ht="15" customHeight="1" x14ac:dyDescent="0.2">
      <c r="A16" s="274">
        <v>15</v>
      </c>
      <c r="B16" s="323">
        <f t="shared" si="2"/>
        <v>537.15136691235773</v>
      </c>
      <c r="C16" s="323">
        <f t="shared" si="1"/>
        <v>311.29736342090229</v>
      </c>
      <c r="D16" s="323">
        <f t="shared" si="1"/>
        <v>225.85400349145559</v>
      </c>
      <c r="E16" s="323"/>
      <c r="F16" s="323">
        <v>13.733457595526563</v>
      </c>
      <c r="G16" s="323">
        <v>9.5172413793103452</v>
      </c>
      <c r="H16" s="323">
        <v>4.2162162162162167</v>
      </c>
      <c r="I16" s="323"/>
      <c r="J16" s="323">
        <v>485.23100911786094</v>
      </c>
      <c r="K16" s="323">
        <v>283.30445544554459</v>
      </c>
      <c r="L16" s="323">
        <v>201.92655367231637</v>
      </c>
      <c r="M16" s="323"/>
      <c r="N16" s="323">
        <v>36.090314302665533</v>
      </c>
      <c r="O16" s="323">
        <v>17.422475106685635</v>
      </c>
      <c r="P16" s="323">
        <v>18.667839195979898</v>
      </c>
      <c r="Q16" s="323"/>
      <c r="R16" s="323">
        <v>2.0965858963048074</v>
      </c>
      <c r="S16" s="323">
        <v>1.053191489361702</v>
      </c>
      <c r="T16" s="323">
        <v>1.0433944069431051</v>
      </c>
    </row>
    <row r="17" spans="1:20" ht="15" customHeight="1" x14ac:dyDescent="0.2">
      <c r="A17" s="274">
        <v>16</v>
      </c>
      <c r="B17" s="323">
        <f t="shared" si="2"/>
        <v>794.62601103956138</v>
      </c>
      <c r="C17" s="323">
        <f t="shared" si="1"/>
        <v>450.10077659031475</v>
      </c>
      <c r="D17" s="323">
        <f t="shared" si="1"/>
        <v>344.52523444924651</v>
      </c>
      <c r="E17" s="323"/>
      <c r="F17" s="323">
        <v>31.92469711090401</v>
      </c>
      <c r="G17" s="323">
        <v>28.551724137931036</v>
      </c>
      <c r="H17" s="323">
        <v>3.3729729729729732</v>
      </c>
      <c r="I17" s="323"/>
      <c r="J17" s="323">
        <v>595.75435755439958</v>
      </c>
      <c r="K17" s="323">
        <v>338.93514851485151</v>
      </c>
      <c r="L17" s="323">
        <v>256.81920903954801</v>
      </c>
      <c r="M17" s="323"/>
      <c r="N17" s="323">
        <v>157.51721838209539</v>
      </c>
      <c r="O17" s="323">
        <v>78.401137980085352</v>
      </c>
      <c r="P17" s="323">
        <v>79.116080402010056</v>
      </c>
      <c r="Q17" s="323"/>
      <c r="R17" s="323">
        <v>9.4297379921623339</v>
      </c>
      <c r="S17" s="323">
        <v>4.2127659574468082</v>
      </c>
      <c r="T17" s="323">
        <v>5.2169720347155257</v>
      </c>
    </row>
    <row r="18" spans="1:20" ht="15" customHeight="1" x14ac:dyDescent="0.2">
      <c r="A18" s="274">
        <v>17</v>
      </c>
      <c r="B18" s="323">
        <f t="shared" si="2"/>
        <v>1074.9827408063607</v>
      </c>
      <c r="C18" s="323">
        <f t="shared" si="1"/>
        <v>593.74017884026262</v>
      </c>
      <c r="D18" s="323">
        <f t="shared" si="1"/>
        <v>481.24256196609821</v>
      </c>
      <c r="E18" s="323"/>
      <c r="F18" s="323">
        <v>38.912208760484624</v>
      </c>
      <c r="G18" s="323">
        <v>38.068965517241381</v>
      </c>
      <c r="H18" s="323">
        <v>0.84324324324324329</v>
      </c>
      <c r="I18" s="323"/>
      <c r="J18" s="323">
        <v>540.89245958494155</v>
      </c>
      <c r="K18" s="323">
        <v>319.36138613861385</v>
      </c>
      <c r="L18" s="323">
        <v>221.5310734463277</v>
      </c>
      <c r="M18" s="323"/>
      <c r="N18" s="323">
        <v>408.28242421209893</v>
      </c>
      <c r="O18" s="323">
        <v>204.7140825035562</v>
      </c>
      <c r="P18" s="323">
        <v>203.5683417085427</v>
      </c>
      <c r="Q18" s="323"/>
      <c r="R18" s="323">
        <v>86.895648248835641</v>
      </c>
      <c r="S18" s="323">
        <v>31.595744680851062</v>
      </c>
      <c r="T18" s="323">
        <v>55.299903567984572</v>
      </c>
    </row>
    <row r="19" spans="1:20" ht="15" customHeight="1" x14ac:dyDescent="0.2">
      <c r="A19" s="274">
        <v>18</v>
      </c>
      <c r="B19" s="323">
        <f t="shared" si="2"/>
        <v>1026.2915418854661</v>
      </c>
      <c r="C19" s="323">
        <f t="shared" si="1"/>
        <v>563.03086552231389</v>
      </c>
      <c r="D19" s="323">
        <f t="shared" si="1"/>
        <v>463.26067636315236</v>
      </c>
      <c r="E19" s="323"/>
      <c r="F19" s="323">
        <v>2.5297297297297296</v>
      </c>
      <c r="G19" s="323">
        <v>0</v>
      </c>
      <c r="H19" s="323">
        <v>2.5297297297297296</v>
      </c>
      <c r="I19" s="323"/>
      <c r="J19" s="323">
        <v>378.17881635621188</v>
      </c>
      <c r="K19" s="323">
        <v>218.4019801980198</v>
      </c>
      <c r="L19" s="323">
        <v>159.77683615819208</v>
      </c>
      <c r="M19" s="323"/>
      <c r="N19" s="323">
        <v>515.75142354732407</v>
      </c>
      <c r="O19" s="323">
        <v>296.18207681365578</v>
      </c>
      <c r="P19" s="323">
        <v>219.56934673366834</v>
      </c>
      <c r="Q19" s="323"/>
      <c r="R19" s="323">
        <v>129.83157225220049</v>
      </c>
      <c r="S19" s="323">
        <v>48.446808510638299</v>
      </c>
      <c r="T19" s="323">
        <v>81.384763741562196</v>
      </c>
    </row>
    <row r="20" spans="1:20" x14ac:dyDescent="0.2">
      <c r="A20" s="274">
        <v>19</v>
      </c>
      <c r="B20" s="323">
        <f t="shared" si="2"/>
        <v>763.73871699794893</v>
      </c>
      <c r="C20" s="323">
        <f t="shared" si="1"/>
        <v>408.63982077049246</v>
      </c>
      <c r="D20" s="323">
        <f t="shared" si="1"/>
        <v>355.09889622745641</v>
      </c>
      <c r="E20" s="323"/>
      <c r="F20" s="323">
        <v>9.7178005591798708</v>
      </c>
      <c r="G20" s="323">
        <v>6.3448275862068968</v>
      </c>
      <c r="H20" s="323">
        <v>3.3729729729729732</v>
      </c>
      <c r="I20" s="323"/>
      <c r="J20" s="323">
        <v>246.02130950383173</v>
      </c>
      <c r="K20" s="323">
        <v>141.13712871287129</v>
      </c>
      <c r="L20" s="323">
        <v>104.88418079096044</v>
      </c>
      <c r="M20" s="323"/>
      <c r="N20" s="323">
        <v>338.32310557052688</v>
      </c>
      <c r="O20" s="323">
        <v>191.64722617354195</v>
      </c>
      <c r="P20" s="323">
        <v>146.67587939698493</v>
      </c>
      <c r="Q20" s="323"/>
      <c r="R20" s="323">
        <v>169.67650136441046</v>
      </c>
      <c r="S20" s="323">
        <v>69.510638297872347</v>
      </c>
      <c r="T20" s="323">
        <v>100.16586306653809</v>
      </c>
    </row>
    <row r="21" spans="1:20" x14ac:dyDescent="0.2">
      <c r="A21" s="274">
        <v>20</v>
      </c>
      <c r="B21" s="323">
        <f t="shared" si="2"/>
        <v>587.03429257857692</v>
      </c>
      <c r="C21" s="323">
        <f t="shared" si="1"/>
        <v>293.05199164546065</v>
      </c>
      <c r="D21" s="323">
        <f t="shared" si="1"/>
        <v>293.98230093311633</v>
      </c>
      <c r="E21" s="323"/>
      <c r="F21" s="323">
        <v>17.749114631873255</v>
      </c>
      <c r="G21" s="323">
        <v>12.689655172413794</v>
      </c>
      <c r="H21" s="323">
        <v>5.0594594594594593</v>
      </c>
      <c r="I21" s="323"/>
      <c r="J21" s="323">
        <v>194.5805951781619</v>
      </c>
      <c r="K21" s="323">
        <v>111.26138613861386</v>
      </c>
      <c r="L21" s="323">
        <v>83.319209039548028</v>
      </c>
      <c r="M21" s="323"/>
      <c r="N21" s="323">
        <v>228.11991751074007</v>
      </c>
      <c r="O21" s="323">
        <v>114.33499288762448</v>
      </c>
      <c r="P21" s="323">
        <v>113.78492462311559</v>
      </c>
      <c r="Q21" s="323"/>
      <c r="R21" s="323">
        <v>146.58466525780176</v>
      </c>
      <c r="S21" s="323">
        <v>54.765957446808507</v>
      </c>
      <c r="T21" s="323">
        <v>91.81870781099326</v>
      </c>
    </row>
    <row r="22" spans="1:20" x14ac:dyDescent="0.2">
      <c r="A22" s="274">
        <v>21</v>
      </c>
      <c r="B22" s="323">
        <f t="shared" si="2"/>
        <v>444.32830485421027</v>
      </c>
      <c r="C22" s="323">
        <f t="shared" si="1"/>
        <v>193.84897698359165</v>
      </c>
      <c r="D22" s="323">
        <f t="shared" si="1"/>
        <v>250.4793278706187</v>
      </c>
      <c r="E22" s="323"/>
      <c r="F22" s="323">
        <v>1.6864864864864866</v>
      </c>
      <c r="G22" s="323">
        <v>0</v>
      </c>
      <c r="H22" s="323">
        <v>1.6864864864864866</v>
      </c>
      <c r="I22" s="323"/>
      <c r="J22" s="323">
        <v>141.60996252167587</v>
      </c>
      <c r="K22" s="323">
        <v>70.053465346534651</v>
      </c>
      <c r="L22" s="323">
        <v>71.556497175141232</v>
      </c>
      <c r="M22" s="323"/>
      <c r="N22" s="323">
        <v>178.56282693696076</v>
      </c>
      <c r="O22" s="323">
        <v>81.667852062588906</v>
      </c>
      <c r="P22" s="323">
        <v>96.894974874371854</v>
      </c>
      <c r="Q22" s="323"/>
      <c r="R22" s="323">
        <v>122.46902890908719</v>
      </c>
      <c r="S22" s="323">
        <v>42.127659574468083</v>
      </c>
      <c r="T22" s="323">
        <v>80.341369334619102</v>
      </c>
    </row>
    <row r="23" spans="1:20" x14ac:dyDescent="0.2">
      <c r="A23" s="274">
        <v>22</v>
      </c>
      <c r="B23" s="323">
        <f t="shared" si="2"/>
        <v>354.0224336243383</v>
      </c>
      <c r="C23" s="323">
        <f t="shared" si="1"/>
        <v>149.47024493059507</v>
      </c>
      <c r="D23" s="323">
        <f t="shared" si="1"/>
        <v>204.55218869374323</v>
      </c>
      <c r="E23" s="323"/>
      <c r="F23" s="323">
        <v>6.5453867660764216</v>
      </c>
      <c r="G23" s="323">
        <v>3.1724137931034484</v>
      </c>
      <c r="H23" s="323">
        <v>3.3729729729729732</v>
      </c>
      <c r="I23" s="323"/>
      <c r="J23" s="323">
        <v>112.28391228953404</v>
      </c>
      <c r="K23" s="323">
        <v>51.509900990099013</v>
      </c>
      <c r="L23" s="323">
        <v>60.774011299435024</v>
      </c>
      <c r="M23" s="323"/>
      <c r="N23" s="323">
        <v>138.91673373982286</v>
      </c>
      <c r="O23" s="323">
        <v>64.245376955903268</v>
      </c>
      <c r="P23" s="323">
        <v>74.671356783919592</v>
      </c>
      <c r="Q23" s="323"/>
      <c r="R23" s="323">
        <v>96.276400828904983</v>
      </c>
      <c r="S23" s="323">
        <v>30.542553191489361</v>
      </c>
      <c r="T23" s="323">
        <v>65.733847637415622</v>
      </c>
    </row>
    <row r="24" spans="1:20" x14ac:dyDescent="0.2">
      <c r="A24" s="274">
        <v>23</v>
      </c>
      <c r="B24" s="323">
        <f t="shared" si="2"/>
        <v>333.74921384547361</v>
      </c>
      <c r="C24" s="323">
        <f t="shared" si="1"/>
        <v>146.29807031703547</v>
      </c>
      <c r="D24" s="323">
        <f t="shared" si="1"/>
        <v>187.45114352843811</v>
      </c>
      <c r="E24" s="323"/>
      <c r="F24" s="323">
        <v>7.1880708294501403</v>
      </c>
      <c r="G24" s="323">
        <v>6.3448275862068968</v>
      </c>
      <c r="H24" s="323">
        <v>0.84324324324324329</v>
      </c>
      <c r="I24" s="323"/>
      <c r="J24" s="323">
        <v>121.00600212563629</v>
      </c>
      <c r="K24" s="323">
        <v>49.449504950495047</v>
      </c>
      <c r="L24" s="323">
        <v>71.556497175141232</v>
      </c>
      <c r="M24" s="323"/>
      <c r="N24" s="323">
        <v>114.51530626103491</v>
      </c>
      <c r="O24" s="323">
        <v>62.067567567567572</v>
      </c>
      <c r="P24" s="323">
        <v>52.447738693467336</v>
      </c>
      <c r="Q24" s="323"/>
      <c r="R24" s="323">
        <v>91.039834629352271</v>
      </c>
      <c r="S24" s="323">
        <v>28.436170212765958</v>
      </c>
      <c r="T24" s="323">
        <v>62.603664416586305</v>
      </c>
    </row>
    <row r="25" spans="1:20" x14ac:dyDescent="0.2">
      <c r="A25" s="274">
        <v>24</v>
      </c>
      <c r="B25" s="323">
        <f t="shared" si="2"/>
        <v>261.09607394423756</v>
      </c>
      <c r="C25" s="323">
        <f t="shared" si="1"/>
        <v>110.76978039761045</v>
      </c>
      <c r="D25" s="323">
        <f t="shared" si="1"/>
        <v>150.32629354662717</v>
      </c>
      <c r="E25" s="323"/>
      <c r="F25" s="323">
        <v>10.561043802423114</v>
      </c>
      <c r="G25" s="323">
        <v>6.3448275862068968</v>
      </c>
      <c r="H25" s="323">
        <v>4.2162162162162167</v>
      </c>
      <c r="I25" s="323"/>
      <c r="J25" s="323">
        <v>103.41190636012755</v>
      </c>
      <c r="K25" s="323">
        <v>50.479702970297033</v>
      </c>
      <c r="L25" s="323">
        <v>52.932203389830512</v>
      </c>
      <c r="M25" s="323"/>
      <c r="N25" s="323">
        <v>85.425694618183371</v>
      </c>
      <c r="O25" s="323">
        <v>39.200568990042676</v>
      </c>
      <c r="P25" s="323">
        <v>46.225125628140702</v>
      </c>
      <c r="Q25" s="323"/>
      <c r="R25" s="323">
        <v>61.697429163503557</v>
      </c>
      <c r="S25" s="323">
        <v>14.74468085106383</v>
      </c>
      <c r="T25" s="323">
        <v>46.952748312439731</v>
      </c>
    </row>
    <row r="26" spans="1:20" x14ac:dyDescent="0.2">
      <c r="A26" s="274">
        <v>25</v>
      </c>
      <c r="B26" s="323">
        <f t="shared" si="2"/>
        <v>249.55810222861012</v>
      </c>
      <c r="C26" s="323">
        <f t="shared" si="1"/>
        <v>105.59591641881273</v>
      </c>
      <c r="D26" s="323">
        <f t="shared" si="1"/>
        <v>143.96218580979738</v>
      </c>
      <c r="E26" s="323"/>
      <c r="F26" s="323">
        <v>15.419944082013048</v>
      </c>
      <c r="G26" s="323">
        <v>9.5172413793103452</v>
      </c>
      <c r="H26" s="323">
        <v>5.9027027027027028</v>
      </c>
      <c r="I26" s="323"/>
      <c r="J26" s="323">
        <v>97.280690272417075</v>
      </c>
      <c r="K26" s="323">
        <v>45.328712871287124</v>
      </c>
      <c r="L26" s="323">
        <v>51.951977401129945</v>
      </c>
      <c r="M26" s="323"/>
      <c r="N26" s="323">
        <v>95.004126607432624</v>
      </c>
      <c r="O26" s="323">
        <v>38.111664295874824</v>
      </c>
      <c r="P26" s="323">
        <v>56.892462311557793</v>
      </c>
      <c r="Q26" s="323"/>
      <c r="R26" s="323">
        <v>41.853341266747371</v>
      </c>
      <c r="S26" s="323">
        <v>12.638297872340425</v>
      </c>
      <c r="T26" s="323">
        <v>29.215043394406944</v>
      </c>
    </row>
    <row r="27" spans="1:20" x14ac:dyDescent="0.2">
      <c r="A27" s="274">
        <v>26</v>
      </c>
      <c r="B27" s="323">
        <f t="shared" si="2"/>
        <v>239.81011005802736</v>
      </c>
      <c r="C27" s="323">
        <f t="shared" si="1"/>
        <v>108.96511729341229</v>
      </c>
      <c r="D27" s="323">
        <f t="shared" si="1"/>
        <v>130.84499276461506</v>
      </c>
      <c r="E27" s="323"/>
      <c r="F27" s="323">
        <v>17.548555452003729</v>
      </c>
      <c r="G27" s="323">
        <v>15.862068965517242</v>
      </c>
      <c r="H27" s="323">
        <v>1.6864864864864866</v>
      </c>
      <c r="I27" s="323"/>
      <c r="J27" s="323">
        <v>80.217072215696135</v>
      </c>
      <c r="K27" s="323">
        <v>37.087128712871284</v>
      </c>
      <c r="L27" s="323">
        <v>43.129943502824858</v>
      </c>
      <c r="M27" s="323"/>
      <c r="N27" s="323">
        <v>83.447845200397438</v>
      </c>
      <c r="O27" s="323">
        <v>38.111664295874824</v>
      </c>
      <c r="P27" s="323">
        <v>45.336180904522614</v>
      </c>
      <c r="Q27" s="323"/>
      <c r="R27" s="323">
        <v>58.596637189930036</v>
      </c>
      <c r="S27" s="323">
        <v>17.904255319148934</v>
      </c>
      <c r="T27" s="323">
        <v>40.692381870781098</v>
      </c>
    </row>
    <row r="28" spans="1:20" x14ac:dyDescent="0.2">
      <c r="A28" s="274">
        <v>27</v>
      </c>
      <c r="B28" s="323">
        <f t="shared" si="2"/>
        <v>242.18788147620472</v>
      </c>
      <c r="C28" s="323">
        <f t="shared" si="1"/>
        <v>102.66848346771415</v>
      </c>
      <c r="D28" s="323">
        <f t="shared" si="1"/>
        <v>139.51939800849058</v>
      </c>
      <c r="E28" s="323"/>
      <c r="F28" s="323">
        <v>6.5453867660764216</v>
      </c>
      <c r="G28" s="323">
        <v>3.1724137931034484</v>
      </c>
      <c r="H28" s="323">
        <v>3.3729729729729732</v>
      </c>
      <c r="I28" s="323"/>
      <c r="J28" s="323">
        <v>88.208796218604917</v>
      </c>
      <c r="K28" s="323">
        <v>40.177722772277228</v>
      </c>
      <c r="L28" s="323">
        <v>48.031073446327689</v>
      </c>
      <c r="M28" s="323"/>
      <c r="N28" s="323">
        <v>87.803463977068844</v>
      </c>
      <c r="O28" s="323">
        <v>42.46728307254623</v>
      </c>
      <c r="P28" s="323">
        <v>45.336180904522614</v>
      </c>
      <c r="Q28" s="323"/>
      <c r="R28" s="323">
        <v>59.630234514454543</v>
      </c>
      <c r="S28" s="323">
        <v>16.851063829787233</v>
      </c>
      <c r="T28" s="323">
        <v>42.779170684667307</v>
      </c>
    </row>
    <row r="29" spans="1:20" x14ac:dyDescent="0.2">
      <c r="A29" s="274">
        <v>28</v>
      </c>
      <c r="B29" s="323">
        <f t="shared" si="2"/>
        <v>196.10037511586</v>
      </c>
      <c r="C29" s="323">
        <f t="shared" si="1"/>
        <v>83.254592730103724</v>
      </c>
      <c r="D29" s="323">
        <f t="shared" si="1"/>
        <v>112.84578238575631</v>
      </c>
      <c r="E29" s="323"/>
      <c r="F29" s="323">
        <v>4.8589002795899354</v>
      </c>
      <c r="G29" s="323">
        <v>3.1724137931034484</v>
      </c>
      <c r="H29" s="323">
        <v>1.6864864864864866</v>
      </c>
      <c r="I29" s="323"/>
      <c r="J29" s="323">
        <v>76.196224198691056</v>
      </c>
      <c r="K29" s="323">
        <v>35.026732673267325</v>
      </c>
      <c r="L29" s="323">
        <v>41.16949152542373</v>
      </c>
      <c r="M29" s="323"/>
      <c r="N29" s="323">
        <v>60.602596910584211</v>
      </c>
      <c r="O29" s="323">
        <v>25.044807965860596</v>
      </c>
      <c r="P29" s="323">
        <v>35.557788944723619</v>
      </c>
      <c r="Q29" s="323"/>
      <c r="R29" s="323">
        <v>54.442653726994813</v>
      </c>
      <c r="S29" s="323">
        <v>20.01063829787234</v>
      </c>
      <c r="T29" s="323">
        <v>34.432015429122472</v>
      </c>
    </row>
    <row r="30" spans="1:20" x14ac:dyDescent="0.2">
      <c r="A30" s="274">
        <v>29</v>
      </c>
      <c r="B30" s="323">
        <f t="shared" si="2"/>
        <v>180.87615578572516</v>
      </c>
      <c r="C30" s="323">
        <f t="shared" si="1"/>
        <v>58.006372187429612</v>
      </c>
      <c r="D30" s="323">
        <f t="shared" si="1"/>
        <v>122.86978359829558</v>
      </c>
      <c r="E30" s="323"/>
      <c r="F30" s="323">
        <v>6.5453867660764216</v>
      </c>
      <c r="G30" s="323">
        <v>3.1724137931034484</v>
      </c>
      <c r="H30" s="323">
        <v>3.3729729729729732</v>
      </c>
      <c r="I30" s="323"/>
      <c r="J30" s="323">
        <v>68.884893997874372</v>
      </c>
      <c r="K30" s="323">
        <v>25.754950495049506</v>
      </c>
      <c r="L30" s="323">
        <v>43.129943502824858</v>
      </c>
      <c r="M30" s="323"/>
      <c r="N30" s="323">
        <v>60.491741781453499</v>
      </c>
      <c r="O30" s="323">
        <v>19.600284495021338</v>
      </c>
      <c r="P30" s="323">
        <v>40.891457286432164</v>
      </c>
      <c r="Q30" s="323"/>
      <c r="R30" s="323">
        <v>44.954133240320893</v>
      </c>
      <c r="S30" s="323">
        <v>9.4787234042553195</v>
      </c>
      <c r="T30" s="323">
        <v>35.475409836065573</v>
      </c>
    </row>
    <row r="31" spans="1:20" x14ac:dyDescent="0.2">
      <c r="A31" s="274" t="s">
        <v>873</v>
      </c>
      <c r="B31" s="323">
        <f t="shared" si="2"/>
        <v>848.78362825075021</v>
      </c>
      <c r="C31" s="323">
        <f t="shared" si="1"/>
        <v>315.31807323063828</v>
      </c>
      <c r="D31" s="323">
        <f t="shared" si="1"/>
        <v>533.46555502011199</v>
      </c>
      <c r="E31" s="323"/>
      <c r="F31" s="323">
        <v>68.66728797763281</v>
      </c>
      <c r="G31" s="323">
        <v>47.58620689655173</v>
      </c>
      <c r="H31" s="323">
        <v>21.081081081081081</v>
      </c>
      <c r="I31" s="323"/>
      <c r="J31" s="323">
        <v>308.03694971192033</v>
      </c>
      <c r="K31" s="323">
        <v>106.11039603960396</v>
      </c>
      <c r="L31" s="323">
        <v>201.92655367231637</v>
      </c>
      <c r="M31" s="323"/>
      <c r="N31" s="323">
        <v>311.96978634280936</v>
      </c>
      <c r="O31" s="323">
        <v>111.06827880512091</v>
      </c>
      <c r="P31" s="323">
        <v>200.90150753768845</v>
      </c>
      <c r="Q31" s="323"/>
      <c r="R31" s="323">
        <v>160.10960421838774</v>
      </c>
      <c r="S31" s="323">
        <v>50.553191489361701</v>
      </c>
      <c r="T31" s="323">
        <v>109.55641272902604</v>
      </c>
    </row>
    <row r="32" spans="1:20" x14ac:dyDescent="0.2">
      <c r="A32" s="274" t="s">
        <v>874</v>
      </c>
      <c r="B32" s="323">
        <f t="shared" si="2"/>
        <v>623.51545614175984</v>
      </c>
      <c r="C32" s="323">
        <f t="shared" si="1"/>
        <v>156.40630738335184</v>
      </c>
      <c r="D32" s="323">
        <f t="shared" si="1"/>
        <v>467.10914875840797</v>
      </c>
      <c r="E32" s="323"/>
      <c r="F32" s="323">
        <v>43.488536812674745</v>
      </c>
      <c r="G32" s="323">
        <v>19.03448275862069</v>
      </c>
      <c r="H32" s="323">
        <v>24.454054054054055</v>
      </c>
      <c r="I32" s="323"/>
      <c r="J32" s="323">
        <v>251.19538513173353</v>
      </c>
      <c r="K32" s="323">
        <v>65.932673267326734</v>
      </c>
      <c r="L32" s="323">
        <v>185.26271186440678</v>
      </c>
      <c r="M32" s="323"/>
      <c r="N32" s="323">
        <v>210.81040122375748</v>
      </c>
      <c r="O32" s="323">
        <v>58.80085348506401</v>
      </c>
      <c r="P32" s="323">
        <v>152.00954773869347</v>
      </c>
      <c r="Q32" s="323"/>
      <c r="R32" s="323">
        <v>118.02113297359405</v>
      </c>
      <c r="S32" s="323">
        <v>12.638297872340425</v>
      </c>
      <c r="T32" s="323">
        <v>105.38283510125362</v>
      </c>
    </row>
    <row r="33" spans="1:20" x14ac:dyDescent="0.2">
      <c r="A33" s="274" t="s">
        <v>224</v>
      </c>
      <c r="B33" s="323">
        <f t="shared" si="2"/>
        <v>341.19110932336088</v>
      </c>
      <c r="C33" s="323">
        <f t="shared" si="1"/>
        <v>96.964411367550028</v>
      </c>
      <c r="D33" s="323">
        <f t="shared" si="1"/>
        <v>244.22669795581089</v>
      </c>
      <c r="E33" s="323"/>
      <c r="F33" s="323">
        <v>39.071761416589005</v>
      </c>
      <c r="G33" s="323">
        <v>22.206896551724139</v>
      </c>
      <c r="H33" s="323">
        <v>16.864864864864867</v>
      </c>
      <c r="I33" s="323"/>
      <c r="J33" s="323">
        <v>122.31681769871903</v>
      </c>
      <c r="K33" s="323">
        <v>36.056930693069312</v>
      </c>
      <c r="L33" s="323">
        <v>86.259887005649716</v>
      </c>
      <c r="M33" s="323"/>
      <c r="N33" s="323">
        <v>106.62776256817516</v>
      </c>
      <c r="O33" s="323">
        <v>23.955903271692744</v>
      </c>
      <c r="P33" s="323">
        <v>82.67185929648241</v>
      </c>
      <c r="Q33" s="323"/>
      <c r="R33" s="323">
        <v>73.174767639877714</v>
      </c>
      <c r="S33" s="323">
        <v>14.74468085106383</v>
      </c>
      <c r="T33" s="323">
        <v>58.430086788813888</v>
      </c>
    </row>
    <row r="34" spans="1:20" x14ac:dyDescent="0.2">
      <c r="A34" s="274" t="s">
        <v>225</v>
      </c>
      <c r="B34" s="323">
        <f t="shared" si="2"/>
        <v>179.69453389761105</v>
      </c>
      <c r="C34" s="323">
        <f t="shared" si="1"/>
        <v>69.594642109972938</v>
      </c>
      <c r="D34" s="323">
        <f t="shared" si="1"/>
        <v>110.09989178763811</v>
      </c>
      <c r="E34" s="323"/>
      <c r="F34" s="323">
        <v>35.698788443616031</v>
      </c>
      <c r="G34" s="323">
        <v>22.206896551724139</v>
      </c>
      <c r="H34" s="323">
        <v>13.491891891891893</v>
      </c>
      <c r="I34" s="323"/>
      <c r="J34" s="323">
        <v>67.754751915869548</v>
      </c>
      <c r="K34" s="323">
        <v>22.664356435643562</v>
      </c>
      <c r="L34" s="323">
        <v>45.090395480225993</v>
      </c>
      <c r="M34" s="323"/>
      <c r="N34" s="323">
        <v>49.02456521583737</v>
      </c>
      <c r="O34" s="323">
        <v>15.244665718349928</v>
      </c>
      <c r="P34" s="323">
        <v>33.779899497487442</v>
      </c>
      <c r="Q34" s="323"/>
      <c r="R34" s="323">
        <v>27.216428322288106</v>
      </c>
      <c r="S34" s="323">
        <v>9.4787234042553195</v>
      </c>
      <c r="T34" s="323">
        <v>17.737704918032787</v>
      </c>
    </row>
    <row r="35" spans="1:20" ht="13.5" thickBot="1" x14ac:dyDescent="0.25">
      <c r="A35" s="286" t="s">
        <v>226</v>
      </c>
      <c r="B35" s="425">
        <f t="shared" si="2"/>
        <v>172.00590107541731</v>
      </c>
      <c r="C35" s="425">
        <f t="shared" si="1"/>
        <v>50.46633742103981</v>
      </c>
      <c r="D35" s="425">
        <f t="shared" si="1"/>
        <v>121.53956365437752</v>
      </c>
      <c r="E35" s="425"/>
      <c r="F35" s="425">
        <v>52.764212488350424</v>
      </c>
      <c r="G35" s="425">
        <v>19.03448275862069</v>
      </c>
      <c r="H35" s="425">
        <v>33.729729729729733</v>
      </c>
      <c r="I35" s="425"/>
      <c r="J35" s="425">
        <v>64.614185825362199</v>
      </c>
      <c r="K35" s="425">
        <v>18.543564356435642</v>
      </c>
      <c r="L35" s="425">
        <v>46.070621468926554</v>
      </c>
      <c r="M35" s="425"/>
      <c r="N35" s="425">
        <v>31.623840396863404</v>
      </c>
      <c r="O35" s="425">
        <v>7.6223328591749642</v>
      </c>
      <c r="P35" s="425">
        <v>24.00150753768844</v>
      </c>
      <c r="Q35" s="425"/>
      <c r="R35" s="425">
        <v>23.003662364841297</v>
      </c>
      <c r="S35" s="425">
        <v>5.2659574468085104</v>
      </c>
      <c r="T35" s="425">
        <v>17.737704918032787</v>
      </c>
    </row>
    <row r="36" spans="1:20" x14ac:dyDescent="0.2">
      <c r="A36" s="349" t="s">
        <v>1084</v>
      </c>
      <c r="B36" s="349"/>
      <c r="C36" s="349"/>
      <c r="D36" s="349"/>
      <c r="E36" s="349"/>
      <c r="F36" s="349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</row>
    <row r="37" spans="1:20" x14ac:dyDescent="0.2">
      <c r="A37" s="349" t="s">
        <v>1085</v>
      </c>
      <c r="B37" s="349"/>
      <c r="C37" s="349"/>
      <c r="D37" s="349"/>
      <c r="E37" s="349"/>
      <c r="F37" s="349"/>
    </row>
    <row r="38" spans="1:20" x14ac:dyDescent="0.2">
      <c r="A38" s="349" t="s">
        <v>1108</v>
      </c>
      <c r="B38" s="349"/>
      <c r="C38" s="349"/>
      <c r="D38" s="349"/>
      <c r="E38" s="349"/>
      <c r="F38" s="349"/>
    </row>
    <row r="39" spans="1:20" x14ac:dyDescent="0.2">
      <c r="A39" s="365" t="s">
        <v>561</v>
      </c>
      <c r="B39" s="62"/>
      <c r="C39" s="62"/>
      <c r="D39" s="61"/>
      <c r="E39" s="62"/>
      <c r="F39" s="61"/>
    </row>
    <row r="40" spans="1:20" x14ac:dyDescent="0.2">
      <c r="A40" s="362" t="s">
        <v>543</v>
      </c>
      <c r="B40" s="252"/>
      <c r="C40" s="252"/>
      <c r="D40" s="252"/>
      <c r="E40" s="252"/>
      <c r="F40" s="252"/>
    </row>
  </sheetData>
  <mergeCells count="6">
    <mergeCell ref="V2:W3"/>
    <mergeCell ref="B9:D9"/>
    <mergeCell ref="F9:H9"/>
    <mergeCell ref="J9:L9"/>
    <mergeCell ref="N9:P9"/>
    <mergeCell ref="R9:T9"/>
  </mergeCells>
  <hyperlinks>
    <hyperlink ref="K4" r:id="rId1" location="INDICE!A1" display="INDICE"/>
    <hyperlink ref="K4:L5" location="INDICE!A3" display="INDICE"/>
    <hyperlink ref="V2" r:id="rId2" location="INDICE!A1"/>
    <hyperlink ref="V2:W3" location="INDICE!A3" display="INDICE"/>
  </hyperlinks>
  <printOptions horizontalCentered="1"/>
  <pageMargins left="0.59055118110236227" right="0.59055118110236227" top="0.59055118110236227" bottom="0.98425196850393704" header="0" footer="0"/>
  <pageSetup scale="84" orientation="portrait" horizontalDpi="300" verticalDpi="300" r:id="rId3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Normal="100" zoomScaleSheetLayoutView="100" workbookViewId="0"/>
  </sheetViews>
  <sheetFormatPr baseColWidth="10" defaultColWidth="11" defaultRowHeight="12.75" x14ac:dyDescent="0.2"/>
  <cols>
    <col min="1" max="1" width="8.125" style="2" customWidth="1"/>
    <col min="2" max="4" width="5.5" style="316" bestFit="1" customWidth="1"/>
    <col min="5" max="5" width="1.625" style="316" customWidth="1"/>
    <col min="6" max="8" width="5" style="316" bestFit="1" customWidth="1"/>
    <col min="9" max="9" width="1.125" style="316" customWidth="1"/>
    <col min="10" max="11" width="5.375" style="316" bestFit="1" customWidth="1"/>
    <col min="12" max="12" width="5.875" style="316" customWidth="1"/>
    <col min="13" max="13" width="1.5" style="316" customWidth="1"/>
    <col min="14" max="14" width="5.375" style="316" bestFit="1" customWidth="1"/>
    <col min="15" max="15" width="4.75" style="316" bestFit="1" customWidth="1"/>
    <col min="16" max="16" width="5.75" style="316" customWidth="1"/>
    <col min="17" max="17" width="1.375" style="316" customWidth="1"/>
    <col min="18" max="18" width="5.25" style="316" bestFit="1" customWidth="1"/>
    <col min="19" max="19" width="4.5" style="316" bestFit="1" customWidth="1"/>
    <col min="20" max="20" width="5.25" style="316" bestFit="1" customWidth="1"/>
    <col min="21" max="21" width="1.625" style="2" customWidth="1"/>
    <col min="22" max="24" width="4.25" style="2" bestFit="1" customWidth="1"/>
    <col min="25" max="25" width="2.125" style="2" customWidth="1"/>
    <col min="26" max="26" width="6" style="156" customWidth="1"/>
    <col min="27" max="16384" width="11" style="156"/>
  </cols>
  <sheetData>
    <row r="1" spans="1:30" ht="15" x14ac:dyDescent="0.25">
      <c r="A1" s="666"/>
      <c r="Z1" s="130"/>
      <c r="AA1" s="130"/>
      <c r="AB1" s="130"/>
      <c r="AC1" s="130"/>
      <c r="AD1" s="155"/>
    </row>
    <row r="2" spans="1:30" ht="15" x14ac:dyDescent="0.25">
      <c r="A2" s="86" t="s">
        <v>882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7"/>
      <c r="V2" s="7"/>
      <c r="W2" s="7"/>
      <c r="X2" s="7"/>
      <c r="Z2" s="200"/>
      <c r="AA2" s="747" t="s">
        <v>650</v>
      </c>
      <c r="AB2" s="747"/>
      <c r="AC2" s="200"/>
      <c r="AD2" s="155"/>
    </row>
    <row r="3" spans="1:30" s="157" customFormat="1" ht="15" x14ac:dyDescent="0.25">
      <c r="A3" s="86" t="s">
        <v>573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7"/>
      <c r="V3" s="7"/>
      <c r="W3" s="7"/>
      <c r="X3" s="7"/>
      <c r="Y3" s="2"/>
      <c r="Z3" s="200"/>
      <c r="AA3" s="747"/>
      <c r="AB3" s="747"/>
      <c r="AC3"/>
      <c r="AD3" s="155"/>
    </row>
    <row r="4" spans="1:30" s="157" customFormat="1" ht="15" x14ac:dyDescent="0.25">
      <c r="A4" s="229" t="s">
        <v>515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7"/>
      <c r="V4" s="7"/>
      <c r="W4" s="7"/>
      <c r="X4" s="7"/>
      <c r="Y4" s="2"/>
      <c r="Z4" s="174"/>
      <c r="AA4" s="174"/>
      <c r="AB4" s="174"/>
      <c r="AC4" s="174"/>
      <c r="AD4" s="155"/>
    </row>
    <row r="5" spans="1:30" s="157" customFormat="1" ht="15" x14ac:dyDescent="0.25">
      <c r="A5" s="229" t="s">
        <v>109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7"/>
      <c r="V5" s="7"/>
      <c r="W5" s="7"/>
      <c r="X5" s="7"/>
      <c r="Y5" s="2"/>
      <c r="Z5" s="155"/>
      <c r="AA5" s="155"/>
      <c r="AB5" s="155"/>
      <c r="AC5" s="155"/>
      <c r="AD5" s="155"/>
    </row>
    <row r="6" spans="1:30" s="157" customFormat="1" ht="15.75" thickBot="1" x14ac:dyDescent="0.3">
      <c r="A6" s="299" t="s">
        <v>1072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402"/>
      <c r="V6" s="299"/>
      <c r="W6" s="299"/>
      <c r="X6" s="299"/>
      <c r="Y6" s="2"/>
      <c r="Z6" s="155"/>
      <c r="AA6" s="155"/>
      <c r="AB6" s="155"/>
      <c r="AC6" s="155"/>
      <c r="AD6" s="155"/>
    </row>
    <row r="7" spans="1:30" s="158" customFormat="1" ht="14.25" x14ac:dyDescent="0.2">
      <c r="A7" s="280"/>
      <c r="B7" s="280"/>
      <c r="C7" s="280"/>
      <c r="D7" s="280"/>
      <c r="E7" s="280"/>
      <c r="F7" s="802" t="s">
        <v>531</v>
      </c>
      <c r="G7" s="802"/>
      <c r="H7" s="802"/>
      <c r="I7" s="802"/>
      <c r="J7" s="802"/>
      <c r="K7" s="802"/>
      <c r="L7" s="802"/>
      <c r="M7" s="802"/>
      <c r="N7" s="802"/>
      <c r="O7" s="802"/>
      <c r="P7" s="667"/>
      <c r="Q7" s="280"/>
      <c r="R7" s="768" t="s">
        <v>176</v>
      </c>
      <c r="S7" s="768"/>
      <c r="T7" s="768"/>
      <c r="U7" s="2"/>
      <c r="V7" s="758" t="s">
        <v>176</v>
      </c>
      <c r="W7" s="758"/>
      <c r="X7" s="758"/>
      <c r="Y7" s="2"/>
    </row>
    <row r="8" spans="1:30" s="158" customFormat="1" x14ac:dyDescent="0.2">
      <c r="A8" s="236"/>
      <c r="B8" s="208" t="s">
        <v>5</v>
      </c>
      <c r="C8" s="208"/>
      <c r="D8" s="208"/>
      <c r="E8" s="305"/>
      <c r="F8" s="752" t="s">
        <v>522</v>
      </c>
      <c r="G8" s="752"/>
      <c r="H8" s="752"/>
      <c r="I8" s="316"/>
      <c r="J8" s="208" t="s">
        <v>523</v>
      </c>
      <c r="K8" s="208"/>
      <c r="L8" s="208"/>
      <c r="M8" s="316"/>
      <c r="N8" s="208" t="s">
        <v>574</v>
      </c>
      <c r="O8" s="208"/>
      <c r="P8" s="208"/>
      <c r="Q8" s="316"/>
      <c r="R8" s="208" t="s">
        <v>575</v>
      </c>
      <c r="S8" s="208"/>
      <c r="T8" s="208"/>
      <c r="U8" s="2"/>
      <c r="V8" s="208" t="s">
        <v>518</v>
      </c>
      <c r="W8" s="208"/>
      <c r="X8" s="208"/>
      <c r="Y8" s="2"/>
    </row>
    <row r="9" spans="1:30" s="158" customFormat="1" ht="13.5" thickBot="1" x14ac:dyDescent="0.25">
      <c r="A9" s="276" t="s">
        <v>374</v>
      </c>
      <c r="B9" s="276" t="s">
        <v>87</v>
      </c>
      <c r="C9" s="276" t="s">
        <v>88</v>
      </c>
      <c r="D9" s="276" t="s">
        <v>89</v>
      </c>
      <c r="E9" s="276"/>
      <c r="F9" s="276" t="s">
        <v>87</v>
      </c>
      <c r="G9" s="276" t="s">
        <v>88</v>
      </c>
      <c r="H9" s="276" t="s">
        <v>89</v>
      </c>
      <c r="I9" s="408"/>
      <c r="J9" s="276" t="s">
        <v>87</v>
      </c>
      <c r="K9" s="276" t="s">
        <v>88</v>
      </c>
      <c r="L9" s="276" t="s">
        <v>89</v>
      </c>
      <c r="M9" s="408"/>
      <c r="N9" s="276" t="s">
        <v>87</v>
      </c>
      <c r="O9" s="276" t="s">
        <v>88</v>
      </c>
      <c r="P9" s="276" t="s">
        <v>89</v>
      </c>
      <c r="Q9" s="408"/>
      <c r="R9" s="276" t="s">
        <v>87</v>
      </c>
      <c r="S9" s="276" t="s">
        <v>88</v>
      </c>
      <c r="T9" s="276" t="s">
        <v>89</v>
      </c>
      <c r="U9" s="409"/>
      <c r="V9" s="276" t="s">
        <v>87</v>
      </c>
      <c r="W9" s="276" t="s">
        <v>88</v>
      </c>
      <c r="X9" s="276" t="s">
        <v>89</v>
      </c>
      <c r="Y9" s="2"/>
    </row>
    <row r="10" spans="1:30" s="158" customFormat="1" ht="15" customHeight="1" x14ac:dyDescent="0.2">
      <c r="A10" s="661"/>
      <c r="B10" s="61"/>
      <c r="C10" s="61"/>
      <c r="D10" s="61"/>
      <c r="E10" s="431"/>
      <c r="F10" s="61"/>
      <c r="G10" s="61"/>
      <c r="H10" s="61"/>
      <c r="I10" s="51"/>
      <c r="J10" s="61"/>
      <c r="K10" s="51"/>
      <c r="L10" s="51"/>
      <c r="M10" s="51"/>
      <c r="N10" s="61"/>
      <c r="O10" s="51"/>
      <c r="P10" s="51"/>
      <c r="Q10" s="51"/>
      <c r="R10" s="61"/>
      <c r="S10" s="51"/>
      <c r="T10" s="51"/>
      <c r="U10" s="51"/>
      <c r="V10" s="61"/>
      <c r="W10" s="51"/>
      <c r="X10" s="51"/>
      <c r="Y10" s="2"/>
    </row>
    <row r="11" spans="1:30" ht="15" customHeight="1" x14ac:dyDescent="0.2">
      <c r="A11" s="661">
        <v>2003</v>
      </c>
      <c r="B11" s="61">
        <f t="shared" ref="B11:D19" si="0">+F11+J11+N11+R11+V11</f>
        <v>22380</v>
      </c>
      <c r="C11" s="61">
        <f t="shared" si="0"/>
        <v>8369</v>
      </c>
      <c r="D11" s="61">
        <f t="shared" si="0"/>
        <v>14011</v>
      </c>
      <c r="E11" s="431"/>
      <c r="F11" s="61">
        <f>+G11+H11</f>
        <v>1087</v>
      </c>
      <c r="G11" s="61">
        <v>570</v>
      </c>
      <c r="H11" s="61">
        <v>517</v>
      </c>
      <c r="I11" s="51"/>
      <c r="J11" s="61">
        <f>+K11+L11</f>
        <v>8681</v>
      </c>
      <c r="K11" s="51">
        <v>4493</v>
      </c>
      <c r="L11" s="51">
        <v>4188</v>
      </c>
      <c r="M11" s="51"/>
      <c r="N11" s="61">
        <f>+O11+P11</f>
        <v>3544</v>
      </c>
      <c r="O11" s="51">
        <v>1623</v>
      </c>
      <c r="P11" s="51">
        <v>1921</v>
      </c>
      <c r="Q11" s="51"/>
      <c r="R11" s="61">
        <f>+S11+T11</f>
        <v>7542</v>
      </c>
      <c r="S11" s="51">
        <v>948</v>
      </c>
      <c r="T11" s="51">
        <v>6594</v>
      </c>
      <c r="U11" s="51"/>
      <c r="V11" s="61">
        <f>+W11+X11</f>
        <v>1526</v>
      </c>
      <c r="W11" s="51">
        <v>735</v>
      </c>
      <c r="X11" s="51">
        <v>791</v>
      </c>
    </row>
    <row r="12" spans="1:30" ht="15" customHeight="1" x14ac:dyDescent="0.2">
      <c r="A12" s="661">
        <v>2004</v>
      </c>
      <c r="B12" s="61">
        <f t="shared" si="0"/>
        <v>24744</v>
      </c>
      <c r="C12" s="61">
        <f t="shared" si="0"/>
        <v>11121</v>
      </c>
      <c r="D12" s="61">
        <f t="shared" si="0"/>
        <v>13623</v>
      </c>
      <c r="E12" s="431"/>
      <c r="F12" s="61">
        <v>1693</v>
      </c>
      <c r="G12" s="61">
        <v>953</v>
      </c>
      <c r="H12" s="61">
        <f>+F12-G12</f>
        <v>740</v>
      </c>
      <c r="I12" s="51"/>
      <c r="J12" s="61">
        <v>11570</v>
      </c>
      <c r="K12" s="51">
        <v>6063</v>
      </c>
      <c r="L12" s="51">
        <f>+J12-K12</f>
        <v>5507</v>
      </c>
      <c r="M12" s="51"/>
      <c r="N12" s="61">
        <v>4333</v>
      </c>
      <c r="O12" s="51">
        <v>2104</v>
      </c>
      <c r="P12" s="51">
        <f>+N12-O12</f>
        <v>2229</v>
      </c>
      <c r="Q12" s="51"/>
      <c r="R12" s="61">
        <v>5566</v>
      </c>
      <c r="S12" s="51">
        <v>1130</v>
      </c>
      <c r="T12" s="51">
        <f>+R12-S12</f>
        <v>4436</v>
      </c>
      <c r="U12" s="51"/>
      <c r="V12" s="61">
        <v>1582</v>
      </c>
      <c r="W12" s="51">
        <v>871</v>
      </c>
      <c r="X12" s="51">
        <f>+V12-W12</f>
        <v>711</v>
      </c>
    </row>
    <row r="13" spans="1:30" ht="15" customHeight="1" x14ac:dyDescent="0.2">
      <c r="A13" s="661">
        <v>2005</v>
      </c>
      <c r="B13" s="61">
        <f t="shared" si="0"/>
        <v>30017</v>
      </c>
      <c r="C13" s="61">
        <f t="shared" si="0"/>
        <v>13196</v>
      </c>
      <c r="D13" s="61">
        <f t="shared" si="0"/>
        <v>16821</v>
      </c>
      <c r="E13" s="61"/>
      <c r="F13" s="61">
        <v>1647</v>
      </c>
      <c r="G13" s="61">
        <v>835</v>
      </c>
      <c r="H13" s="61">
        <f>+F13-G13</f>
        <v>812</v>
      </c>
      <c r="I13" s="61"/>
      <c r="J13" s="61">
        <v>13937</v>
      </c>
      <c r="K13" s="61">
        <v>7257</v>
      </c>
      <c r="L13" s="61">
        <f>+J13-K13</f>
        <v>6680</v>
      </c>
      <c r="M13" s="61"/>
      <c r="N13" s="61">
        <v>5314</v>
      </c>
      <c r="O13" s="61">
        <v>2515</v>
      </c>
      <c r="P13" s="61">
        <f>+N13-O13</f>
        <v>2799</v>
      </c>
      <c r="Q13" s="61"/>
      <c r="R13" s="61">
        <v>7217</v>
      </c>
      <c r="S13" s="61">
        <v>1866</v>
      </c>
      <c r="T13" s="61">
        <f>+R13-S13</f>
        <v>5351</v>
      </c>
      <c r="U13" s="61"/>
      <c r="V13" s="61">
        <v>1902</v>
      </c>
      <c r="W13" s="61">
        <v>723</v>
      </c>
      <c r="X13" s="61">
        <f>+V13-W13</f>
        <v>1179</v>
      </c>
    </row>
    <row r="14" spans="1:30" ht="15" customHeight="1" x14ac:dyDescent="0.2">
      <c r="A14" s="661">
        <v>2006</v>
      </c>
      <c r="B14" s="61">
        <f t="shared" si="0"/>
        <v>25818</v>
      </c>
      <c r="C14" s="61">
        <f t="shared" si="0"/>
        <v>11653</v>
      </c>
      <c r="D14" s="61">
        <f t="shared" si="0"/>
        <v>14165</v>
      </c>
      <c r="E14" s="38"/>
      <c r="F14" s="38">
        <v>1842</v>
      </c>
      <c r="G14" s="38">
        <v>1141</v>
      </c>
      <c r="H14" s="38">
        <v>701</v>
      </c>
      <c r="I14" s="38"/>
      <c r="J14" s="38">
        <v>12421</v>
      </c>
      <c r="K14" s="38">
        <v>6443</v>
      </c>
      <c r="L14" s="38">
        <v>5978</v>
      </c>
      <c r="M14" s="38"/>
      <c r="N14" s="38">
        <v>4834</v>
      </c>
      <c r="O14" s="38">
        <v>2116</v>
      </c>
      <c r="P14" s="38">
        <v>2718</v>
      </c>
      <c r="Q14" s="38"/>
      <c r="R14" s="38">
        <v>5335</v>
      </c>
      <c r="S14" s="38">
        <v>1151</v>
      </c>
      <c r="T14" s="38">
        <v>4184</v>
      </c>
      <c r="U14" s="38"/>
      <c r="V14" s="38">
        <v>1386</v>
      </c>
      <c r="W14" s="38">
        <v>802</v>
      </c>
      <c r="X14" s="38">
        <v>584</v>
      </c>
      <c r="Y14" s="318"/>
      <c r="Z14" s="159"/>
    </row>
    <row r="15" spans="1:30" ht="15" customHeight="1" x14ac:dyDescent="0.2">
      <c r="A15" s="661">
        <v>2007</v>
      </c>
      <c r="B15" s="61">
        <f t="shared" si="0"/>
        <v>23461</v>
      </c>
      <c r="C15" s="61">
        <f t="shared" si="0"/>
        <v>10888</v>
      </c>
      <c r="D15" s="61">
        <f t="shared" si="0"/>
        <v>12573</v>
      </c>
      <c r="E15" s="38"/>
      <c r="F15" s="38">
        <v>1840</v>
      </c>
      <c r="G15" s="38">
        <v>1054</v>
      </c>
      <c r="H15" s="38">
        <v>786</v>
      </c>
      <c r="I15" s="38"/>
      <c r="J15" s="38">
        <v>11127</v>
      </c>
      <c r="K15" s="38">
        <v>5996</v>
      </c>
      <c r="L15" s="38">
        <v>5131</v>
      </c>
      <c r="M15" s="38"/>
      <c r="N15" s="38">
        <v>4316</v>
      </c>
      <c r="O15" s="38">
        <v>2002</v>
      </c>
      <c r="P15" s="38">
        <v>2314</v>
      </c>
      <c r="Q15" s="38"/>
      <c r="R15" s="38">
        <v>4990</v>
      </c>
      <c r="S15" s="38">
        <v>989</v>
      </c>
      <c r="T15" s="38">
        <v>4001</v>
      </c>
      <c r="U15" s="38"/>
      <c r="V15" s="38">
        <v>1188</v>
      </c>
      <c r="W15" s="38">
        <v>847</v>
      </c>
      <c r="X15" s="38">
        <v>341</v>
      </c>
    </row>
    <row r="16" spans="1:30" ht="15" customHeight="1" x14ac:dyDescent="0.2">
      <c r="A16" s="661">
        <v>2008</v>
      </c>
      <c r="B16" s="61">
        <f t="shared" si="0"/>
        <v>26497</v>
      </c>
      <c r="C16" s="61">
        <f t="shared" si="0"/>
        <v>12314</v>
      </c>
      <c r="D16" s="61">
        <f t="shared" si="0"/>
        <v>14183</v>
      </c>
      <c r="E16" s="38"/>
      <c r="F16" s="38">
        <v>1810</v>
      </c>
      <c r="G16" s="38">
        <v>1069</v>
      </c>
      <c r="H16" s="38">
        <v>741</v>
      </c>
      <c r="I16" s="38"/>
      <c r="J16" s="38">
        <v>13210</v>
      </c>
      <c r="K16" s="38">
        <v>7028</v>
      </c>
      <c r="L16" s="38">
        <v>6182</v>
      </c>
      <c r="M16" s="38"/>
      <c r="N16" s="38">
        <v>5164</v>
      </c>
      <c r="O16" s="38">
        <v>2286</v>
      </c>
      <c r="P16" s="38">
        <v>2878</v>
      </c>
      <c r="Q16" s="38"/>
      <c r="R16" s="38">
        <v>5109</v>
      </c>
      <c r="S16" s="38">
        <v>997</v>
      </c>
      <c r="T16" s="38">
        <v>4112</v>
      </c>
      <c r="U16" s="38"/>
      <c r="V16" s="38">
        <v>1204</v>
      </c>
      <c r="W16" s="38">
        <v>934</v>
      </c>
      <c r="X16" s="38">
        <v>270</v>
      </c>
    </row>
    <row r="17" spans="1:25" ht="15" customHeight="1" x14ac:dyDescent="0.2">
      <c r="A17" s="661">
        <v>2009</v>
      </c>
      <c r="B17" s="61">
        <f t="shared" si="0"/>
        <v>29841</v>
      </c>
      <c r="C17" s="61">
        <f t="shared" si="0"/>
        <v>14099</v>
      </c>
      <c r="D17" s="61">
        <f t="shared" si="0"/>
        <v>15742</v>
      </c>
      <c r="E17" s="38"/>
      <c r="F17" s="38">
        <f>+G17+H17</f>
        <v>1867</v>
      </c>
      <c r="G17" s="38">
        <v>1154</v>
      </c>
      <c r="H17" s="38">
        <v>713</v>
      </c>
      <c r="I17" s="38"/>
      <c r="J17" s="38">
        <f>+K17+L17</f>
        <v>14741</v>
      </c>
      <c r="K17" s="38">
        <v>8071</v>
      </c>
      <c r="L17" s="38">
        <v>6670</v>
      </c>
      <c r="M17" s="38"/>
      <c r="N17" s="38">
        <f>+O17+P17</f>
        <v>6329</v>
      </c>
      <c r="O17" s="38">
        <v>2721</v>
      </c>
      <c r="P17" s="38">
        <v>3608</v>
      </c>
      <c r="Q17" s="38"/>
      <c r="R17" s="38">
        <f>+S17+T17</f>
        <v>5338</v>
      </c>
      <c r="S17" s="38">
        <v>1110</v>
      </c>
      <c r="T17" s="38">
        <v>4228</v>
      </c>
      <c r="U17" s="38"/>
      <c r="V17" s="38">
        <f>+W17+X17</f>
        <v>1566</v>
      </c>
      <c r="W17" s="38">
        <v>1043</v>
      </c>
      <c r="X17" s="38">
        <v>523</v>
      </c>
    </row>
    <row r="18" spans="1:25" ht="15" customHeight="1" x14ac:dyDescent="0.2">
      <c r="A18" s="661">
        <v>2010</v>
      </c>
      <c r="B18" s="61">
        <f t="shared" si="0"/>
        <v>31592</v>
      </c>
      <c r="C18" s="61">
        <f t="shared" si="0"/>
        <v>15050</v>
      </c>
      <c r="D18" s="61">
        <f t="shared" si="0"/>
        <v>16542</v>
      </c>
      <c r="E18" s="38"/>
      <c r="F18" s="38">
        <v>2487</v>
      </c>
      <c r="G18" s="38">
        <v>1557</v>
      </c>
      <c r="H18" s="38">
        <v>930</v>
      </c>
      <c r="I18" s="38"/>
      <c r="J18" s="38">
        <v>15785</v>
      </c>
      <c r="K18" s="38">
        <v>8381</v>
      </c>
      <c r="L18" s="38">
        <v>7404</v>
      </c>
      <c r="M18" s="38"/>
      <c r="N18" s="38">
        <v>6964</v>
      </c>
      <c r="O18" s="38">
        <v>3004</v>
      </c>
      <c r="P18" s="38">
        <v>3960</v>
      </c>
      <c r="Q18" s="38"/>
      <c r="R18" s="38">
        <v>5122</v>
      </c>
      <c r="S18" s="38">
        <v>1210</v>
      </c>
      <c r="T18" s="38">
        <v>3912</v>
      </c>
      <c r="U18" s="38"/>
      <c r="V18" s="38">
        <v>1234</v>
      </c>
      <c r="W18" s="38">
        <v>898</v>
      </c>
      <c r="X18" s="38">
        <v>336</v>
      </c>
      <c r="Y18" s="318"/>
    </row>
    <row r="19" spans="1:25" ht="15" customHeight="1" x14ac:dyDescent="0.2">
      <c r="A19" s="661">
        <v>2011</v>
      </c>
      <c r="B19" s="61">
        <f t="shared" si="0"/>
        <v>33628</v>
      </c>
      <c r="C19" s="61">
        <f t="shared" si="0"/>
        <v>15847</v>
      </c>
      <c r="D19" s="61">
        <f t="shared" si="0"/>
        <v>17781</v>
      </c>
      <c r="E19" s="38"/>
      <c r="F19" s="38">
        <v>1761</v>
      </c>
      <c r="G19" s="38">
        <v>1098</v>
      </c>
      <c r="H19" s="38">
        <v>663</v>
      </c>
      <c r="I19" s="38"/>
      <c r="J19" s="38">
        <v>16711</v>
      </c>
      <c r="K19" s="38">
        <v>8858</v>
      </c>
      <c r="L19" s="38">
        <v>7853</v>
      </c>
      <c r="M19" s="38"/>
      <c r="N19" s="38">
        <v>7774</v>
      </c>
      <c r="O19" s="38">
        <v>3367</v>
      </c>
      <c r="P19" s="38">
        <v>4407</v>
      </c>
      <c r="Q19" s="38"/>
      <c r="R19" s="38">
        <v>5765</v>
      </c>
      <c r="S19" s="38">
        <v>1373</v>
      </c>
      <c r="T19" s="38">
        <v>4392</v>
      </c>
      <c r="U19" s="38"/>
      <c r="V19" s="38">
        <v>1617</v>
      </c>
      <c r="W19" s="38">
        <v>1151</v>
      </c>
      <c r="X19" s="38">
        <v>466</v>
      </c>
    </row>
    <row r="20" spans="1:25" ht="15" customHeight="1" x14ac:dyDescent="0.2">
      <c r="A20" s="661">
        <v>2012</v>
      </c>
      <c r="B20" s="61">
        <v>34632</v>
      </c>
      <c r="C20" s="61">
        <v>16233</v>
      </c>
      <c r="D20" s="61">
        <v>18399</v>
      </c>
      <c r="E20" s="62"/>
      <c r="F20" s="62">
        <v>1785</v>
      </c>
      <c r="G20" s="62">
        <v>1050</v>
      </c>
      <c r="H20" s="62">
        <v>735</v>
      </c>
      <c r="I20" s="62"/>
      <c r="J20" s="62">
        <v>16237</v>
      </c>
      <c r="K20" s="62">
        <v>8916</v>
      </c>
      <c r="L20" s="62">
        <v>7321</v>
      </c>
      <c r="M20" s="62"/>
      <c r="N20" s="62">
        <v>8873</v>
      </c>
      <c r="O20" s="62">
        <v>3986</v>
      </c>
      <c r="P20" s="62">
        <v>4887</v>
      </c>
      <c r="Q20" s="62"/>
      <c r="R20" s="62">
        <v>6018</v>
      </c>
      <c r="S20" s="62">
        <v>1113</v>
      </c>
      <c r="T20" s="62">
        <v>4905</v>
      </c>
      <c r="U20" s="62"/>
      <c r="V20" s="62">
        <v>1719</v>
      </c>
      <c r="W20" s="62">
        <v>1168</v>
      </c>
      <c r="X20" s="62">
        <v>551</v>
      </c>
      <c r="Y20" s="318"/>
    </row>
    <row r="21" spans="1:25" ht="15" customHeight="1" x14ac:dyDescent="0.2">
      <c r="A21" s="661">
        <v>2013</v>
      </c>
      <c r="B21" s="61">
        <v>39368</v>
      </c>
      <c r="C21" s="61">
        <v>18699</v>
      </c>
      <c r="D21" s="61">
        <v>20669</v>
      </c>
      <c r="E21" s="62"/>
      <c r="F21" s="62">
        <v>1848</v>
      </c>
      <c r="G21" s="62">
        <v>1098</v>
      </c>
      <c r="H21" s="62">
        <v>750</v>
      </c>
      <c r="I21" s="62"/>
      <c r="J21" s="62">
        <v>17586</v>
      </c>
      <c r="K21" s="62">
        <v>9602</v>
      </c>
      <c r="L21" s="62">
        <v>7984</v>
      </c>
      <c r="M21" s="62"/>
      <c r="N21" s="62">
        <v>10830</v>
      </c>
      <c r="O21" s="62">
        <v>4781</v>
      </c>
      <c r="P21" s="62">
        <v>6049</v>
      </c>
      <c r="Q21" s="62"/>
      <c r="R21" s="62">
        <v>6883</v>
      </c>
      <c r="S21" s="62">
        <v>1773</v>
      </c>
      <c r="T21" s="62">
        <v>5110</v>
      </c>
      <c r="U21" s="62"/>
      <c r="V21" s="62">
        <v>2221</v>
      </c>
      <c r="W21" s="62">
        <v>1445</v>
      </c>
      <c r="X21" s="62">
        <v>776</v>
      </c>
    </row>
    <row r="22" spans="1:25" ht="15" customHeight="1" x14ac:dyDescent="0.2">
      <c r="A22" s="661">
        <v>2014</v>
      </c>
      <c r="B22" s="61">
        <f t="shared" ref="B22:D25" si="1">+F22+J22+N22+R22+V22</f>
        <v>41951</v>
      </c>
      <c r="C22" s="61">
        <f t="shared" si="1"/>
        <v>19347</v>
      </c>
      <c r="D22" s="61">
        <f t="shared" si="1"/>
        <v>22604</v>
      </c>
      <c r="E22" s="62"/>
      <c r="F22" s="62">
        <f>+G22+H22</f>
        <v>2321</v>
      </c>
      <c r="G22" s="62">
        <v>1386</v>
      </c>
      <c r="H22" s="62">
        <v>935</v>
      </c>
      <c r="I22" s="62"/>
      <c r="J22" s="62">
        <f>+K22+L22</f>
        <v>18946</v>
      </c>
      <c r="K22" s="62">
        <v>10222</v>
      </c>
      <c r="L22" s="62">
        <v>8724</v>
      </c>
      <c r="M22" s="62"/>
      <c r="N22" s="62">
        <f>+O22+P22</f>
        <v>11971</v>
      </c>
      <c r="O22" s="62">
        <v>5347</v>
      </c>
      <c r="P22" s="62">
        <v>6624</v>
      </c>
      <c r="Q22" s="62"/>
      <c r="R22" s="62">
        <f>+S22+T22</f>
        <v>7030</v>
      </c>
      <c r="S22" s="62">
        <v>1019</v>
      </c>
      <c r="T22" s="62">
        <v>6011</v>
      </c>
      <c r="U22" s="62"/>
      <c r="V22" s="62">
        <v>1683</v>
      </c>
      <c r="W22" s="62">
        <v>1373</v>
      </c>
      <c r="X22" s="62">
        <v>310</v>
      </c>
      <c r="Y22" s="318"/>
    </row>
    <row r="23" spans="1:25" ht="15" customHeight="1" x14ac:dyDescent="0.2">
      <c r="A23" s="661">
        <v>2015</v>
      </c>
      <c r="B23" s="61">
        <f t="shared" si="1"/>
        <v>44850</v>
      </c>
      <c r="C23" s="61">
        <f t="shared" si="1"/>
        <v>20576</v>
      </c>
      <c r="D23" s="61">
        <f t="shared" si="1"/>
        <v>24274</v>
      </c>
      <c r="E23" s="62"/>
      <c r="F23" s="62">
        <f>+G23+H23</f>
        <v>2276</v>
      </c>
      <c r="G23" s="62">
        <v>1317</v>
      </c>
      <c r="H23" s="62">
        <v>959</v>
      </c>
      <c r="I23" s="62"/>
      <c r="J23" s="62">
        <f>+K23+L23</f>
        <v>19781</v>
      </c>
      <c r="K23" s="62">
        <v>10830</v>
      </c>
      <c r="L23" s="62">
        <v>8951</v>
      </c>
      <c r="M23" s="62"/>
      <c r="N23" s="62">
        <f>+O23+P23</f>
        <v>12626</v>
      </c>
      <c r="O23" s="62">
        <f>5716+62</f>
        <v>5778</v>
      </c>
      <c r="P23" s="62">
        <f>167+6681</f>
        <v>6848</v>
      </c>
      <c r="Q23" s="62"/>
      <c r="R23" s="62">
        <f>+S23+T23</f>
        <v>8674</v>
      </c>
      <c r="S23" s="62">
        <v>1452</v>
      </c>
      <c r="T23" s="62">
        <v>7222</v>
      </c>
      <c r="U23" s="62"/>
      <c r="V23" s="62">
        <f>+W23+X23</f>
        <v>1493</v>
      </c>
      <c r="W23" s="426">
        <v>1199</v>
      </c>
      <c r="X23" s="426">
        <v>294</v>
      </c>
      <c r="Y23" s="318"/>
    </row>
    <row r="24" spans="1:25" ht="15" customHeight="1" x14ac:dyDescent="0.2">
      <c r="A24" s="661">
        <v>2016</v>
      </c>
      <c r="B24" s="61">
        <f t="shared" si="1"/>
        <v>48673</v>
      </c>
      <c r="C24" s="61">
        <f t="shared" si="1"/>
        <v>21586</v>
      </c>
      <c r="D24" s="61">
        <f t="shared" si="1"/>
        <v>27087</v>
      </c>
      <c r="E24" s="62"/>
      <c r="F24" s="62">
        <f>+G24+H24</f>
        <v>2881</v>
      </c>
      <c r="G24" s="62">
        <v>1696</v>
      </c>
      <c r="H24" s="62">
        <v>1185</v>
      </c>
      <c r="I24" s="62"/>
      <c r="J24" s="62">
        <f>+K24+L24</f>
        <v>20922</v>
      </c>
      <c r="K24" s="62">
        <v>10976</v>
      </c>
      <c r="L24" s="62">
        <v>9946</v>
      </c>
      <c r="M24" s="62"/>
      <c r="N24" s="62">
        <f>+O24+P24</f>
        <v>13879</v>
      </c>
      <c r="O24" s="62">
        <v>6292</v>
      </c>
      <c r="P24" s="62">
        <v>7587</v>
      </c>
      <c r="Q24" s="62"/>
      <c r="R24" s="62">
        <f>+S24+T24</f>
        <v>10211</v>
      </c>
      <c r="S24" s="62">
        <v>2071</v>
      </c>
      <c r="T24" s="62">
        <v>8140</v>
      </c>
      <c r="U24" s="62"/>
      <c r="V24" s="62">
        <f>+W24+X24</f>
        <v>780</v>
      </c>
      <c r="W24" s="426">
        <v>551</v>
      </c>
      <c r="X24" s="426">
        <v>229</v>
      </c>
      <c r="Y24" s="318"/>
    </row>
    <row r="25" spans="1:25" x14ac:dyDescent="0.2">
      <c r="A25" s="661">
        <v>2017</v>
      </c>
      <c r="B25" s="61">
        <f t="shared" si="1"/>
        <v>56491</v>
      </c>
      <c r="C25" s="61">
        <f t="shared" si="1"/>
        <v>23895</v>
      </c>
      <c r="D25" s="61">
        <f t="shared" si="1"/>
        <v>32596</v>
      </c>
      <c r="E25" s="62"/>
      <c r="F25" s="62">
        <f>+G25+H25</f>
        <v>3064</v>
      </c>
      <c r="G25" s="437">
        <v>1442</v>
      </c>
      <c r="H25" s="437">
        <v>1622</v>
      </c>
      <c r="I25" s="62"/>
      <c r="J25" s="62">
        <f>+K25+L25</f>
        <v>23621</v>
      </c>
      <c r="K25" s="437">
        <v>12303</v>
      </c>
      <c r="L25" s="437">
        <v>11318</v>
      </c>
      <c r="M25" s="62"/>
      <c r="N25" s="62">
        <f>+O25+P25</f>
        <v>15391</v>
      </c>
      <c r="O25" s="437">
        <v>6694</v>
      </c>
      <c r="P25" s="437">
        <v>8697</v>
      </c>
      <c r="Q25" s="62"/>
      <c r="R25" s="62">
        <f>+S25+T25</f>
        <v>13475</v>
      </c>
      <c r="S25" s="437">
        <v>2801</v>
      </c>
      <c r="T25" s="437">
        <v>10674</v>
      </c>
      <c r="U25" s="62"/>
      <c r="V25" s="62">
        <f>+W25+X25</f>
        <v>940</v>
      </c>
      <c r="W25" s="437">
        <v>655</v>
      </c>
      <c r="X25" s="437">
        <v>285</v>
      </c>
    </row>
    <row r="26" spans="1:25" x14ac:dyDescent="0.2">
      <c r="A26" s="661">
        <v>2018</v>
      </c>
      <c r="B26" s="61">
        <v>70011</v>
      </c>
      <c r="C26" s="61">
        <v>30732</v>
      </c>
      <c r="D26" s="61">
        <v>39279</v>
      </c>
      <c r="E26" s="62"/>
      <c r="F26" s="62">
        <v>4494</v>
      </c>
      <c r="G26" s="437">
        <v>2475</v>
      </c>
      <c r="H26" s="437">
        <v>2019</v>
      </c>
      <c r="I26" s="62"/>
      <c r="J26" s="62">
        <v>28766</v>
      </c>
      <c r="K26" s="437">
        <v>14879</v>
      </c>
      <c r="L26" s="437">
        <v>13887</v>
      </c>
      <c r="M26" s="62"/>
      <c r="N26" s="62">
        <v>17638</v>
      </c>
      <c r="O26" s="437">
        <v>7852</v>
      </c>
      <c r="P26" s="437">
        <v>9786</v>
      </c>
      <c r="Q26" s="62"/>
      <c r="R26" s="62">
        <v>17574</v>
      </c>
      <c r="S26" s="437">
        <v>4256</v>
      </c>
      <c r="T26" s="437">
        <v>13318</v>
      </c>
      <c r="U26" s="62"/>
      <c r="V26" s="62">
        <v>1539</v>
      </c>
      <c r="W26" s="437">
        <v>1270</v>
      </c>
      <c r="X26" s="437">
        <v>269</v>
      </c>
    </row>
    <row r="27" spans="1:25" x14ac:dyDescent="0.2">
      <c r="A27" s="661">
        <v>2019</v>
      </c>
      <c r="B27" s="61">
        <f>+F27+J27+N27+R27+V27</f>
        <v>76053</v>
      </c>
      <c r="C27" s="61">
        <f t="shared" ref="C27:D28" si="2">+G27+K27+O27+S27+W27</f>
        <v>32936</v>
      </c>
      <c r="D27" s="61">
        <f t="shared" si="2"/>
        <v>43117</v>
      </c>
      <c r="E27" s="62"/>
      <c r="F27" s="62">
        <f>+G27+H27</f>
        <v>4648</v>
      </c>
      <c r="G27" s="437">
        <v>2404</v>
      </c>
      <c r="H27" s="437">
        <v>2244</v>
      </c>
      <c r="I27" s="62"/>
      <c r="J27" s="62">
        <f>+K27+L27</f>
        <v>28551</v>
      </c>
      <c r="K27" s="437">
        <v>14265</v>
      </c>
      <c r="L27" s="437">
        <v>14286</v>
      </c>
      <c r="M27" s="62"/>
      <c r="N27" s="62">
        <f>+O27+P27</f>
        <v>22428</v>
      </c>
      <c r="O27" s="437">
        <v>9766</v>
      </c>
      <c r="P27" s="437">
        <v>12662</v>
      </c>
      <c r="Q27" s="62"/>
      <c r="R27" s="62">
        <f>+S27+T27</f>
        <v>18386</v>
      </c>
      <c r="S27" s="437">
        <v>4810</v>
      </c>
      <c r="T27" s="437">
        <v>13576</v>
      </c>
      <c r="U27" s="62"/>
      <c r="V27" s="62">
        <f>+W27+X27</f>
        <v>2040</v>
      </c>
      <c r="W27" s="437">
        <v>1691</v>
      </c>
      <c r="X27" s="437">
        <v>349</v>
      </c>
    </row>
    <row r="28" spans="1:25" ht="13.5" thickBot="1" x14ac:dyDescent="0.25">
      <c r="A28" s="276">
        <v>2020</v>
      </c>
      <c r="B28" s="287">
        <f>+F28+J28+N28+R28+V28</f>
        <v>75953</v>
      </c>
      <c r="C28" s="287">
        <f t="shared" si="2"/>
        <v>31187</v>
      </c>
      <c r="D28" s="287">
        <f t="shared" si="2"/>
        <v>44766</v>
      </c>
      <c r="E28" s="243"/>
      <c r="F28" s="243">
        <v>4939</v>
      </c>
      <c r="G28" s="432">
        <v>2063</v>
      </c>
      <c r="H28" s="432">
        <v>2876</v>
      </c>
      <c r="I28" s="243"/>
      <c r="J28" s="243">
        <v>26288</v>
      </c>
      <c r="K28" s="432">
        <v>12957</v>
      </c>
      <c r="L28" s="432">
        <v>13331</v>
      </c>
      <c r="M28" s="243"/>
      <c r="N28" s="243">
        <v>23042</v>
      </c>
      <c r="O28" s="432">
        <v>9558</v>
      </c>
      <c r="P28" s="432">
        <v>13484</v>
      </c>
      <c r="Q28" s="243"/>
      <c r="R28" s="243">
        <v>19381</v>
      </c>
      <c r="S28" s="432">
        <v>4942</v>
      </c>
      <c r="T28" s="432">
        <v>14439</v>
      </c>
      <c r="U28" s="243"/>
      <c r="V28" s="243">
        <v>2303</v>
      </c>
      <c r="W28" s="432">
        <v>1667</v>
      </c>
      <c r="X28" s="432">
        <v>636</v>
      </c>
    </row>
    <row r="29" spans="1:25" x14ac:dyDescent="0.2">
      <c r="A29" s="666" t="s">
        <v>543</v>
      </c>
      <c r="U29" s="316"/>
      <c r="V29" s="316"/>
      <c r="W29" s="316"/>
      <c r="X29" s="316"/>
    </row>
    <row r="30" spans="1:25" x14ac:dyDescent="0.2">
      <c r="Y30" s="433"/>
    </row>
    <row r="31" spans="1:25" x14ac:dyDescent="0.2">
      <c r="Y31" s="433"/>
    </row>
    <row r="33" spans="1:24" x14ac:dyDescent="0.2">
      <c r="A33" s="433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</row>
    <row r="34" spans="1:24" x14ac:dyDescent="0.2">
      <c r="A34" s="433"/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</row>
  </sheetData>
  <mergeCells count="5">
    <mergeCell ref="F7:O7"/>
    <mergeCell ref="R7:T7"/>
    <mergeCell ref="V7:X7"/>
    <mergeCell ref="F8:H8"/>
    <mergeCell ref="AA2:AB3"/>
  </mergeCells>
  <hyperlinks>
    <hyperlink ref="AA2" r:id="rId1" location="INDICE!A1"/>
    <hyperlink ref="AA2:AB3" location="INDICE!A3" display="INDICE"/>
  </hyperlinks>
  <printOptions horizontalCentered="1"/>
  <pageMargins left="0.59055118110236227" right="0.59055118110236227" top="0.59055118110236227" bottom="0.98425196850393704" header="0" footer="0"/>
  <pageSetup scale="80" orientation="portrait" horizontalDpi="300" verticalDpi="300" r:id="rId2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G2" sqref="G2:H3"/>
    </sheetView>
  </sheetViews>
  <sheetFormatPr baseColWidth="10" defaultColWidth="11" defaultRowHeight="12.75" x14ac:dyDescent="0.2"/>
  <cols>
    <col min="1" max="1" width="22" style="2" customWidth="1"/>
    <col min="2" max="4" width="8.25" style="316" customWidth="1"/>
    <col min="5" max="5" width="1.125" style="316" customWidth="1"/>
    <col min="6" max="6" width="4.75" style="316" customWidth="1"/>
    <col min="7" max="16384" width="11" style="118"/>
  </cols>
  <sheetData>
    <row r="1" spans="1:9" ht="14.25" x14ac:dyDescent="0.2">
      <c r="A1" s="86" t="s">
        <v>881</v>
      </c>
      <c r="B1" s="86"/>
      <c r="C1" s="86"/>
      <c r="D1" s="86"/>
      <c r="G1" s="130"/>
      <c r="H1" s="130"/>
      <c r="I1" s="130"/>
    </row>
    <row r="2" spans="1:9" ht="15" x14ac:dyDescent="0.2">
      <c r="A2" s="86" t="s">
        <v>565</v>
      </c>
      <c r="B2" s="86"/>
      <c r="C2" s="86"/>
      <c r="D2" s="86"/>
      <c r="G2" s="747" t="s">
        <v>650</v>
      </c>
      <c r="H2" s="747"/>
      <c r="I2" s="200"/>
    </row>
    <row r="3" spans="1:9" ht="14.25" x14ac:dyDescent="0.2">
      <c r="A3" s="86" t="s">
        <v>566</v>
      </c>
      <c r="B3" s="86"/>
      <c r="C3" s="86"/>
      <c r="D3" s="86"/>
      <c r="G3" s="747"/>
      <c r="H3" s="747"/>
      <c r="I3"/>
    </row>
    <row r="4" spans="1:9" ht="14.25" x14ac:dyDescent="0.2">
      <c r="A4" s="229" t="s">
        <v>1074</v>
      </c>
      <c r="B4" s="229"/>
      <c r="C4" s="229"/>
      <c r="D4" s="229"/>
      <c r="G4" s="174"/>
      <c r="H4" s="174"/>
      <c r="I4" s="174"/>
    </row>
    <row r="5" spans="1:9" ht="15" x14ac:dyDescent="0.25">
      <c r="A5" s="229" t="s">
        <v>1075</v>
      </c>
      <c r="B5" s="229"/>
      <c r="C5" s="229"/>
      <c r="D5" s="229"/>
      <c r="G5" s="155"/>
      <c r="H5" s="155"/>
      <c r="I5" s="155"/>
    </row>
    <row r="6" spans="1:9" ht="15" x14ac:dyDescent="0.25">
      <c r="A6" s="229" t="s">
        <v>109</v>
      </c>
      <c r="B6" s="229"/>
      <c r="C6" s="229"/>
      <c r="D6" s="229"/>
      <c r="G6" s="155"/>
      <c r="H6" s="155"/>
      <c r="I6" s="155"/>
    </row>
    <row r="7" spans="1:9" ht="15" thickBot="1" x14ac:dyDescent="0.25">
      <c r="A7" s="299" t="s">
        <v>1076</v>
      </c>
      <c r="B7" s="299"/>
      <c r="C7" s="299"/>
      <c r="D7" s="299"/>
    </row>
    <row r="8" spans="1:9" x14ac:dyDescent="0.2">
      <c r="A8" s="236"/>
      <c r="B8" s="346"/>
      <c r="C8" s="346"/>
      <c r="D8" s="346"/>
    </row>
    <row r="9" spans="1:9" ht="13.5" thickBot="1" x14ac:dyDescent="0.25">
      <c r="A9" s="276" t="s">
        <v>369</v>
      </c>
      <c r="B9" s="276" t="s">
        <v>5</v>
      </c>
      <c r="C9" s="276" t="s">
        <v>390</v>
      </c>
      <c r="D9" s="276" t="s">
        <v>391</v>
      </c>
    </row>
    <row r="10" spans="1:9" x14ac:dyDescent="0.2">
      <c r="A10" s="661"/>
      <c r="B10" s="661"/>
      <c r="C10" s="661"/>
      <c r="D10" s="661"/>
    </row>
    <row r="11" spans="1:9" ht="15" x14ac:dyDescent="0.25">
      <c r="A11" s="668" t="s">
        <v>5</v>
      </c>
      <c r="B11" s="323">
        <f>+B13+B15+B17</f>
        <v>75953</v>
      </c>
      <c r="C11" s="323">
        <f t="shared" ref="C11:D11" si="0">+C13+C15+C17</f>
        <v>31187</v>
      </c>
      <c r="D11" s="323">
        <f t="shared" si="0"/>
        <v>44766</v>
      </c>
    </row>
    <row r="12" spans="1:9" ht="15" x14ac:dyDescent="0.25">
      <c r="A12" s="668"/>
      <c r="B12" s="323"/>
      <c r="C12" s="323"/>
      <c r="D12" s="323"/>
    </row>
    <row r="13" spans="1:9" ht="15" x14ac:dyDescent="0.25">
      <c r="A13" s="227" t="s">
        <v>567</v>
      </c>
      <c r="B13" s="323">
        <f>+C13+D13</f>
        <v>19381</v>
      </c>
      <c r="C13" s="433">
        <v>4942</v>
      </c>
      <c r="D13" s="433">
        <v>14439</v>
      </c>
    </row>
    <row r="15" spans="1:9" x14ac:dyDescent="0.2">
      <c r="A15" s="2" t="s">
        <v>568</v>
      </c>
      <c r="B15" s="323">
        <f>+C15+D15</f>
        <v>2303</v>
      </c>
      <c r="C15" s="433">
        <v>1667</v>
      </c>
      <c r="D15" s="433">
        <v>636</v>
      </c>
    </row>
    <row r="16" spans="1:9" ht="15" x14ac:dyDescent="0.25">
      <c r="A16" s="668"/>
      <c r="B16" s="323"/>
      <c r="C16" s="323"/>
      <c r="D16" s="323"/>
    </row>
    <row r="17" spans="1:14" ht="15" x14ac:dyDescent="0.25">
      <c r="A17" s="227" t="s">
        <v>531</v>
      </c>
      <c r="B17" s="323">
        <f>+B18+B19+B20</f>
        <v>54269</v>
      </c>
      <c r="C17" s="323">
        <f t="shared" ref="C17:D17" si="1">+C18+C19+C20</f>
        <v>24578</v>
      </c>
      <c r="D17" s="323">
        <f t="shared" si="1"/>
        <v>29691</v>
      </c>
    </row>
    <row r="18" spans="1:14" ht="15" x14ac:dyDescent="0.25">
      <c r="A18" s="227" t="s">
        <v>532</v>
      </c>
      <c r="B18" s="433">
        <v>4939</v>
      </c>
      <c r="C18" s="433">
        <v>2063</v>
      </c>
      <c r="D18" s="433">
        <v>2876</v>
      </c>
    </row>
    <row r="19" spans="1:14" ht="15" x14ac:dyDescent="0.25">
      <c r="A19" s="227" t="s">
        <v>533</v>
      </c>
      <c r="B19" s="323">
        <v>26288</v>
      </c>
      <c r="C19" s="433">
        <v>12957</v>
      </c>
      <c r="D19" s="433">
        <v>13331</v>
      </c>
    </row>
    <row r="20" spans="1:14" ht="15" x14ac:dyDescent="0.25">
      <c r="A20" s="227" t="s">
        <v>534</v>
      </c>
      <c r="B20" s="323">
        <f>+B21+B22</f>
        <v>23042</v>
      </c>
      <c r="C20" s="323">
        <f t="shared" ref="C20:D20" si="2">+C21+C22</f>
        <v>9558</v>
      </c>
      <c r="D20" s="323">
        <f t="shared" si="2"/>
        <v>13484</v>
      </c>
    </row>
    <row r="21" spans="1:14" ht="15" x14ac:dyDescent="0.25">
      <c r="A21" s="227" t="s">
        <v>535</v>
      </c>
      <c r="B21" s="323">
        <v>22373</v>
      </c>
      <c r="C21" s="433">
        <v>9389</v>
      </c>
      <c r="D21" s="433">
        <v>12984</v>
      </c>
    </row>
    <row r="22" spans="1:14" ht="15.75" thickBot="1" x14ac:dyDescent="0.3">
      <c r="A22" s="430" t="s">
        <v>536</v>
      </c>
      <c r="B22" s="425">
        <v>669</v>
      </c>
      <c r="C22" s="432">
        <v>169</v>
      </c>
      <c r="D22" s="432">
        <v>500</v>
      </c>
    </row>
    <row r="23" spans="1:14" x14ac:dyDescent="0.2">
      <c r="A23" s="666" t="s">
        <v>564</v>
      </c>
      <c r="B23" s="323"/>
      <c r="C23" s="323"/>
      <c r="D23" s="323"/>
    </row>
    <row r="27" spans="1:14" x14ac:dyDescent="0.2">
      <c r="G27" s="130"/>
      <c r="H27" s="130"/>
      <c r="I27" s="130"/>
    </row>
    <row r="28" spans="1:14" ht="15" x14ac:dyDescent="0.2">
      <c r="A28" s="433"/>
      <c r="B28" s="433"/>
      <c r="C28" s="433"/>
      <c r="D28" s="433"/>
      <c r="E28" s="433"/>
      <c r="F28" s="433"/>
      <c r="G28" s="747" t="s">
        <v>650</v>
      </c>
      <c r="H28" s="747"/>
      <c r="I28" s="200"/>
    </row>
    <row r="29" spans="1:14" x14ac:dyDescent="0.2">
      <c r="G29" s="747"/>
      <c r="H29" s="747"/>
      <c r="I29"/>
      <c r="J29" s="116"/>
      <c r="K29" s="116"/>
      <c r="L29" s="116"/>
      <c r="M29" s="116"/>
      <c r="N29" s="116"/>
    </row>
    <row r="30" spans="1:14" x14ac:dyDescent="0.2">
      <c r="G30" s="174"/>
      <c r="H30" s="174"/>
      <c r="I30" s="174"/>
      <c r="J30" s="116"/>
      <c r="K30" s="116"/>
      <c r="L30" s="116"/>
      <c r="M30" s="116"/>
      <c r="N30" s="116"/>
    </row>
    <row r="31" spans="1:14" ht="15" x14ac:dyDescent="0.25">
      <c r="G31" s="155"/>
      <c r="H31" s="155"/>
      <c r="I31" s="155"/>
    </row>
    <row r="32" spans="1:14" ht="15" x14ac:dyDescent="0.25">
      <c r="G32" s="155"/>
      <c r="H32" s="155"/>
      <c r="I32" s="155"/>
    </row>
    <row r="61" spans="7:9" x14ac:dyDescent="0.2">
      <c r="G61" s="116"/>
      <c r="H61" s="116"/>
      <c r="I61" s="116"/>
    </row>
    <row r="62" spans="7:9" x14ac:dyDescent="0.2">
      <c r="G62" s="116"/>
      <c r="H62" s="116"/>
      <c r="I62" s="116"/>
    </row>
  </sheetData>
  <mergeCells count="2">
    <mergeCell ref="G2:H3"/>
    <mergeCell ref="G28:H29"/>
  </mergeCells>
  <hyperlinks>
    <hyperlink ref="G2" r:id="rId1" location="INDICE!A1"/>
    <hyperlink ref="G2:H3" location="INDICE!A3" display="INDICE"/>
    <hyperlink ref="G28" r:id="rId2" location="INDICE!A1"/>
    <hyperlink ref="G28:H29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3"/>
  <rowBreaks count="1" manualBreakCount="1">
    <brk id="30" max="16383" man="1"/>
  </row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zoomScaleNormal="100" workbookViewId="0">
      <selection activeCell="V2" sqref="V2:W3"/>
    </sheetView>
  </sheetViews>
  <sheetFormatPr baseColWidth="10" defaultColWidth="11" defaultRowHeight="12.75" x14ac:dyDescent="0.2"/>
  <cols>
    <col min="1" max="1" width="22" style="2" customWidth="1"/>
    <col min="2" max="4" width="5" style="316" bestFit="1" customWidth="1"/>
    <col min="5" max="5" width="1.125" style="316" customWidth="1"/>
    <col min="6" max="8" width="4.25" style="316" bestFit="1" customWidth="1"/>
    <col min="9" max="9" width="1.125" style="316" customWidth="1"/>
    <col min="10" max="12" width="5" style="316" bestFit="1" customWidth="1"/>
    <col min="13" max="13" width="1.125" style="316" customWidth="1"/>
    <col min="14" max="16" width="5.5" style="316" customWidth="1"/>
    <col min="17" max="17" width="2.375" style="316" customWidth="1"/>
    <col min="18" max="20" width="5.5" style="316" customWidth="1"/>
    <col min="21" max="21" width="5.375" style="316" customWidth="1"/>
    <col min="22" max="16384" width="11" style="118"/>
  </cols>
  <sheetData>
    <row r="1" spans="1:24" x14ac:dyDescent="0.2">
      <c r="A1" s="666"/>
      <c r="V1" s="130"/>
      <c r="W1" s="130"/>
      <c r="X1" s="130"/>
    </row>
    <row r="2" spans="1:24" ht="15" x14ac:dyDescent="0.2">
      <c r="A2" s="86" t="s">
        <v>880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V2" s="747" t="s">
        <v>650</v>
      </c>
      <c r="W2" s="747"/>
      <c r="X2" s="200"/>
    </row>
    <row r="3" spans="1:24" ht="14.25" x14ac:dyDescent="0.2">
      <c r="A3" s="86" t="s">
        <v>569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V3" s="747"/>
      <c r="W3" s="747"/>
      <c r="X3"/>
    </row>
    <row r="4" spans="1:24" ht="14.25" x14ac:dyDescent="0.2">
      <c r="A4" s="86" t="s">
        <v>570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V4" s="174"/>
      <c r="W4" s="174"/>
      <c r="X4" s="174"/>
    </row>
    <row r="5" spans="1:24" ht="15" x14ac:dyDescent="0.25">
      <c r="A5" s="229" t="s">
        <v>114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V5" s="155"/>
      <c r="W5" s="155"/>
      <c r="X5" s="155"/>
    </row>
    <row r="6" spans="1:24" ht="15" x14ac:dyDescent="0.25">
      <c r="A6" s="229" t="s">
        <v>109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V6" s="155"/>
      <c r="W6" s="155"/>
      <c r="X6" s="155"/>
    </row>
    <row r="7" spans="1:24" ht="15" thickBot="1" x14ac:dyDescent="0.25">
      <c r="A7" s="299" t="s">
        <v>1076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</row>
    <row r="8" spans="1:24" x14ac:dyDescent="0.2">
      <c r="A8" s="236" t="s">
        <v>117</v>
      </c>
      <c r="B8" s="751" t="s">
        <v>5</v>
      </c>
      <c r="C8" s="751"/>
      <c r="D8" s="751"/>
      <c r="E8" s="305"/>
      <c r="F8" s="751" t="s">
        <v>522</v>
      </c>
      <c r="G8" s="751"/>
      <c r="H8" s="751"/>
      <c r="J8" s="751" t="s">
        <v>523</v>
      </c>
      <c r="K8" s="751"/>
      <c r="L8" s="751"/>
      <c r="N8" s="751" t="s">
        <v>524</v>
      </c>
      <c r="O8" s="751"/>
      <c r="P8" s="751"/>
      <c r="Q8" s="346"/>
      <c r="R8" s="803" t="s">
        <v>525</v>
      </c>
      <c r="S8" s="803"/>
      <c r="T8" s="803"/>
    </row>
    <row r="9" spans="1:24" ht="13.5" thickBot="1" x14ac:dyDescent="0.25">
      <c r="A9" s="284" t="s">
        <v>123</v>
      </c>
      <c r="B9" s="276" t="s">
        <v>87</v>
      </c>
      <c r="C9" s="276" t="s">
        <v>88</v>
      </c>
      <c r="D9" s="276" t="s">
        <v>89</v>
      </c>
      <c r="E9" s="276"/>
      <c r="F9" s="276" t="s">
        <v>87</v>
      </c>
      <c r="G9" s="276" t="s">
        <v>88</v>
      </c>
      <c r="H9" s="276" t="s">
        <v>89</v>
      </c>
      <c r="I9" s="408"/>
      <c r="J9" s="276" t="s">
        <v>87</v>
      </c>
      <c r="K9" s="276" t="s">
        <v>88</v>
      </c>
      <c r="L9" s="276" t="s">
        <v>89</v>
      </c>
      <c r="M9" s="408"/>
      <c r="N9" s="276" t="s">
        <v>87</v>
      </c>
      <c r="O9" s="276" t="s">
        <v>88</v>
      </c>
      <c r="P9" s="276" t="s">
        <v>89</v>
      </c>
      <c r="Q9" s="276"/>
      <c r="R9" s="276" t="s">
        <v>87</v>
      </c>
      <c r="S9" s="276" t="s">
        <v>88</v>
      </c>
      <c r="T9" s="276" t="s">
        <v>89</v>
      </c>
    </row>
    <row r="10" spans="1:24" x14ac:dyDescent="0.2">
      <c r="A10" s="661"/>
      <c r="B10" s="661"/>
      <c r="C10" s="661"/>
      <c r="D10" s="661"/>
      <c r="E10" s="661"/>
      <c r="F10" s="661"/>
      <c r="G10" s="661"/>
      <c r="H10" s="661"/>
    </row>
    <row r="11" spans="1:24" ht="15" x14ac:dyDescent="0.25">
      <c r="A11" s="228" t="s">
        <v>126</v>
      </c>
      <c r="B11" s="433">
        <f>SUM(B13:B34)</f>
        <v>54269</v>
      </c>
      <c r="C11" s="433">
        <f>SUM(C13:C34)</f>
        <v>24578</v>
      </c>
      <c r="D11" s="433">
        <f>SUM(D13:D34)</f>
        <v>29691</v>
      </c>
      <c r="E11" s="433"/>
      <c r="F11" s="433">
        <f>SUM(F13:F34)</f>
        <v>4939</v>
      </c>
      <c r="G11" s="433">
        <f>SUM(G13:G34)</f>
        <v>2063</v>
      </c>
      <c r="H11" s="433">
        <f>SUM(H13:H34)</f>
        <v>2876</v>
      </c>
      <c r="I11" s="433"/>
      <c r="J11" s="433">
        <f>SUM(J13:J34)</f>
        <v>26288</v>
      </c>
      <c r="K11" s="433">
        <f>SUM(K13:K34)</f>
        <v>12957</v>
      </c>
      <c r="L11" s="433">
        <f>SUM(L13:L34)</f>
        <v>13331</v>
      </c>
      <c r="M11" s="433"/>
      <c r="N11" s="433">
        <f>SUM(N13:N34)</f>
        <v>22373</v>
      </c>
      <c r="O11" s="433">
        <f>SUM(O13:O34)</f>
        <v>9389</v>
      </c>
      <c r="P11" s="433">
        <f>SUM(P13:P34)</f>
        <v>12984</v>
      </c>
      <c r="Q11" s="433"/>
      <c r="R11" s="433">
        <f>SUM(R13:R34)</f>
        <v>669</v>
      </c>
      <c r="S11" s="433">
        <f>SUM(S13:S34)</f>
        <v>169</v>
      </c>
      <c r="T11" s="433">
        <f>SUM(T13:T34)</f>
        <v>500</v>
      </c>
    </row>
    <row r="12" spans="1:24" x14ac:dyDescent="0.2">
      <c r="A12" s="1"/>
      <c r="B12" s="433"/>
      <c r="C12" s="433"/>
      <c r="D12" s="433"/>
      <c r="E12" s="433"/>
      <c r="F12" s="433"/>
      <c r="G12" s="433"/>
      <c r="H12" s="323"/>
      <c r="I12" s="433"/>
      <c r="J12" s="433"/>
      <c r="K12" s="433"/>
      <c r="L12" s="323"/>
      <c r="M12" s="433"/>
      <c r="N12" s="433"/>
      <c r="O12" s="433"/>
      <c r="P12" s="323"/>
      <c r="Q12" s="433"/>
      <c r="R12" s="433"/>
      <c r="S12" s="433"/>
      <c r="T12" s="323"/>
    </row>
    <row r="13" spans="1:24" x14ac:dyDescent="0.2">
      <c r="A13" s="1" t="s">
        <v>127</v>
      </c>
      <c r="B13" s="323">
        <v>2687</v>
      </c>
      <c r="C13" s="323">
        <v>1121</v>
      </c>
      <c r="D13" s="323">
        <v>1566</v>
      </c>
      <c r="E13" s="323"/>
      <c r="F13" s="323">
        <v>148</v>
      </c>
      <c r="G13" s="323">
        <v>54</v>
      </c>
      <c r="H13" s="323">
        <v>94</v>
      </c>
      <c r="I13" s="323"/>
      <c r="J13" s="323">
        <v>1600</v>
      </c>
      <c r="K13" s="323">
        <v>704</v>
      </c>
      <c r="L13" s="323">
        <v>896</v>
      </c>
      <c r="M13" s="323"/>
      <c r="N13" s="323">
        <v>939</v>
      </c>
      <c r="O13" s="323">
        <v>363</v>
      </c>
      <c r="P13" s="323">
        <v>576</v>
      </c>
      <c r="Q13" s="323"/>
      <c r="R13" s="323">
        <v>0</v>
      </c>
      <c r="S13" s="323">
        <v>0</v>
      </c>
      <c r="T13" s="323">
        <v>0</v>
      </c>
    </row>
    <row r="14" spans="1:24" x14ac:dyDescent="0.2">
      <c r="A14" s="1" t="s">
        <v>128</v>
      </c>
      <c r="B14" s="323">
        <v>1739</v>
      </c>
      <c r="C14" s="323">
        <v>799</v>
      </c>
      <c r="D14" s="323">
        <v>940</v>
      </c>
      <c r="E14" s="323"/>
      <c r="F14" s="323">
        <v>69</v>
      </c>
      <c r="G14" s="323">
        <v>24</v>
      </c>
      <c r="H14" s="323">
        <v>45</v>
      </c>
      <c r="I14" s="323"/>
      <c r="J14" s="323">
        <v>1098</v>
      </c>
      <c r="K14" s="323">
        <v>529</v>
      </c>
      <c r="L14" s="323">
        <v>569</v>
      </c>
      <c r="M14" s="323"/>
      <c r="N14" s="323">
        <v>572</v>
      </c>
      <c r="O14" s="323">
        <v>246</v>
      </c>
      <c r="P14" s="323">
        <v>326</v>
      </c>
      <c r="Q14" s="323"/>
      <c r="R14" s="323">
        <v>0</v>
      </c>
      <c r="S14" s="323">
        <v>0</v>
      </c>
      <c r="T14" s="323">
        <v>0</v>
      </c>
    </row>
    <row r="15" spans="1:24" x14ac:dyDescent="0.2">
      <c r="A15" s="1" t="s">
        <v>129</v>
      </c>
      <c r="B15" s="323">
        <v>3964</v>
      </c>
      <c r="C15" s="323">
        <v>1466</v>
      </c>
      <c r="D15" s="323">
        <v>2498</v>
      </c>
      <c r="E15" s="323"/>
      <c r="F15" s="323">
        <v>243</v>
      </c>
      <c r="G15" s="323">
        <v>85</v>
      </c>
      <c r="H15" s="323">
        <v>158</v>
      </c>
      <c r="I15" s="323"/>
      <c r="J15" s="323">
        <v>2096</v>
      </c>
      <c r="K15" s="323">
        <v>807</v>
      </c>
      <c r="L15" s="323">
        <v>1289</v>
      </c>
      <c r="M15" s="323"/>
      <c r="N15" s="323">
        <v>1625</v>
      </c>
      <c r="O15" s="323">
        <v>574</v>
      </c>
      <c r="P15" s="323">
        <v>1051</v>
      </c>
      <c r="Q15" s="323"/>
      <c r="R15" s="323">
        <v>0</v>
      </c>
      <c r="S15" s="323">
        <v>0</v>
      </c>
      <c r="T15" s="323">
        <v>0</v>
      </c>
    </row>
    <row r="16" spans="1:24" x14ac:dyDescent="0.2">
      <c r="A16" s="1" t="s">
        <v>130</v>
      </c>
      <c r="B16" s="323">
        <v>999</v>
      </c>
      <c r="C16" s="323">
        <v>199</v>
      </c>
      <c r="D16" s="323">
        <v>800</v>
      </c>
      <c r="E16" s="323"/>
      <c r="F16" s="323">
        <v>203</v>
      </c>
      <c r="G16" s="323">
        <v>11</v>
      </c>
      <c r="H16" s="323">
        <v>192</v>
      </c>
      <c r="I16" s="323"/>
      <c r="J16" s="323">
        <v>502</v>
      </c>
      <c r="K16" s="323">
        <v>100</v>
      </c>
      <c r="L16" s="323">
        <v>402</v>
      </c>
      <c r="M16" s="323"/>
      <c r="N16" s="323">
        <v>294</v>
      </c>
      <c r="O16" s="323">
        <v>88</v>
      </c>
      <c r="P16" s="323">
        <v>206</v>
      </c>
      <c r="Q16" s="323"/>
      <c r="R16" s="323">
        <v>0</v>
      </c>
      <c r="S16" s="323">
        <v>0</v>
      </c>
      <c r="T16" s="323">
        <v>0</v>
      </c>
    </row>
    <row r="17" spans="1:29" x14ac:dyDescent="0.2">
      <c r="A17" s="1" t="s">
        <v>131</v>
      </c>
      <c r="B17" s="323">
        <v>268</v>
      </c>
      <c r="C17" s="323">
        <v>111</v>
      </c>
      <c r="D17" s="323">
        <v>157</v>
      </c>
      <c r="E17" s="323"/>
      <c r="F17" s="323">
        <v>38</v>
      </c>
      <c r="G17" s="323">
        <v>7</v>
      </c>
      <c r="H17" s="323">
        <v>31</v>
      </c>
      <c r="I17" s="323"/>
      <c r="J17" s="323">
        <v>113</v>
      </c>
      <c r="K17" s="323">
        <v>51</v>
      </c>
      <c r="L17" s="323">
        <v>62</v>
      </c>
      <c r="M17" s="323"/>
      <c r="N17" s="323">
        <v>117</v>
      </c>
      <c r="O17" s="323">
        <v>53</v>
      </c>
      <c r="P17" s="323">
        <v>64</v>
      </c>
      <c r="Q17" s="323"/>
      <c r="R17" s="323">
        <v>0</v>
      </c>
      <c r="S17" s="323">
        <v>0</v>
      </c>
      <c r="T17" s="323">
        <v>0</v>
      </c>
    </row>
    <row r="18" spans="1:29" x14ac:dyDescent="0.2">
      <c r="A18" s="1" t="s">
        <v>132</v>
      </c>
      <c r="B18" s="323">
        <v>1188</v>
      </c>
      <c r="C18" s="323">
        <v>507</v>
      </c>
      <c r="D18" s="323">
        <v>681</v>
      </c>
      <c r="E18" s="323"/>
      <c r="F18" s="323">
        <v>46</v>
      </c>
      <c r="G18" s="323">
        <v>15</v>
      </c>
      <c r="H18" s="323">
        <v>31</v>
      </c>
      <c r="I18" s="323"/>
      <c r="J18" s="323">
        <v>589</v>
      </c>
      <c r="K18" s="323">
        <v>278</v>
      </c>
      <c r="L18" s="323">
        <v>311</v>
      </c>
      <c r="M18" s="323"/>
      <c r="N18" s="323">
        <v>553</v>
      </c>
      <c r="O18" s="323">
        <v>214</v>
      </c>
      <c r="P18" s="323">
        <v>339</v>
      </c>
      <c r="Q18" s="323"/>
      <c r="R18" s="323">
        <v>0</v>
      </c>
      <c r="S18" s="323">
        <v>0</v>
      </c>
      <c r="T18" s="323">
        <v>0</v>
      </c>
    </row>
    <row r="19" spans="1:29" x14ac:dyDescent="0.2">
      <c r="A19" s="1" t="s">
        <v>134</v>
      </c>
      <c r="B19" s="323">
        <v>1942</v>
      </c>
      <c r="C19" s="323">
        <v>1939</v>
      </c>
      <c r="D19" s="323">
        <v>3</v>
      </c>
      <c r="E19" s="323"/>
      <c r="F19" s="323">
        <v>525</v>
      </c>
      <c r="G19" s="323">
        <v>525</v>
      </c>
      <c r="H19" s="323">
        <v>0</v>
      </c>
      <c r="I19" s="323"/>
      <c r="J19" s="323">
        <v>1015</v>
      </c>
      <c r="K19" s="323">
        <v>1015</v>
      </c>
      <c r="L19" s="323">
        <v>0</v>
      </c>
      <c r="M19" s="323"/>
      <c r="N19" s="323">
        <v>402</v>
      </c>
      <c r="O19" s="323">
        <v>399</v>
      </c>
      <c r="P19" s="323">
        <v>3</v>
      </c>
      <c r="Q19" s="323"/>
      <c r="R19" s="323">
        <v>0</v>
      </c>
      <c r="S19" s="323">
        <v>0</v>
      </c>
      <c r="T19" s="323">
        <v>0</v>
      </c>
    </row>
    <row r="20" spans="1:29" x14ac:dyDescent="0.2">
      <c r="A20" s="1" t="s">
        <v>135</v>
      </c>
      <c r="B20" s="323">
        <v>1748</v>
      </c>
      <c r="C20" s="323">
        <v>769</v>
      </c>
      <c r="D20" s="323">
        <v>979</v>
      </c>
      <c r="E20" s="323"/>
      <c r="F20" s="323">
        <v>112</v>
      </c>
      <c r="G20" s="323">
        <v>30</v>
      </c>
      <c r="H20" s="323">
        <v>82</v>
      </c>
      <c r="I20" s="323"/>
      <c r="J20" s="323">
        <v>953</v>
      </c>
      <c r="K20" s="323">
        <v>466</v>
      </c>
      <c r="L20" s="323">
        <v>487</v>
      </c>
      <c r="M20" s="323"/>
      <c r="N20" s="323">
        <v>579</v>
      </c>
      <c r="O20" s="323">
        <v>242</v>
      </c>
      <c r="P20" s="323">
        <v>337</v>
      </c>
      <c r="Q20" s="323"/>
      <c r="R20" s="323">
        <v>104</v>
      </c>
      <c r="S20" s="323">
        <v>31</v>
      </c>
      <c r="T20" s="323">
        <v>73</v>
      </c>
    </row>
    <row r="21" spans="1:29" x14ac:dyDescent="0.2">
      <c r="A21" s="1" t="s">
        <v>136</v>
      </c>
      <c r="B21" s="323">
        <v>6670</v>
      </c>
      <c r="C21" s="323">
        <v>2842</v>
      </c>
      <c r="D21" s="323">
        <v>3828</v>
      </c>
      <c r="E21" s="323"/>
      <c r="F21" s="323">
        <v>922</v>
      </c>
      <c r="G21" s="323">
        <v>350</v>
      </c>
      <c r="H21" s="323">
        <v>572</v>
      </c>
      <c r="I21" s="323"/>
      <c r="J21" s="323">
        <v>3109</v>
      </c>
      <c r="K21" s="323">
        <v>1500</v>
      </c>
      <c r="L21" s="323">
        <v>1609</v>
      </c>
      <c r="M21" s="323"/>
      <c r="N21" s="323">
        <v>2639</v>
      </c>
      <c r="O21" s="323">
        <v>992</v>
      </c>
      <c r="P21" s="323">
        <v>1647</v>
      </c>
      <c r="Q21" s="323"/>
      <c r="R21" s="323">
        <v>0</v>
      </c>
      <c r="S21" s="323">
        <v>0</v>
      </c>
      <c r="T21" s="323">
        <v>0</v>
      </c>
    </row>
    <row r="22" spans="1:29" x14ac:dyDescent="0.2">
      <c r="A22" s="1" t="s">
        <v>137</v>
      </c>
      <c r="B22" s="323">
        <v>3791</v>
      </c>
      <c r="C22" s="323">
        <v>1722</v>
      </c>
      <c r="D22" s="323">
        <v>2069</v>
      </c>
      <c r="E22" s="323"/>
      <c r="F22" s="323">
        <v>306</v>
      </c>
      <c r="G22" s="323">
        <v>97</v>
      </c>
      <c r="H22" s="323">
        <v>209</v>
      </c>
      <c r="I22" s="323"/>
      <c r="J22" s="323">
        <v>1753</v>
      </c>
      <c r="K22" s="323">
        <v>905</v>
      </c>
      <c r="L22" s="323">
        <v>848</v>
      </c>
      <c r="M22" s="323"/>
      <c r="N22" s="323">
        <v>1732</v>
      </c>
      <c r="O22" s="323">
        <v>720</v>
      </c>
      <c r="P22" s="323">
        <v>1012</v>
      </c>
      <c r="Q22" s="323"/>
      <c r="R22" s="323">
        <v>0</v>
      </c>
      <c r="S22" s="323">
        <v>0</v>
      </c>
      <c r="T22" s="323">
        <v>0</v>
      </c>
    </row>
    <row r="23" spans="1:29" x14ac:dyDescent="0.2">
      <c r="A23" s="1" t="s">
        <v>139</v>
      </c>
      <c r="B23" s="323">
        <v>1488</v>
      </c>
      <c r="C23" s="323">
        <v>627</v>
      </c>
      <c r="D23" s="323">
        <v>861</v>
      </c>
      <c r="E23" s="323"/>
      <c r="F23" s="323">
        <v>102</v>
      </c>
      <c r="G23" s="323">
        <v>29</v>
      </c>
      <c r="H23" s="323">
        <v>73</v>
      </c>
      <c r="I23" s="323"/>
      <c r="J23" s="323">
        <v>730</v>
      </c>
      <c r="K23" s="323">
        <v>346</v>
      </c>
      <c r="L23" s="323">
        <v>384</v>
      </c>
      <c r="M23" s="323"/>
      <c r="N23" s="323">
        <v>656</v>
      </c>
      <c r="O23" s="323">
        <v>252</v>
      </c>
      <c r="P23" s="323">
        <v>404</v>
      </c>
      <c r="Q23" s="323"/>
      <c r="R23" s="323">
        <v>0</v>
      </c>
      <c r="S23" s="323">
        <v>0</v>
      </c>
      <c r="T23" s="323">
        <v>0</v>
      </c>
    </row>
    <row r="24" spans="1:29" x14ac:dyDescent="0.2">
      <c r="A24" s="1" t="s">
        <v>141</v>
      </c>
      <c r="B24" s="323">
        <v>1223</v>
      </c>
      <c r="C24" s="323">
        <v>549</v>
      </c>
      <c r="D24" s="323">
        <v>674</v>
      </c>
      <c r="E24" s="323"/>
      <c r="F24" s="323">
        <v>0</v>
      </c>
      <c r="G24" s="323">
        <v>0</v>
      </c>
      <c r="H24" s="323">
        <v>0</v>
      </c>
      <c r="I24" s="323"/>
      <c r="J24" s="323">
        <v>645</v>
      </c>
      <c r="K24" s="323">
        <v>303</v>
      </c>
      <c r="L24" s="323">
        <v>342</v>
      </c>
      <c r="M24" s="323"/>
      <c r="N24" s="323">
        <v>578</v>
      </c>
      <c r="O24" s="323">
        <v>246</v>
      </c>
      <c r="P24" s="323">
        <v>332</v>
      </c>
      <c r="Q24" s="323"/>
      <c r="R24" s="323">
        <v>0</v>
      </c>
      <c r="S24" s="323">
        <v>0</v>
      </c>
      <c r="T24" s="323">
        <v>0</v>
      </c>
    </row>
    <row r="25" spans="1:29" x14ac:dyDescent="0.2">
      <c r="A25" s="1" t="s">
        <v>143</v>
      </c>
      <c r="B25" s="323">
        <v>1547</v>
      </c>
      <c r="C25" s="323">
        <v>702</v>
      </c>
      <c r="D25" s="323">
        <v>845</v>
      </c>
      <c r="E25" s="323"/>
      <c r="F25" s="323">
        <v>127</v>
      </c>
      <c r="G25" s="323">
        <v>42</v>
      </c>
      <c r="H25" s="323">
        <v>85</v>
      </c>
      <c r="I25" s="323"/>
      <c r="J25" s="323">
        <v>666</v>
      </c>
      <c r="K25" s="323">
        <v>308</v>
      </c>
      <c r="L25" s="323">
        <v>358</v>
      </c>
      <c r="M25" s="323"/>
      <c r="N25" s="323">
        <v>754</v>
      </c>
      <c r="O25" s="323">
        <v>352</v>
      </c>
      <c r="P25" s="323">
        <v>402</v>
      </c>
      <c r="Q25" s="323"/>
      <c r="R25" s="323">
        <v>0</v>
      </c>
      <c r="S25" s="323">
        <v>0</v>
      </c>
      <c r="T25" s="323">
        <v>0</v>
      </c>
    </row>
    <row r="26" spans="1:29" x14ac:dyDescent="0.2">
      <c r="A26" s="1" t="s">
        <v>144</v>
      </c>
      <c r="B26" s="323">
        <v>1454</v>
      </c>
      <c r="C26" s="323">
        <v>660</v>
      </c>
      <c r="D26" s="323">
        <v>794</v>
      </c>
      <c r="E26" s="323"/>
      <c r="F26" s="323">
        <v>20</v>
      </c>
      <c r="G26" s="323">
        <v>3</v>
      </c>
      <c r="H26" s="323">
        <v>17</v>
      </c>
      <c r="I26" s="323"/>
      <c r="J26" s="323">
        <v>647</v>
      </c>
      <c r="K26" s="323">
        <v>318</v>
      </c>
      <c r="L26" s="323">
        <v>329</v>
      </c>
      <c r="M26" s="323"/>
      <c r="N26" s="323">
        <v>770</v>
      </c>
      <c r="O26" s="323">
        <v>335</v>
      </c>
      <c r="P26" s="323">
        <v>435</v>
      </c>
      <c r="Q26" s="323"/>
      <c r="R26" s="323">
        <v>17</v>
      </c>
      <c r="S26" s="323">
        <v>4</v>
      </c>
      <c r="T26" s="323">
        <v>13</v>
      </c>
    </row>
    <row r="27" spans="1:29" x14ac:dyDescent="0.2">
      <c r="A27" s="1" t="s">
        <v>145</v>
      </c>
      <c r="B27" s="323">
        <v>1839</v>
      </c>
      <c r="C27" s="323">
        <v>646</v>
      </c>
      <c r="D27" s="323">
        <v>1193</v>
      </c>
      <c r="E27" s="323"/>
      <c r="F27" s="323">
        <v>243</v>
      </c>
      <c r="G27" s="323">
        <v>66</v>
      </c>
      <c r="H27" s="323">
        <v>177</v>
      </c>
      <c r="I27" s="323"/>
      <c r="J27" s="323">
        <v>609</v>
      </c>
      <c r="K27" s="323">
        <v>261</v>
      </c>
      <c r="L27" s="323">
        <v>348</v>
      </c>
      <c r="M27" s="323"/>
      <c r="N27" s="323">
        <v>671</v>
      </c>
      <c r="O27" s="323">
        <v>251</v>
      </c>
      <c r="P27" s="323">
        <v>420</v>
      </c>
      <c r="Q27" s="323"/>
      <c r="R27" s="323">
        <v>316</v>
      </c>
      <c r="S27" s="323">
        <v>68</v>
      </c>
      <c r="T27" s="323">
        <v>248</v>
      </c>
      <c r="U27" s="420"/>
      <c r="V27" s="130"/>
      <c r="W27" s="130"/>
      <c r="X27" s="130"/>
    </row>
    <row r="28" spans="1:29" ht="15" x14ac:dyDescent="0.2">
      <c r="A28" s="1" t="s">
        <v>146</v>
      </c>
      <c r="B28" s="323">
        <v>2907</v>
      </c>
      <c r="C28" s="323">
        <v>1220</v>
      </c>
      <c r="D28" s="323">
        <v>1687</v>
      </c>
      <c r="E28" s="323"/>
      <c r="F28" s="323">
        <v>169</v>
      </c>
      <c r="G28" s="323">
        <v>74</v>
      </c>
      <c r="H28" s="323">
        <v>95</v>
      </c>
      <c r="I28" s="323"/>
      <c r="J28" s="323">
        <v>1470</v>
      </c>
      <c r="K28" s="323">
        <v>679</v>
      </c>
      <c r="L28" s="323">
        <v>791</v>
      </c>
      <c r="M28" s="323"/>
      <c r="N28" s="323">
        <v>1119</v>
      </c>
      <c r="O28" s="323">
        <v>424</v>
      </c>
      <c r="P28" s="323">
        <v>695</v>
      </c>
      <c r="Q28" s="323"/>
      <c r="R28" s="323">
        <v>149</v>
      </c>
      <c r="S28" s="323">
        <v>43</v>
      </c>
      <c r="T28" s="323">
        <v>106</v>
      </c>
      <c r="U28" s="420"/>
      <c r="V28" s="747" t="s">
        <v>650</v>
      </c>
      <c r="W28" s="747"/>
      <c r="X28" s="200"/>
    </row>
    <row r="29" spans="1:29" x14ac:dyDescent="0.2">
      <c r="A29" s="1" t="s">
        <v>147</v>
      </c>
      <c r="B29" s="323">
        <v>1264</v>
      </c>
      <c r="C29" s="323">
        <v>662</v>
      </c>
      <c r="D29" s="323">
        <v>602</v>
      </c>
      <c r="E29" s="323"/>
      <c r="F29" s="323">
        <v>28</v>
      </c>
      <c r="G29" s="323">
        <v>11</v>
      </c>
      <c r="H29" s="323">
        <v>17</v>
      </c>
      <c r="I29" s="323"/>
      <c r="J29" s="323">
        <v>624</v>
      </c>
      <c r="K29" s="323">
        <v>368</v>
      </c>
      <c r="L29" s="323">
        <v>256</v>
      </c>
      <c r="M29" s="323"/>
      <c r="N29" s="323">
        <v>612</v>
      </c>
      <c r="O29" s="323">
        <v>283</v>
      </c>
      <c r="P29" s="323">
        <v>329</v>
      </c>
      <c r="Q29" s="323"/>
      <c r="R29" s="323">
        <v>0</v>
      </c>
      <c r="S29" s="323">
        <v>0</v>
      </c>
      <c r="T29" s="323">
        <v>0</v>
      </c>
      <c r="U29" s="420"/>
      <c r="V29" s="747"/>
      <c r="W29" s="747"/>
      <c r="X29"/>
      <c r="Y29" s="116"/>
      <c r="Z29" s="116"/>
      <c r="AA29" s="116"/>
      <c r="AB29" s="116"/>
      <c r="AC29" s="116"/>
    </row>
    <row r="30" spans="1:29" x14ac:dyDescent="0.2">
      <c r="A30" s="1" t="s">
        <v>149</v>
      </c>
      <c r="B30" s="323">
        <v>2093</v>
      </c>
      <c r="C30" s="323">
        <v>916</v>
      </c>
      <c r="D30" s="323">
        <v>1177</v>
      </c>
      <c r="E30" s="323"/>
      <c r="F30" s="323">
        <v>106</v>
      </c>
      <c r="G30" s="323">
        <v>41</v>
      </c>
      <c r="H30" s="323">
        <v>65</v>
      </c>
      <c r="I30" s="323"/>
      <c r="J30" s="323">
        <v>1036</v>
      </c>
      <c r="K30" s="323">
        <v>482</v>
      </c>
      <c r="L30" s="323">
        <v>554</v>
      </c>
      <c r="M30" s="323"/>
      <c r="N30" s="323">
        <v>951</v>
      </c>
      <c r="O30" s="323">
        <v>393</v>
      </c>
      <c r="P30" s="323">
        <v>558</v>
      </c>
      <c r="Q30" s="323"/>
      <c r="R30" s="323">
        <v>0</v>
      </c>
      <c r="S30" s="323">
        <v>0</v>
      </c>
      <c r="T30" s="323">
        <v>0</v>
      </c>
      <c r="U30" s="420"/>
      <c r="V30" s="174"/>
      <c r="W30" s="174"/>
      <c r="X30" s="174"/>
      <c r="Y30" s="116"/>
      <c r="Z30" s="116"/>
      <c r="AA30" s="116"/>
      <c r="AB30" s="116"/>
      <c r="AC30" s="116"/>
    </row>
    <row r="31" spans="1:29" ht="15" x14ac:dyDescent="0.25">
      <c r="A31" s="1" t="s">
        <v>150</v>
      </c>
      <c r="B31" s="323">
        <v>883</v>
      </c>
      <c r="C31" s="323">
        <v>445</v>
      </c>
      <c r="D31" s="323">
        <v>438</v>
      </c>
      <c r="E31" s="323"/>
      <c r="F31" s="323">
        <v>41</v>
      </c>
      <c r="G31" s="323">
        <v>17</v>
      </c>
      <c r="H31" s="323">
        <v>24</v>
      </c>
      <c r="I31" s="323"/>
      <c r="J31" s="323">
        <v>400</v>
      </c>
      <c r="K31" s="323">
        <v>212</v>
      </c>
      <c r="L31" s="323">
        <v>188</v>
      </c>
      <c r="M31" s="323"/>
      <c r="N31" s="323">
        <v>442</v>
      </c>
      <c r="O31" s="323">
        <v>216</v>
      </c>
      <c r="P31" s="323">
        <v>226</v>
      </c>
      <c r="Q31" s="323"/>
      <c r="R31" s="323">
        <v>0</v>
      </c>
      <c r="S31" s="323">
        <v>0</v>
      </c>
      <c r="T31" s="323">
        <v>0</v>
      </c>
      <c r="U31" s="420"/>
      <c r="V31" s="155"/>
      <c r="W31" s="155"/>
      <c r="X31" s="155"/>
    </row>
    <row r="32" spans="1:29" ht="15" x14ac:dyDescent="0.25">
      <c r="A32" s="1" t="s">
        <v>151</v>
      </c>
      <c r="B32" s="323">
        <v>5564</v>
      </c>
      <c r="C32" s="323">
        <v>2664</v>
      </c>
      <c r="D32" s="323">
        <v>2900</v>
      </c>
      <c r="E32" s="323"/>
      <c r="F32" s="323">
        <v>489</v>
      </c>
      <c r="G32" s="323">
        <v>203</v>
      </c>
      <c r="H32" s="323">
        <v>286</v>
      </c>
      <c r="I32" s="323"/>
      <c r="J32" s="323">
        <v>2611</v>
      </c>
      <c r="K32" s="323">
        <v>1330</v>
      </c>
      <c r="L32" s="323">
        <v>1281</v>
      </c>
      <c r="M32" s="323"/>
      <c r="N32" s="323">
        <v>2381</v>
      </c>
      <c r="O32" s="323">
        <v>1108</v>
      </c>
      <c r="P32" s="323">
        <v>1273</v>
      </c>
      <c r="Q32" s="323"/>
      <c r="R32" s="323">
        <v>83</v>
      </c>
      <c r="S32" s="323">
        <v>23</v>
      </c>
      <c r="T32" s="323">
        <v>60</v>
      </c>
      <c r="U32" s="420"/>
      <c r="V32" s="155"/>
      <c r="W32" s="155"/>
      <c r="X32" s="155"/>
    </row>
    <row r="33" spans="1:21" x14ac:dyDescent="0.2">
      <c r="A33" s="37" t="s">
        <v>152</v>
      </c>
      <c r="B33" s="323">
        <v>6962</v>
      </c>
      <c r="C33" s="323">
        <v>3169</v>
      </c>
      <c r="D33" s="323">
        <v>3793</v>
      </c>
      <c r="E33" s="323"/>
      <c r="F33" s="323">
        <v>766</v>
      </c>
      <c r="G33" s="323">
        <v>301</v>
      </c>
      <c r="H33" s="323">
        <v>465</v>
      </c>
      <c r="I33" s="323"/>
      <c r="J33" s="323">
        <v>3126</v>
      </c>
      <c r="K33" s="323">
        <v>1614</v>
      </c>
      <c r="L33" s="323">
        <v>1512</v>
      </c>
      <c r="M33" s="323"/>
      <c r="N33" s="323">
        <v>3070</v>
      </c>
      <c r="O33" s="323">
        <v>1254</v>
      </c>
      <c r="P33" s="323">
        <v>1816</v>
      </c>
      <c r="Q33" s="323"/>
      <c r="R33" s="323">
        <v>0</v>
      </c>
      <c r="S33" s="323">
        <v>0</v>
      </c>
      <c r="T33" s="323">
        <v>0</v>
      </c>
      <c r="U33" s="420"/>
    </row>
    <row r="34" spans="1:21" ht="13.5" thickBot="1" x14ac:dyDescent="0.25">
      <c r="A34" s="241" t="s">
        <v>153</v>
      </c>
      <c r="B34" s="425">
        <v>2049</v>
      </c>
      <c r="C34" s="425">
        <v>843</v>
      </c>
      <c r="D34" s="425">
        <v>1206</v>
      </c>
      <c r="E34" s="425"/>
      <c r="F34" s="425">
        <v>236</v>
      </c>
      <c r="G34" s="425">
        <v>78</v>
      </c>
      <c r="H34" s="425">
        <v>158</v>
      </c>
      <c r="I34" s="425"/>
      <c r="J34" s="425">
        <v>896</v>
      </c>
      <c r="K34" s="425">
        <v>381</v>
      </c>
      <c r="L34" s="425">
        <v>515</v>
      </c>
      <c r="M34" s="425"/>
      <c r="N34" s="425">
        <v>917</v>
      </c>
      <c r="O34" s="425">
        <v>384</v>
      </c>
      <c r="P34" s="425">
        <v>533</v>
      </c>
      <c r="Q34" s="425"/>
      <c r="R34" s="425">
        <v>0</v>
      </c>
      <c r="S34" s="425">
        <v>0</v>
      </c>
      <c r="T34" s="425">
        <v>0</v>
      </c>
      <c r="U34" s="2"/>
    </row>
    <row r="35" spans="1:21" x14ac:dyDescent="0.2"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2"/>
      <c r="S35" s="412"/>
    </row>
    <row r="61" spans="22:24" x14ac:dyDescent="0.2">
      <c r="V61" s="116"/>
      <c r="W61" s="116"/>
      <c r="X61" s="116"/>
    </row>
    <row r="62" spans="22:24" x14ac:dyDescent="0.2">
      <c r="V62" s="116"/>
      <c r="W62" s="116"/>
      <c r="X62" s="116"/>
    </row>
  </sheetData>
  <mergeCells count="7">
    <mergeCell ref="V2:W3"/>
    <mergeCell ref="V28:W29"/>
    <mergeCell ref="B8:D8"/>
    <mergeCell ref="F8:H8"/>
    <mergeCell ref="J8:L8"/>
    <mergeCell ref="N8:P8"/>
    <mergeCell ref="R8:T8"/>
  </mergeCells>
  <hyperlinks>
    <hyperlink ref="V2" r:id="rId1" location="INDICE!A1"/>
    <hyperlink ref="V2:W3" location="INDICE!A3" display="INDICE"/>
    <hyperlink ref="V28" r:id="rId2" location="INDICE!A1"/>
    <hyperlink ref="V28:W29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3"/>
  <rowBreaks count="1" manualBreakCount="1">
    <brk id="30" max="16383" man="1"/>
  </rowBreak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Normal="100" zoomScaleSheetLayoutView="100" workbookViewId="0">
      <selection activeCell="V2" sqref="V2:W3"/>
    </sheetView>
  </sheetViews>
  <sheetFormatPr baseColWidth="10" defaultColWidth="11" defaultRowHeight="12.75" x14ac:dyDescent="0.2"/>
  <cols>
    <col min="1" max="1" width="8.625" customWidth="1"/>
    <col min="2" max="4" width="5.625" bestFit="1" customWidth="1"/>
    <col min="5" max="5" width="1.125" customWidth="1"/>
    <col min="6" max="8" width="4.75" bestFit="1" customWidth="1"/>
    <col min="9" max="9" width="1.125" customWidth="1"/>
    <col min="10" max="12" width="5.625" bestFit="1" customWidth="1"/>
    <col min="13" max="13" width="1.375" customWidth="1"/>
    <col min="14" max="14" width="5.625" bestFit="1" customWidth="1"/>
    <col min="15" max="15" width="4.75" bestFit="1" customWidth="1"/>
    <col min="16" max="16" width="5.625" bestFit="1" customWidth="1"/>
    <col min="17" max="17" width="1.375" customWidth="1"/>
    <col min="18" max="20" width="3.5" customWidth="1"/>
    <col min="21" max="16384" width="11" style="156"/>
  </cols>
  <sheetData>
    <row r="1" spans="1:24" x14ac:dyDescent="0.2">
      <c r="U1" s="420"/>
      <c r="V1" s="130"/>
      <c r="W1" s="130"/>
      <c r="X1" s="130"/>
    </row>
    <row r="2" spans="1:24" ht="15" x14ac:dyDescent="0.2">
      <c r="A2" s="86" t="s">
        <v>891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420"/>
      <c r="V2" s="747" t="s">
        <v>650</v>
      </c>
      <c r="W2" s="747"/>
      <c r="X2" s="200"/>
    </row>
    <row r="3" spans="1:24" ht="14.25" x14ac:dyDescent="0.2">
      <c r="A3" s="86" t="s">
        <v>892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420"/>
      <c r="V3" s="747"/>
      <c r="W3" s="747"/>
      <c r="X3"/>
    </row>
    <row r="4" spans="1:24" ht="15" customHeight="1" x14ac:dyDescent="0.2">
      <c r="A4" s="86" t="s">
        <v>570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420"/>
      <c r="V4" s="174"/>
      <c r="W4" s="174"/>
      <c r="X4" s="174"/>
    </row>
    <row r="5" spans="1:24" s="157" customFormat="1" ht="15" customHeight="1" x14ac:dyDescent="0.2">
      <c r="A5" s="229" t="s">
        <v>538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</row>
    <row r="6" spans="1:24" s="157" customFormat="1" ht="14.25" x14ac:dyDescent="0.2">
      <c r="A6" s="229" t="s">
        <v>528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</row>
    <row r="7" spans="1:24" s="157" customFormat="1" ht="14.25" x14ac:dyDescent="0.2">
      <c r="A7" s="229" t="s">
        <v>109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</row>
    <row r="8" spans="1:24" s="157" customFormat="1" ht="15" thickBot="1" x14ac:dyDescent="0.25">
      <c r="A8" s="299" t="s">
        <v>1076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</row>
    <row r="9" spans="1:24" s="162" customFormat="1" ht="15" customHeight="1" x14ac:dyDescent="0.3">
      <c r="A9" s="236"/>
      <c r="B9" s="751" t="s">
        <v>5</v>
      </c>
      <c r="C9" s="751"/>
      <c r="D9" s="751"/>
      <c r="E9" s="316"/>
      <c r="F9" s="751" t="s">
        <v>539</v>
      </c>
      <c r="G9" s="751"/>
      <c r="H9" s="751"/>
      <c r="I9" s="661"/>
      <c r="J9" s="751" t="s">
        <v>540</v>
      </c>
      <c r="K9" s="751"/>
      <c r="L9" s="751"/>
      <c r="M9" s="661"/>
      <c r="N9" s="804" t="s">
        <v>541</v>
      </c>
      <c r="O9" s="804"/>
      <c r="P9" s="804"/>
      <c r="Q9" s="661"/>
      <c r="R9" s="804" t="s">
        <v>542</v>
      </c>
      <c r="S9" s="804"/>
      <c r="T9" s="804"/>
    </row>
    <row r="10" spans="1:24" s="162" customFormat="1" ht="15.75" thickBot="1" x14ac:dyDescent="0.35">
      <c r="A10" s="276" t="s">
        <v>858</v>
      </c>
      <c r="B10" s="276" t="s">
        <v>87</v>
      </c>
      <c r="C10" s="276" t="s">
        <v>88</v>
      </c>
      <c r="D10" s="276" t="s">
        <v>89</v>
      </c>
      <c r="E10" s="408"/>
      <c r="F10" s="276" t="s">
        <v>87</v>
      </c>
      <c r="G10" s="276" t="s">
        <v>88</v>
      </c>
      <c r="H10" s="276" t="s">
        <v>89</v>
      </c>
      <c r="I10" s="276"/>
      <c r="J10" s="276" t="s">
        <v>87</v>
      </c>
      <c r="K10" s="276" t="s">
        <v>88</v>
      </c>
      <c r="L10" s="276" t="s">
        <v>89</v>
      </c>
      <c r="M10" s="276"/>
      <c r="N10" s="276" t="s">
        <v>87</v>
      </c>
      <c r="O10" s="276" t="s">
        <v>88</v>
      </c>
      <c r="P10" s="276" t="s">
        <v>89</v>
      </c>
      <c r="Q10" s="276"/>
      <c r="R10" s="276" t="s">
        <v>87</v>
      </c>
      <c r="S10" s="276" t="s">
        <v>88</v>
      </c>
      <c r="T10" s="276" t="s">
        <v>89</v>
      </c>
    </row>
    <row r="11" spans="1:24" ht="15" customHeight="1" x14ac:dyDescent="0.25">
      <c r="A11" s="668" t="s">
        <v>5</v>
      </c>
      <c r="B11" s="323">
        <f>+F11+J11+N11+R11</f>
        <v>54269</v>
      </c>
      <c r="C11" s="323">
        <f t="shared" ref="C11:D11" si="0">+G11+K11+O11+S11</f>
        <v>24578</v>
      </c>
      <c r="D11" s="323">
        <f t="shared" si="0"/>
        <v>29691</v>
      </c>
      <c r="E11" s="323"/>
      <c r="F11" s="323">
        <v>4939</v>
      </c>
      <c r="G11" s="323">
        <v>2063</v>
      </c>
      <c r="H11" s="323">
        <v>2876</v>
      </c>
      <c r="I11" s="323"/>
      <c r="J11" s="323">
        <v>26288</v>
      </c>
      <c r="K11" s="323">
        <v>12957</v>
      </c>
      <c r="L11" s="323">
        <v>13331</v>
      </c>
      <c r="M11" s="323"/>
      <c r="N11" s="323">
        <v>22373</v>
      </c>
      <c r="O11" s="323">
        <v>9389</v>
      </c>
      <c r="P11" s="323">
        <v>12984</v>
      </c>
      <c r="Q11" s="323"/>
      <c r="R11" s="323">
        <v>669</v>
      </c>
      <c r="S11" s="323">
        <v>169</v>
      </c>
      <c r="T11" s="323">
        <v>500</v>
      </c>
    </row>
    <row r="12" spans="1:24" ht="15" customHeight="1" x14ac:dyDescent="0.2">
      <c r="A12" s="274"/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</row>
    <row r="13" spans="1:24" ht="15" customHeight="1" x14ac:dyDescent="0.2">
      <c r="A13" s="274">
        <v>12</v>
      </c>
      <c r="B13" s="323">
        <f>+F13+J13+N13+R13</f>
        <v>0</v>
      </c>
      <c r="C13" s="323">
        <f t="shared" ref="C13:D35" si="1">+G13+K13+O13+S13</f>
        <v>0</v>
      </c>
      <c r="D13" s="323">
        <f t="shared" si="1"/>
        <v>0</v>
      </c>
      <c r="E13" s="323"/>
      <c r="F13" s="323">
        <v>0</v>
      </c>
      <c r="G13" s="323">
        <v>0</v>
      </c>
      <c r="H13" s="323">
        <v>0</v>
      </c>
      <c r="I13" s="323"/>
      <c r="J13" s="323">
        <v>0</v>
      </c>
      <c r="K13" s="323">
        <v>0</v>
      </c>
      <c r="L13" s="323">
        <v>0</v>
      </c>
      <c r="M13" s="323"/>
      <c r="N13" s="323">
        <v>0</v>
      </c>
      <c r="O13" s="323">
        <v>0</v>
      </c>
      <c r="P13" s="323">
        <v>0</v>
      </c>
      <c r="Q13" s="323"/>
      <c r="R13" s="323">
        <v>0</v>
      </c>
      <c r="S13" s="323">
        <v>0</v>
      </c>
      <c r="T13" s="323">
        <v>0</v>
      </c>
    </row>
    <row r="14" spans="1:24" ht="15" customHeight="1" x14ac:dyDescent="0.2">
      <c r="A14" s="274">
        <v>13</v>
      </c>
      <c r="B14" s="323">
        <f t="shared" ref="B14:B35" si="2">+F14+J14+N14+R14</f>
        <v>0</v>
      </c>
      <c r="C14" s="323">
        <f t="shared" si="1"/>
        <v>0</v>
      </c>
      <c r="D14" s="323">
        <f t="shared" si="1"/>
        <v>0</v>
      </c>
      <c r="E14" s="323"/>
      <c r="F14" s="323">
        <v>0</v>
      </c>
      <c r="G14" s="323">
        <v>0</v>
      </c>
      <c r="H14" s="323">
        <v>0</v>
      </c>
      <c r="I14" s="323"/>
      <c r="J14" s="323">
        <v>0</v>
      </c>
      <c r="K14" s="323">
        <v>0</v>
      </c>
      <c r="L14" s="323">
        <v>0</v>
      </c>
      <c r="M14" s="323"/>
      <c r="N14" s="323">
        <v>0</v>
      </c>
      <c r="O14" s="323">
        <v>0</v>
      </c>
      <c r="P14" s="323">
        <v>0</v>
      </c>
      <c r="Q14" s="323"/>
      <c r="R14" s="323">
        <v>0</v>
      </c>
      <c r="S14" s="323">
        <v>0</v>
      </c>
      <c r="T14" s="323">
        <v>0</v>
      </c>
    </row>
    <row r="15" spans="1:24" ht="15" customHeight="1" x14ac:dyDescent="0.2">
      <c r="A15" s="274">
        <v>14</v>
      </c>
      <c r="B15" s="323">
        <f t="shared" si="2"/>
        <v>139.20651905413752</v>
      </c>
      <c r="C15" s="323">
        <f t="shared" si="1"/>
        <v>68.110181602086215</v>
      </c>
      <c r="D15" s="323">
        <f t="shared" si="1"/>
        <v>71.096337452051301</v>
      </c>
      <c r="E15" s="323"/>
      <c r="F15" s="323">
        <v>11.223091684858669</v>
      </c>
      <c r="G15" s="323">
        <v>7.0306718597857838</v>
      </c>
      <c r="H15" s="323">
        <v>4.1924198250728866</v>
      </c>
      <c r="I15" s="323"/>
      <c r="J15" s="323">
        <v>125.94304078956642</v>
      </c>
      <c r="K15" s="323">
        <v>61.079509742300438</v>
      </c>
      <c r="L15" s="323">
        <v>64.863531047265994</v>
      </c>
      <c r="M15" s="323"/>
      <c r="N15" s="323">
        <v>2.0403865797124223</v>
      </c>
      <c r="O15" s="323">
        <v>0</v>
      </c>
      <c r="P15" s="323">
        <v>2.0403865797124223</v>
      </c>
      <c r="Q15" s="323"/>
      <c r="R15" s="323">
        <v>0</v>
      </c>
      <c r="S15" s="323">
        <v>0</v>
      </c>
      <c r="T15" s="323">
        <v>0</v>
      </c>
    </row>
    <row r="16" spans="1:24" ht="15" customHeight="1" x14ac:dyDescent="0.2">
      <c r="A16" s="274">
        <v>15</v>
      </c>
      <c r="B16" s="323">
        <f t="shared" si="2"/>
        <v>2080.3939840227931</v>
      </c>
      <c r="C16" s="323">
        <f t="shared" si="1"/>
        <v>1053.6522074766792</v>
      </c>
      <c r="D16" s="323">
        <f t="shared" si="1"/>
        <v>1026.7417765461139</v>
      </c>
      <c r="E16" s="323"/>
      <c r="F16" s="323">
        <v>70.701481288022222</v>
      </c>
      <c r="G16" s="323">
        <v>37.162122687439137</v>
      </c>
      <c r="H16" s="323">
        <v>33.539358600583093</v>
      </c>
      <c r="I16" s="323"/>
      <c r="J16" s="323">
        <v>1772.5829153533341</v>
      </c>
      <c r="K16" s="323">
        <v>935.53449088623506</v>
      </c>
      <c r="L16" s="323">
        <v>837.04842446709915</v>
      </c>
      <c r="M16" s="323"/>
      <c r="N16" s="323">
        <v>232.52769082971264</v>
      </c>
      <c r="O16" s="323">
        <v>79.498697351280939</v>
      </c>
      <c r="P16" s="323">
        <v>153.02899347843169</v>
      </c>
      <c r="Q16" s="323"/>
      <c r="R16" s="323">
        <v>4.5818965517241379</v>
      </c>
      <c r="S16" s="323">
        <v>1.4568965517241379</v>
      </c>
      <c r="T16" s="323">
        <v>3.125</v>
      </c>
    </row>
    <row r="17" spans="1:20" ht="15" customHeight="1" x14ac:dyDescent="0.2">
      <c r="A17" s="274">
        <v>16</v>
      </c>
      <c r="B17" s="323">
        <f t="shared" si="2"/>
        <v>3078.8172337216829</v>
      </c>
      <c r="C17" s="323">
        <f t="shared" si="1"/>
        <v>1531.8793370333565</v>
      </c>
      <c r="D17" s="323">
        <f t="shared" si="1"/>
        <v>1546.9378966883269</v>
      </c>
      <c r="E17" s="323"/>
      <c r="F17" s="323">
        <v>80.265595680475542</v>
      </c>
      <c r="G17" s="323">
        <v>34.148977604673803</v>
      </c>
      <c r="H17" s="323">
        <v>46.116618075801746</v>
      </c>
      <c r="I17" s="323"/>
      <c r="J17" s="323">
        <v>2110.8476580256138</v>
      </c>
      <c r="K17" s="323">
        <v>1157.4567096165933</v>
      </c>
      <c r="L17" s="323">
        <v>953.39094840902067</v>
      </c>
      <c r="M17" s="323"/>
      <c r="N17" s="323">
        <v>880.10268691214526</v>
      </c>
      <c r="O17" s="323">
        <v>337.3598567086409</v>
      </c>
      <c r="P17" s="323">
        <v>542.74283020350435</v>
      </c>
      <c r="Q17" s="323"/>
      <c r="R17" s="323">
        <v>7.6012931034482758</v>
      </c>
      <c r="S17" s="323">
        <v>2.9137931034482758</v>
      </c>
      <c r="T17" s="323">
        <v>4.6875</v>
      </c>
    </row>
    <row r="18" spans="1:20" ht="15" customHeight="1" x14ac:dyDescent="0.2">
      <c r="A18" s="274">
        <v>17</v>
      </c>
      <c r="B18" s="323">
        <f t="shared" si="2"/>
        <v>3598.6555989391345</v>
      </c>
      <c r="C18" s="323">
        <f t="shared" si="1"/>
        <v>1928.7899921861438</v>
      </c>
      <c r="D18" s="323">
        <f t="shared" si="1"/>
        <v>1669.865606752991</v>
      </c>
      <c r="E18" s="323"/>
      <c r="F18" s="323">
        <v>71.530969934224913</v>
      </c>
      <c r="G18" s="323">
        <v>42.184031158714703</v>
      </c>
      <c r="H18" s="323">
        <v>29.346938775510203</v>
      </c>
      <c r="I18" s="323"/>
      <c r="J18" s="323">
        <v>1796.850732136106</v>
      </c>
      <c r="K18" s="323">
        <v>1064.8194531741042</v>
      </c>
      <c r="L18" s="323">
        <v>732.03127896200181</v>
      </c>
      <c r="M18" s="323"/>
      <c r="N18" s="323">
        <v>1690.7049313515622</v>
      </c>
      <c r="O18" s="323">
        <v>807.2175423360834</v>
      </c>
      <c r="P18" s="323">
        <v>883.48738901547893</v>
      </c>
      <c r="Q18" s="323"/>
      <c r="R18" s="323">
        <v>39.568965517241381</v>
      </c>
      <c r="S18" s="323">
        <v>14.568965517241381</v>
      </c>
      <c r="T18" s="323">
        <v>25</v>
      </c>
    </row>
    <row r="19" spans="1:20" ht="15" customHeight="1" x14ac:dyDescent="0.2">
      <c r="A19" s="274">
        <v>18</v>
      </c>
      <c r="B19" s="323">
        <f t="shared" si="2"/>
        <v>3800.2201553889349</v>
      </c>
      <c r="C19" s="323">
        <f t="shared" si="1"/>
        <v>1992.9108413168917</v>
      </c>
      <c r="D19" s="323">
        <f t="shared" si="1"/>
        <v>1807.309314072043</v>
      </c>
      <c r="E19" s="323"/>
      <c r="F19" s="323">
        <v>56.37779799637201</v>
      </c>
      <c r="G19" s="323">
        <v>29.127069133398248</v>
      </c>
      <c r="H19" s="323">
        <v>27.250728862973762</v>
      </c>
      <c r="I19" s="323"/>
      <c r="J19" s="323">
        <v>1635.6487942535505</v>
      </c>
      <c r="K19" s="323">
        <v>935.53449088623506</v>
      </c>
      <c r="L19" s="323">
        <v>700.11430336731542</v>
      </c>
      <c r="M19" s="323"/>
      <c r="N19" s="323">
        <v>2066.9564941734952</v>
      </c>
      <c r="O19" s="323">
        <v>1015.1372123317412</v>
      </c>
      <c r="P19" s="323">
        <v>1051.8192818417538</v>
      </c>
      <c r="Q19" s="323"/>
      <c r="R19" s="323">
        <v>41.237068965517238</v>
      </c>
      <c r="S19" s="323">
        <v>13.112068965517242</v>
      </c>
      <c r="T19" s="323">
        <v>28.125</v>
      </c>
    </row>
    <row r="20" spans="1:20" x14ac:dyDescent="0.2">
      <c r="A20" s="274">
        <v>19</v>
      </c>
      <c r="B20" s="323">
        <f t="shared" si="2"/>
        <v>3378.8150500860052</v>
      </c>
      <c r="C20" s="323">
        <f t="shared" si="1"/>
        <v>1748.7467652910309</v>
      </c>
      <c r="D20" s="323">
        <f t="shared" si="1"/>
        <v>1630.0682847949743</v>
      </c>
      <c r="E20" s="323"/>
      <c r="F20" s="323">
        <v>84.806548269606907</v>
      </c>
      <c r="G20" s="323">
        <v>50.219084712755603</v>
      </c>
      <c r="H20" s="323">
        <v>34.587463556851311</v>
      </c>
      <c r="I20" s="323"/>
      <c r="J20" s="323">
        <v>1413.8522891304133</v>
      </c>
      <c r="K20" s="323">
        <v>793.01563482086738</v>
      </c>
      <c r="L20" s="323">
        <v>620.83665430954579</v>
      </c>
      <c r="M20" s="323"/>
      <c r="N20" s="323">
        <v>1816.115264410123</v>
      </c>
      <c r="O20" s="323">
        <v>883.65859748154583</v>
      </c>
      <c r="P20" s="323">
        <v>932.45666692857708</v>
      </c>
      <c r="Q20" s="323"/>
      <c r="R20" s="323">
        <v>64.040948275862064</v>
      </c>
      <c r="S20" s="323">
        <v>21.853448275862071</v>
      </c>
      <c r="T20" s="323">
        <v>42.1875</v>
      </c>
    </row>
    <row r="21" spans="1:20" x14ac:dyDescent="0.2">
      <c r="A21" s="274">
        <v>20</v>
      </c>
      <c r="B21" s="323">
        <f t="shared" si="2"/>
        <v>2946.0579777191065</v>
      </c>
      <c r="C21" s="323">
        <f t="shared" si="1"/>
        <v>1544.7511722379613</v>
      </c>
      <c r="D21" s="323">
        <f t="shared" si="1"/>
        <v>1401.3068054811451</v>
      </c>
      <c r="E21" s="323"/>
      <c r="F21" s="323">
        <v>91.22634779325557</v>
      </c>
      <c r="G21" s="323">
        <v>47.205939629990269</v>
      </c>
      <c r="H21" s="323">
        <v>44.020408163265309</v>
      </c>
      <c r="I21" s="323"/>
      <c r="J21" s="323">
        <v>1272.6857230206906</v>
      </c>
      <c r="K21" s="323">
        <v>712.59428032683843</v>
      </c>
      <c r="L21" s="323">
        <v>560.09144269385229</v>
      </c>
      <c r="M21" s="323"/>
      <c r="N21" s="323">
        <v>1519.3506482844705</v>
      </c>
      <c r="O21" s="323">
        <v>767.46819366044281</v>
      </c>
      <c r="P21" s="323">
        <v>751.88245462402767</v>
      </c>
      <c r="Q21" s="323"/>
      <c r="R21" s="323">
        <v>62.795258620689651</v>
      </c>
      <c r="S21" s="323">
        <v>17.482758620689655</v>
      </c>
      <c r="T21" s="323">
        <v>45.3125</v>
      </c>
    </row>
    <row r="22" spans="1:20" x14ac:dyDescent="0.2">
      <c r="A22" s="274">
        <v>21</v>
      </c>
      <c r="B22" s="323">
        <f t="shared" si="2"/>
        <v>2498.5700000260081</v>
      </c>
      <c r="C22" s="323">
        <f t="shared" si="1"/>
        <v>1292.3050631585245</v>
      </c>
      <c r="D22" s="323">
        <f t="shared" si="1"/>
        <v>1206.2649368674836</v>
      </c>
      <c r="E22" s="323"/>
      <c r="F22" s="323">
        <v>95.287597832289137</v>
      </c>
      <c r="G22" s="323">
        <v>50.219084712755603</v>
      </c>
      <c r="H22" s="323">
        <v>45.068513119533534</v>
      </c>
      <c r="I22" s="323"/>
      <c r="J22" s="323">
        <v>1155.0024971519788</v>
      </c>
      <c r="K22" s="323">
        <v>649.47878692646134</v>
      </c>
      <c r="L22" s="323">
        <v>505.5237102255175</v>
      </c>
      <c r="M22" s="323"/>
      <c r="N22" s="323">
        <v>1202.2497326279472</v>
      </c>
      <c r="O22" s="323">
        <v>580.95201910551452</v>
      </c>
      <c r="P22" s="323">
        <v>621.29771352243256</v>
      </c>
      <c r="Q22" s="323"/>
      <c r="R22" s="323">
        <v>46.030172413793103</v>
      </c>
      <c r="S22" s="323">
        <v>11.655172413793103</v>
      </c>
      <c r="T22" s="323">
        <v>34.375</v>
      </c>
    </row>
    <row r="23" spans="1:20" x14ac:dyDescent="0.2">
      <c r="A23" s="274">
        <v>22</v>
      </c>
      <c r="B23" s="323">
        <f t="shared" si="2"/>
        <v>2269.6374909203973</v>
      </c>
      <c r="C23" s="323">
        <f t="shared" si="1"/>
        <v>1113.4262430059341</v>
      </c>
      <c r="D23" s="323">
        <f t="shared" si="1"/>
        <v>1156.211247914463</v>
      </c>
      <c r="E23" s="323"/>
      <c r="F23" s="323">
        <v>94.020876565955348</v>
      </c>
      <c r="G23" s="323">
        <v>55.240993184031154</v>
      </c>
      <c r="H23" s="323">
        <v>38.779883381924201</v>
      </c>
      <c r="I23" s="323"/>
      <c r="J23" s="323">
        <v>1050.2768070784323</v>
      </c>
      <c r="K23" s="323">
        <v>533.42771841609044</v>
      </c>
      <c r="L23" s="323">
        <v>516.84908866234173</v>
      </c>
      <c r="M23" s="323"/>
      <c r="N23" s="323">
        <v>1077.8527383104924</v>
      </c>
      <c r="O23" s="323">
        <v>511.64546244029526</v>
      </c>
      <c r="P23" s="323">
        <v>566.20727587019724</v>
      </c>
      <c r="Q23" s="323"/>
      <c r="R23" s="323">
        <v>47.487068965517238</v>
      </c>
      <c r="S23" s="323">
        <v>13.112068965517242</v>
      </c>
      <c r="T23" s="323">
        <v>34.375</v>
      </c>
    </row>
    <row r="24" spans="1:20" x14ac:dyDescent="0.2">
      <c r="A24" s="274">
        <v>23</v>
      </c>
      <c r="B24" s="323">
        <f t="shared" si="2"/>
        <v>2129.3913962789775</v>
      </c>
      <c r="C24" s="323">
        <f t="shared" si="1"/>
        <v>1052.5403190216516</v>
      </c>
      <c r="D24" s="323">
        <f t="shared" si="1"/>
        <v>1076.8510772573261</v>
      </c>
      <c r="E24" s="323"/>
      <c r="F24" s="323">
        <v>105.55003108490578</v>
      </c>
      <c r="G24" s="323">
        <v>55.240993184031154</v>
      </c>
      <c r="H24" s="323">
        <v>50.309037900874635</v>
      </c>
      <c r="I24" s="323"/>
      <c r="J24" s="323">
        <v>1019.1924148511077</v>
      </c>
      <c r="K24" s="323">
        <v>550.7335795097423</v>
      </c>
      <c r="L24" s="323">
        <v>468.45883534136544</v>
      </c>
      <c r="M24" s="323"/>
      <c r="N24" s="323">
        <v>970.80196758434352</v>
      </c>
      <c r="O24" s="323">
        <v>439.28126356925748</v>
      </c>
      <c r="P24" s="323">
        <v>531.52070401508604</v>
      </c>
      <c r="Q24" s="323"/>
      <c r="R24" s="323">
        <v>33.84698275862069</v>
      </c>
      <c r="S24" s="323">
        <v>7.2844827586206904</v>
      </c>
      <c r="T24" s="323">
        <v>26.5625</v>
      </c>
    </row>
    <row r="25" spans="1:20" x14ac:dyDescent="0.2">
      <c r="A25" s="274">
        <v>24</v>
      </c>
      <c r="B25" s="323">
        <f t="shared" si="2"/>
        <v>1983.1527268427265</v>
      </c>
      <c r="C25" s="323">
        <f t="shared" si="1"/>
        <v>932.53656556002113</v>
      </c>
      <c r="D25" s="323">
        <f t="shared" si="1"/>
        <v>1050.6161612827054</v>
      </c>
      <c r="E25" s="323"/>
      <c r="F25" s="323">
        <v>106.33579646909537</v>
      </c>
      <c r="G25" s="323">
        <v>61.267283349561836</v>
      </c>
      <c r="H25" s="323">
        <v>45.068513119533534</v>
      </c>
      <c r="I25" s="323"/>
      <c r="J25" s="323">
        <v>957.97384876255012</v>
      </c>
      <c r="K25" s="323">
        <v>501.86997171590195</v>
      </c>
      <c r="L25" s="323">
        <v>456.10387704664817</v>
      </c>
      <c r="M25" s="323"/>
      <c r="N25" s="323">
        <v>879.06290919728804</v>
      </c>
      <c r="O25" s="323">
        <v>357.74413808076423</v>
      </c>
      <c r="P25" s="323">
        <v>521.31877111652386</v>
      </c>
      <c r="Q25" s="323"/>
      <c r="R25" s="323">
        <v>39.780172413793103</v>
      </c>
      <c r="S25" s="323">
        <v>11.655172413793103</v>
      </c>
      <c r="T25" s="323">
        <v>28.125</v>
      </c>
    </row>
    <row r="26" spans="1:20" x14ac:dyDescent="0.2">
      <c r="A26" s="274">
        <v>25</v>
      </c>
      <c r="B26" s="323">
        <f t="shared" si="2"/>
        <v>1969.4560497703039</v>
      </c>
      <c r="C26" s="323">
        <f t="shared" si="1"/>
        <v>971.46907084439295</v>
      </c>
      <c r="D26" s="323">
        <f t="shared" si="1"/>
        <v>997.98697892591099</v>
      </c>
      <c r="E26" s="323"/>
      <c r="F26" s="323">
        <v>120.74692628477179</v>
      </c>
      <c r="G26" s="323">
        <v>67.29357351509249</v>
      </c>
      <c r="H26" s="323">
        <v>53.453352769679299</v>
      </c>
      <c r="I26" s="323"/>
      <c r="J26" s="323">
        <v>931.23953654389356</v>
      </c>
      <c r="K26" s="323">
        <v>498.81599622878696</v>
      </c>
      <c r="L26" s="323">
        <v>432.42354031510655</v>
      </c>
      <c r="M26" s="323"/>
      <c r="N26" s="323">
        <v>888.20450073474217</v>
      </c>
      <c r="O26" s="323">
        <v>399.531914893617</v>
      </c>
      <c r="P26" s="323">
        <v>488.67258584112511</v>
      </c>
      <c r="Q26" s="323"/>
      <c r="R26" s="323">
        <v>29.265086206896552</v>
      </c>
      <c r="S26" s="323">
        <v>5.8275862068965516</v>
      </c>
      <c r="T26" s="323">
        <v>23.4375</v>
      </c>
    </row>
    <row r="27" spans="1:20" x14ac:dyDescent="0.2">
      <c r="A27" s="274">
        <v>26</v>
      </c>
      <c r="B27" s="323">
        <f t="shared" si="2"/>
        <v>1713.8585919257687</v>
      </c>
      <c r="C27" s="323">
        <f t="shared" si="1"/>
        <v>830.28509150156731</v>
      </c>
      <c r="D27" s="323">
        <f t="shared" si="1"/>
        <v>883.57350042420114</v>
      </c>
      <c r="E27" s="323"/>
      <c r="F27" s="323">
        <v>119.48145835048444</v>
      </c>
      <c r="G27" s="323">
        <v>48.210321324245371</v>
      </c>
      <c r="H27" s="323">
        <v>71.271137026239074</v>
      </c>
      <c r="I27" s="323"/>
      <c r="J27" s="323">
        <v>825.77221262364151</v>
      </c>
      <c r="K27" s="323">
        <v>447.91640477686985</v>
      </c>
      <c r="L27" s="323">
        <v>377.85580784677171</v>
      </c>
      <c r="M27" s="323"/>
      <c r="N27" s="323">
        <v>748.50362784819436</v>
      </c>
      <c r="O27" s="323">
        <v>331.24457229700391</v>
      </c>
      <c r="P27" s="323">
        <v>417.25905555119039</v>
      </c>
      <c r="Q27" s="323"/>
      <c r="R27" s="323">
        <v>20.101293103448278</v>
      </c>
      <c r="S27" s="323">
        <v>2.9137931034482758</v>
      </c>
      <c r="T27" s="323">
        <v>17.1875</v>
      </c>
    </row>
    <row r="28" spans="1:20" x14ac:dyDescent="0.2">
      <c r="A28" s="274">
        <v>27</v>
      </c>
      <c r="B28" s="323">
        <f t="shared" si="2"/>
        <v>1698.1938889814296</v>
      </c>
      <c r="C28" s="323">
        <f t="shared" si="1"/>
        <v>776.82646775298952</v>
      </c>
      <c r="D28" s="323">
        <f t="shared" si="1"/>
        <v>921.36742122844021</v>
      </c>
      <c r="E28" s="323"/>
      <c r="F28" s="323">
        <v>147.77903883768002</v>
      </c>
      <c r="G28" s="323">
        <v>72.31548198636807</v>
      </c>
      <c r="H28" s="323">
        <v>75.463556851311949</v>
      </c>
      <c r="I28" s="323"/>
      <c r="J28" s="323">
        <v>837.47999601267315</v>
      </c>
      <c r="K28" s="323">
        <v>414.32267441860466</v>
      </c>
      <c r="L28" s="323">
        <v>423.15732159406855</v>
      </c>
      <c r="M28" s="323"/>
      <c r="N28" s="323">
        <v>688.35726792417995</v>
      </c>
      <c r="O28" s="323">
        <v>284.36072514112027</v>
      </c>
      <c r="P28" s="323">
        <v>403.99654278305962</v>
      </c>
      <c r="Q28" s="323"/>
      <c r="R28" s="323">
        <v>24.577586206896552</v>
      </c>
      <c r="S28" s="323">
        <v>5.8275862068965516</v>
      </c>
      <c r="T28" s="323">
        <v>18.75</v>
      </c>
    </row>
    <row r="29" spans="1:20" x14ac:dyDescent="0.2">
      <c r="A29" s="274">
        <v>28</v>
      </c>
      <c r="B29" s="323">
        <f t="shared" si="2"/>
        <v>1549.4814238572942</v>
      </c>
      <c r="C29" s="323">
        <f t="shared" si="1"/>
        <v>662.04419724993704</v>
      </c>
      <c r="D29" s="323">
        <f t="shared" si="1"/>
        <v>887.43722660735716</v>
      </c>
      <c r="E29" s="323"/>
      <c r="F29" s="323">
        <v>140.92326002594666</v>
      </c>
      <c r="G29" s="323">
        <v>61.267283349561836</v>
      </c>
      <c r="H29" s="323">
        <v>79.655976676384839</v>
      </c>
      <c r="I29" s="323"/>
      <c r="J29" s="323">
        <v>733.18130829657161</v>
      </c>
      <c r="K29" s="323">
        <v>351.20718101822752</v>
      </c>
      <c r="L29" s="323">
        <v>381.9741272783441</v>
      </c>
      <c r="M29" s="323"/>
      <c r="N29" s="323">
        <v>643.51478656925872</v>
      </c>
      <c r="O29" s="323">
        <v>236.45766391663048</v>
      </c>
      <c r="P29" s="323">
        <v>407.05712265262827</v>
      </c>
      <c r="Q29" s="323"/>
      <c r="R29" s="323">
        <v>31.862068965517242</v>
      </c>
      <c r="S29" s="323">
        <v>13.112068965517242</v>
      </c>
      <c r="T29" s="323">
        <v>18.75</v>
      </c>
    </row>
    <row r="30" spans="1:20" x14ac:dyDescent="0.2">
      <c r="A30" s="274">
        <v>29</v>
      </c>
      <c r="B30" s="323">
        <f t="shared" si="2"/>
        <v>1599.0117948128336</v>
      </c>
      <c r="C30" s="323">
        <f t="shared" si="1"/>
        <v>668.62877247099914</v>
      </c>
      <c r="D30" s="323">
        <f t="shared" si="1"/>
        <v>930.38302234183448</v>
      </c>
      <c r="E30" s="323"/>
      <c r="F30" s="323">
        <v>141.70902541013623</v>
      </c>
      <c r="G30" s="323">
        <v>67.29357351509249</v>
      </c>
      <c r="H30" s="323">
        <v>74.415451895043731</v>
      </c>
      <c r="I30" s="323"/>
      <c r="J30" s="323">
        <v>787.58680836093981</v>
      </c>
      <c r="K30" s="323">
        <v>365.45906662476432</v>
      </c>
      <c r="L30" s="323">
        <v>422.12774173617544</v>
      </c>
      <c r="M30" s="323"/>
      <c r="N30" s="323">
        <v>655.75906449003344</v>
      </c>
      <c r="O30" s="323">
        <v>234.41923577941813</v>
      </c>
      <c r="P30" s="323">
        <v>421.33982871061528</v>
      </c>
      <c r="Q30" s="323"/>
      <c r="R30" s="323">
        <v>13.956896551724139</v>
      </c>
      <c r="S30" s="323">
        <v>1.4568965517241379</v>
      </c>
      <c r="T30" s="323">
        <v>12.5</v>
      </c>
    </row>
    <row r="31" spans="1:20" x14ac:dyDescent="0.2">
      <c r="A31" s="274" t="s">
        <v>873</v>
      </c>
      <c r="B31" s="323">
        <f t="shared" si="2"/>
        <v>6887.3103098555375</v>
      </c>
      <c r="C31" s="323">
        <f t="shared" si="1"/>
        <v>2690.5338756682308</v>
      </c>
      <c r="D31" s="323">
        <f t="shared" si="1"/>
        <v>4196.7764341873062</v>
      </c>
      <c r="E31" s="323"/>
      <c r="F31" s="323">
        <v>890.1271173930694</v>
      </c>
      <c r="G31" s="323">
        <v>378.65189873417722</v>
      </c>
      <c r="H31" s="323">
        <v>511.47521865889217</v>
      </c>
      <c r="I31" s="323"/>
      <c r="J31" s="323">
        <v>3182.7410729316725</v>
      </c>
      <c r="K31" s="323">
        <v>1329.4973287240728</v>
      </c>
      <c r="L31" s="323">
        <v>1853.2437442075995</v>
      </c>
      <c r="M31" s="323"/>
      <c r="N31" s="323">
        <v>2737.2675505652778</v>
      </c>
      <c r="O31" s="323">
        <v>969.27257924446371</v>
      </c>
      <c r="P31" s="323">
        <v>1767.9949713208139</v>
      </c>
      <c r="Q31" s="323"/>
      <c r="R31" s="323">
        <v>77.174568965517238</v>
      </c>
      <c r="S31" s="323">
        <v>13.112068965517242</v>
      </c>
      <c r="T31" s="323">
        <v>64.0625</v>
      </c>
    </row>
    <row r="32" spans="1:20" x14ac:dyDescent="0.2">
      <c r="A32" s="274" t="s">
        <v>874</v>
      </c>
      <c r="B32" s="323">
        <f t="shared" si="2"/>
        <v>5131.2626715940278</v>
      </c>
      <c r="C32" s="323">
        <f t="shared" si="1"/>
        <v>1713.5874405173465</v>
      </c>
      <c r="D32" s="323">
        <f t="shared" si="1"/>
        <v>3417.6752310766815</v>
      </c>
      <c r="E32" s="323"/>
      <c r="F32" s="323">
        <v>868.99388521579181</v>
      </c>
      <c r="G32" s="323">
        <v>310.35394352482962</v>
      </c>
      <c r="H32" s="323">
        <v>558.63994169096213</v>
      </c>
      <c r="I32" s="323"/>
      <c r="J32" s="323">
        <v>2306.4632618371761</v>
      </c>
      <c r="K32" s="323">
        <v>796.06961030798243</v>
      </c>
      <c r="L32" s="323">
        <v>1510.3936515291937</v>
      </c>
      <c r="M32" s="323"/>
      <c r="N32" s="323">
        <v>1903.1029383341634</v>
      </c>
      <c r="O32" s="323">
        <v>601.33630047763779</v>
      </c>
      <c r="P32" s="323">
        <v>1301.7666378565254</v>
      </c>
      <c r="Q32" s="323"/>
      <c r="R32" s="323">
        <v>52.702586206896555</v>
      </c>
      <c r="S32" s="323">
        <v>5.8275862068965516</v>
      </c>
      <c r="T32" s="323">
        <v>46.875</v>
      </c>
    </row>
    <row r="33" spans="1:20" x14ac:dyDescent="0.2">
      <c r="A33" s="274" t="s">
        <v>224</v>
      </c>
      <c r="B33" s="323">
        <f t="shared" si="2"/>
        <v>2849.0847794096517</v>
      </c>
      <c r="C33" s="323">
        <f t="shared" si="1"/>
        <v>936.18629655633686</v>
      </c>
      <c r="D33" s="323">
        <f t="shared" si="1"/>
        <v>1912.8984828533146</v>
      </c>
      <c r="E33" s="323"/>
      <c r="F33" s="323">
        <v>627.62869576819458</v>
      </c>
      <c r="G33" s="323">
        <v>220.96397273612462</v>
      </c>
      <c r="H33" s="323">
        <v>406.66472303206996</v>
      </c>
      <c r="I33" s="323"/>
      <c r="J33" s="323">
        <v>1268.2829669982934</v>
      </c>
      <c r="K33" s="323">
        <v>466.24025769956</v>
      </c>
      <c r="L33" s="323">
        <v>802.04270929873337</v>
      </c>
      <c r="M33" s="323"/>
      <c r="N33" s="323">
        <v>936.302426987991</v>
      </c>
      <c r="O33" s="323">
        <v>244.61137646547979</v>
      </c>
      <c r="P33" s="323">
        <v>691.6910505225112</v>
      </c>
      <c r="Q33" s="323"/>
      <c r="R33" s="323">
        <v>16.870689655172413</v>
      </c>
      <c r="S33" s="323">
        <v>4.3706896551724137</v>
      </c>
      <c r="T33" s="323">
        <v>12.5</v>
      </c>
    </row>
    <row r="34" spans="1:20" x14ac:dyDescent="0.2">
      <c r="A34" s="274" t="s">
        <v>225</v>
      </c>
      <c r="B34" s="323">
        <f t="shared" si="2"/>
        <v>1488.1392939558029</v>
      </c>
      <c r="C34" s="323">
        <f t="shared" si="1"/>
        <v>499.96606807097044</v>
      </c>
      <c r="D34" s="323">
        <f t="shared" si="1"/>
        <v>988.17322588483228</v>
      </c>
      <c r="E34" s="323"/>
      <c r="F34" s="323">
        <v>435.61063245718378</v>
      </c>
      <c r="G34" s="323">
        <v>153.67039922103214</v>
      </c>
      <c r="H34" s="323">
        <v>281.94023323615164</v>
      </c>
      <c r="I34" s="323"/>
      <c r="J34" s="323">
        <v>592.84908026439268</v>
      </c>
      <c r="K34" s="323">
        <v>197.49041483343808</v>
      </c>
      <c r="L34" s="323">
        <v>395.3586654309546</v>
      </c>
      <c r="M34" s="323"/>
      <c r="N34" s="323">
        <v>448.74208123422636</v>
      </c>
      <c r="O34" s="323">
        <v>148.80525401650024</v>
      </c>
      <c r="P34" s="323">
        <v>299.93682721772609</v>
      </c>
      <c r="Q34" s="323"/>
      <c r="R34" s="323">
        <v>10.9375</v>
      </c>
      <c r="S34" s="323">
        <v>0</v>
      </c>
      <c r="T34" s="323">
        <v>10.9375</v>
      </c>
    </row>
    <row r="35" spans="1:20" ht="13.5" thickBot="1" x14ac:dyDescent="0.25">
      <c r="A35" s="286" t="s">
        <v>226</v>
      </c>
      <c r="B35" s="425">
        <f t="shared" si="2"/>
        <v>1480.2830628374463</v>
      </c>
      <c r="C35" s="425">
        <f t="shared" si="1"/>
        <v>568.82403147694799</v>
      </c>
      <c r="D35" s="425">
        <f t="shared" si="1"/>
        <v>911.45903136049822</v>
      </c>
      <c r="E35" s="425"/>
      <c r="F35" s="425">
        <v>578.67382565768003</v>
      </c>
      <c r="G35" s="425">
        <v>213.93330087633885</v>
      </c>
      <c r="H35" s="425">
        <v>364.74052478134115</v>
      </c>
      <c r="I35" s="425"/>
      <c r="J35" s="425">
        <v>511.54703557740129</v>
      </c>
      <c r="K35" s="425">
        <v>194.43643934632306</v>
      </c>
      <c r="L35" s="425">
        <v>317.1105962310782</v>
      </c>
      <c r="M35" s="425"/>
      <c r="N35" s="425">
        <v>385.48030505064077</v>
      </c>
      <c r="O35" s="425">
        <v>158.99739470256188</v>
      </c>
      <c r="P35" s="425">
        <v>226.48291034807889</v>
      </c>
      <c r="Q35" s="425"/>
      <c r="R35" s="425">
        <v>4.5818965517241379</v>
      </c>
      <c r="S35" s="425">
        <v>1.4568965517241379</v>
      </c>
      <c r="T35" s="425">
        <v>3.125</v>
      </c>
    </row>
    <row r="36" spans="1:20" x14ac:dyDescent="0.2">
      <c r="A36" s="349" t="s">
        <v>1084</v>
      </c>
      <c r="B36" s="349"/>
      <c r="C36" s="349"/>
      <c r="D36" s="349"/>
      <c r="E36" s="349"/>
      <c r="F36" s="349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</row>
    <row r="37" spans="1:20" x14ac:dyDescent="0.2">
      <c r="A37" s="349" t="s">
        <v>1085</v>
      </c>
      <c r="B37" s="349"/>
      <c r="C37" s="349"/>
      <c r="D37" s="349"/>
      <c r="E37" s="349"/>
      <c r="F37" s="349"/>
    </row>
    <row r="38" spans="1:20" x14ac:dyDescent="0.2">
      <c r="A38" s="349" t="s">
        <v>1109</v>
      </c>
      <c r="B38" s="349"/>
      <c r="C38" s="349"/>
      <c r="D38" s="349"/>
      <c r="E38" s="349"/>
      <c r="F38" s="349"/>
    </row>
    <row r="39" spans="1:20" x14ac:dyDescent="0.2">
      <c r="A39" s="365" t="s">
        <v>561</v>
      </c>
      <c r="B39" s="62"/>
      <c r="C39" s="62"/>
      <c r="D39" s="61"/>
      <c r="E39" s="62"/>
      <c r="F39" s="61"/>
    </row>
    <row r="40" spans="1:20" x14ac:dyDescent="0.2">
      <c r="A40" s="362" t="s">
        <v>543</v>
      </c>
      <c r="B40" s="252"/>
      <c r="C40" s="252"/>
      <c r="D40" s="252"/>
      <c r="E40" s="252"/>
      <c r="F40" s="252"/>
    </row>
  </sheetData>
  <mergeCells count="6">
    <mergeCell ref="V2:W3"/>
    <mergeCell ref="B9:D9"/>
    <mergeCell ref="F9:H9"/>
    <mergeCell ref="J9:L9"/>
    <mergeCell ref="N9:P9"/>
    <mergeCell ref="R9:T9"/>
  </mergeCells>
  <hyperlinks>
    <hyperlink ref="K4" r:id="rId1" location="INDICE!A1" display="INDICE"/>
    <hyperlink ref="K4:L5" location="INDICE!A3" display="INDICE"/>
    <hyperlink ref="V2" r:id="rId2" location="INDICE!A1"/>
    <hyperlink ref="V2:W3" location="INDICE!A3" display="INDICE"/>
  </hyperlinks>
  <printOptions horizontalCentered="1"/>
  <pageMargins left="0.59055118110236227" right="0.59055118110236227" top="0.59055118110236227" bottom="0.98425196850393704" header="0" footer="0"/>
  <pageSetup scale="84" orientation="portrait" horizontalDpi="300" verticalDpi="300" r:id="rId3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zoomScaleNormal="100" zoomScaleSheetLayoutView="100" workbookViewId="0">
      <selection activeCell="Z2" sqref="Z2:AA3"/>
    </sheetView>
  </sheetViews>
  <sheetFormatPr baseColWidth="10" defaultColWidth="11" defaultRowHeight="12" x14ac:dyDescent="0.2"/>
  <cols>
    <col min="1" max="1" width="7.125" style="29" customWidth="1"/>
    <col min="2" max="4" width="5.625" style="29" bestFit="1" customWidth="1"/>
    <col min="5" max="5" width="1.375" style="29" customWidth="1"/>
    <col min="6" max="8" width="4.75" style="29" bestFit="1" customWidth="1"/>
    <col min="9" max="9" width="1.375" style="29" customWidth="1"/>
    <col min="10" max="12" width="4.75" style="29" bestFit="1" customWidth="1"/>
    <col min="13" max="13" width="1.375" style="29" customWidth="1"/>
    <col min="14" max="16" width="4.75" style="29" bestFit="1" customWidth="1"/>
    <col min="17" max="17" width="1.375" style="29" customWidth="1"/>
    <col min="18" max="20" width="4.75" style="29" bestFit="1" customWidth="1"/>
    <col min="21" max="21" width="1.375" style="29" customWidth="1"/>
    <col min="22" max="24" width="4.75" style="29" bestFit="1" customWidth="1"/>
    <col min="25" max="16384" width="11" style="152"/>
  </cols>
  <sheetData>
    <row r="1" spans="1:29" ht="12.75" x14ac:dyDescent="0.2">
      <c r="Y1" s="316"/>
      <c r="Z1" s="130"/>
      <c r="AA1" s="130"/>
      <c r="AB1" s="130"/>
      <c r="AC1" s="118"/>
    </row>
    <row r="2" spans="1:29" ht="15" x14ac:dyDescent="0.2">
      <c r="Y2" s="316"/>
      <c r="Z2" s="747" t="s">
        <v>650</v>
      </c>
      <c r="AA2" s="747"/>
      <c r="AB2" s="200"/>
      <c r="AC2" s="118"/>
    </row>
    <row r="3" spans="1:29" ht="12.75" x14ac:dyDescent="0.2">
      <c r="Y3" s="316"/>
      <c r="Z3" s="747"/>
      <c r="AA3" s="747"/>
      <c r="AB3"/>
      <c r="AC3" s="118"/>
    </row>
    <row r="4" spans="1:29" ht="14.25" x14ac:dyDescent="0.2">
      <c r="A4" s="754" t="s">
        <v>871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316"/>
      <c r="Z4" s="174"/>
      <c r="AA4" s="174"/>
      <c r="AB4" s="174"/>
      <c r="AC4" s="118"/>
    </row>
    <row r="5" spans="1:29" s="148" customFormat="1" ht="14.25" x14ac:dyDescent="0.2">
      <c r="A5" s="754" t="s">
        <v>562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  <c r="S5" s="754"/>
      <c r="T5" s="754"/>
      <c r="U5" s="754"/>
      <c r="V5" s="754"/>
      <c r="W5" s="754"/>
      <c r="X5" s="754"/>
    </row>
    <row r="6" spans="1:29" s="148" customFormat="1" ht="14.25" x14ac:dyDescent="0.2">
      <c r="A6" s="753" t="s">
        <v>189</v>
      </c>
      <c r="B6" s="753"/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3"/>
    </row>
    <row r="7" spans="1:29" s="148" customFormat="1" ht="14.25" x14ac:dyDescent="0.2">
      <c r="A7" s="753" t="s">
        <v>109</v>
      </c>
      <c r="B7" s="753"/>
      <c r="C7" s="753"/>
      <c r="D7" s="753"/>
      <c r="E7" s="753"/>
      <c r="F7" s="753"/>
      <c r="G7" s="753"/>
      <c r="H7" s="753"/>
      <c r="I7" s="753"/>
      <c r="J7" s="753"/>
      <c r="K7" s="753"/>
      <c r="L7" s="753"/>
      <c r="M7" s="753"/>
      <c r="N7" s="753"/>
      <c r="O7" s="753"/>
      <c r="P7" s="753"/>
      <c r="Q7" s="753"/>
      <c r="R7" s="753"/>
      <c r="S7" s="753"/>
      <c r="T7" s="753"/>
      <c r="U7" s="753"/>
      <c r="V7" s="753"/>
      <c r="W7" s="753"/>
      <c r="X7" s="753"/>
    </row>
    <row r="8" spans="1:29" s="148" customFormat="1" ht="15" thickBot="1" x14ac:dyDescent="0.25">
      <c r="A8" s="757" t="s">
        <v>1077</v>
      </c>
      <c r="B8" s="757"/>
      <c r="C8" s="757"/>
      <c r="D8" s="757"/>
      <c r="E8" s="757"/>
      <c r="F8" s="757"/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757"/>
      <c r="R8" s="757"/>
      <c r="S8" s="757"/>
      <c r="T8" s="757"/>
      <c r="U8" s="757"/>
      <c r="V8" s="757"/>
      <c r="W8" s="757"/>
      <c r="X8" s="757"/>
    </row>
    <row r="9" spans="1:29" s="151" customFormat="1" ht="12.75" x14ac:dyDescent="0.2">
      <c r="A9" s="236"/>
      <c r="B9" s="208" t="s">
        <v>5</v>
      </c>
      <c r="C9" s="208"/>
      <c r="D9" s="208"/>
      <c r="E9" s="305"/>
      <c r="F9" s="208" t="s">
        <v>14</v>
      </c>
      <c r="G9" s="208"/>
      <c r="H9" s="210"/>
      <c r="I9" s="326"/>
      <c r="J9" s="208" t="s">
        <v>15</v>
      </c>
      <c r="K9" s="208"/>
      <c r="L9" s="210"/>
      <c r="M9" s="326"/>
      <c r="N9" s="208" t="s">
        <v>16</v>
      </c>
      <c r="O9" s="208"/>
      <c r="P9" s="210"/>
      <c r="Q9" s="326"/>
      <c r="R9" s="208" t="s">
        <v>18</v>
      </c>
      <c r="S9" s="208"/>
      <c r="T9" s="210"/>
      <c r="U9" s="326"/>
      <c r="V9" s="208" t="s">
        <v>19</v>
      </c>
      <c r="W9" s="208"/>
      <c r="X9" s="210"/>
    </row>
    <row r="10" spans="1:29" s="151" customFormat="1" ht="13.5" thickBot="1" x14ac:dyDescent="0.25">
      <c r="A10" s="276" t="s">
        <v>563</v>
      </c>
      <c r="B10" s="276" t="s">
        <v>87</v>
      </c>
      <c r="C10" s="276" t="s">
        <v>88</v>
      </c>
      <c r="D10" s="276" t="s">
        <v>89</v>
      </c>
      <c r="E10" s="276"/>
      <c r="F10" s="276" t="s">
        <v>87</v>
      </c>
      <c r="G10" s="276" t="s">
        <v>88</v>
      </c>
      <c r="H10" s="276" t="s">
        <v>89</v>
      </c>
      <c r="I10" s="276"/>
      <c r="J10" s="276" t="s">
        <v>87</v>
      </c>
      <c r="K10" s="276" t="s">
        <v>88</v>
      </c>
      <c r="L10" s="276" t="s">
        <v>89</v>
      </c>
      <c r="M10" s="276"/>
      <c r="N10" s="276" t="s">
        <v>87</v>
      </c>
      <c r="O10" s="276" t="s">
        <v>88</v>
      </c>
      <c r="P10" s="276" t="s">
        <v>89</v>
      </c>
      <c r="Q10" s="276"/>
      <c r="R10" s="276" t="s">
        <v>87</v>
      </c>
      <c r="S10" s="276" t="s">
        <v>88</v>
      </c>
      <c r="T10" s="276" t="s">
        <v>89</v>
      </c>
      <c r="U10" s="276"/>
      <c r="V10" s="276" t="s">
        <v>87</v>
      </c>
      <c r="W10" s="276" t="s">
        <v>88</v>
      </c>
      <c r="X10" s="276" t="s">
        <v>89</v>
      </c>
    </row>
    <row r="11" spans="1:29" s="151" customFormat="1" ht="12.75" x14ac:dyDescent="0.2">
      <c r="A11" s="661"/>
      <c r="B11" s="661"/>
      <c r="C11" s="661"/>
      <c r="D11" s="661"/>
      <c r="E11" s="661"/>
      <c r="F11" s="661"/>
      <c r="G11" s="661"/>
      <c r="H11" s="661"/>
      <c r="I11" s="661"/>
      <c r="J11" s="661"/>
      <c r="K11" s="661"/>
      <c r="L11" s="661"/>
      <c r="M11" s="661"/>
      <c r="N11" s="661"/>
      <c r="O11" s="661"/>
      <c r="P11" s="661"/>
      <c r="Q11" s="661"/>
      <c r="R11" s="661"/>
      <c r="S11" s="661"/>
      <c r="T11" s="661"/>
      <c r="U11" s="661"/>
      <c r="V11" s="661"/>
      <c r="W11" s="661"/>
      <c r="X11" s="661"/>
    </row>
    <row r="12" spans="1:29" s="151" customFormat="1" ht="15" customHeight="1" x14ac:dyDescent="0.2">
      <c r="A12" s="661">
        <v>2003</v>
      </c>
      <c r="B12" s="51">
        <f t="shared" ref="B12:D13" si="0">+F12+J12+N12+R12+V12</f>
        <v>15853</v>
      </c>
      <c r="C12" s="51">
        <f t="shared" si="0"/>
        <v>8073</v>
      </c>
      <c r="D12" s="51">
        <f t="shared" si="0"/>
        <v>7780</v>
      </c>
      <c r="E12" s="61"/>
      <c r="F12" s="61">
        <v>5987</v>
      </c>
      <c r="G12" s="61">
        <v>3279</v>
      </c>
      <c r="H12" s="61">
        <f>+F12-G12</f>
        <v>2708</v>
      </c>
      <c r="I12" s="61"/>
      <c r="J12" s="61">
        <v>3595</v>
      </c>
      <c r="K12" s="61">
        <v>1852</v>
      </c>
      <c r="L12" s="61">
        <f>+J12-K12</f>
        <v>1743</v>
      </c>
      <c r="M12" s="61"/>
      <c r="N12" s="61">
        <v>3726</v>
      </c>
      <c r="O12" s="61">
        <v>1767</v>
      </c>
      <c r="P12" s="61">
        <f>+N12-O12</f>
        <v>1959</v>
      </c>
      <c r="Q12" s="61"/>
      <c r="R12" s="61">
        <v>1659</v>
      </c>
      <c r="S12" s="61">
        <v>792</v>
      </c>
      <c r="T12" s="61">
        <f>+R12-S12</f>
        <v>867</v>
      </c>
      <c r="U12" s="61"/>
      <c r="V12" s="61">
        <v>886</v>
      </c>
      <c r="W12" s="61">
        <v>383</v>
      </c>
      <c r="X12" s="61">
        <f>+V12-W12</f>
        <v>503</v>
      </c>
    </row>
    <row r="13" spans="1:29" ht="15" customHeight="1" x14ac:dyDescent="0.2">
      <c r="A13" s="661">
        <v>2004</v>
      </c>
      <c r="B13" s="51">
        <f t="shared" si="0"/>
        <v>16152</v>
      </c>
      <c r="C13" s="51">
        <f t="shared" si="0"/>
        <v>8446</v>
      </c>
      <c r="D13" s="51">
        <f t="shared" si="0"/>
        <v>7706</v>
      </c>
      <c r="E13" s="51"/>
      <c r="F13" s="51">
        <v>7288</v>
      </c>
      <c r="G13" s="51">
        <v>4005</v>
      </c>
      <c r="H13" s="61">
        <f>+F13-G13</f>
        <v>3283</v>
      </c>
      <c r="I13" s="51"/>
      <c r="J13" s="51">
        <v>3337</v>
      </c>
      <c r="K13" s="51">
        <v>1793</v>
      </c>
      <c r="L13" s="61">
        <f>+J13-K13</f>
        <v>1544</v>
      </c>
      <c r="M13" s="51"/>
      <c r="N13" s="51">
        <v>2680</v>
      </c>
      <c r="O13" s="51">
        <v>1297</v>
      </c>
      <c r="P13" s="61">
        <f>+N13-O13</f>
        <v>1383</v>
      </c>
      <c r="Q13" s="51"/>
      <c r="R13" s="51">
        <v>1878</v>
      </c>
      <c r="S13" s="51">
        <v>917</v>
      </c>
      <c r="T13" s="61">
        <f>+R13-S13</f>
        <v>961</v>
      </c>
      <c r="U13" s="51"/>
      <c r="V13" s="51">
        <v>969</v>
      </c>
      <c r="W13" s="51">
        <v>434</v>
      </c>
      <c r="X13" s="61">
        <f>+V13-W13</f>
        <v>535</v>
      </c>
    </row>
    <row r="14" spans="1:29" ht="15" customHeight="1" x14ac:dyDescent="0.2">
      <c r="A14" s="661">
        <v>2005</v>
      </c>
      <c r="B14" s="61">
        <v>10791</v>
      </c>
      <c r="C14" s="61">
        <v>5530</v>
      </c>
      <c r="D14" s="61">
        <v>5261</v>
      </c>
      <c r="E14" s="61"/>
      <c r="F14" s="61">
        <v>3968</v>
      </c>
      <c r="G14" s="61">
        <v>2120</v>
      </c>
      <c r="H14" s="61">
        <f>+F14-G14</f>
        <v>1848</v>
      </c>
      <c r="I14" s="61"/>
      <c r="J14" s="61">
        <v>2259</v>
      </c>
      <c r="K14" s="61">
        <v>1196</v>
      </c>
      <c r="L14" s="61">
        <f>+J14-K14</f>
        <v>1063</v>
      </c>
      <c r="M14" s="61"/>
      <c r="N14" s="61">
        <v>2752</v>
      </c>
      <c r="O14" s="61">
        <v>1352</v>
      </c>
      <c r="P14" s="61">
        <f>+N14-O14</f>
        <v>1400</v>
      </c>
      <c r="Q14" s="61"/>
      <c r="R14" s="61">
        <v>1168</v>
      </c>
      <c r="S14" s="61">
        <v>571</v>
      </c>
      <c r="T14" s="61">
        <f>+R14-S14</f>
        <v>597</v>
      </c>
      <c r="U14" s="61"/>
      <c r="V14" s="61">
        <v>644</v>
      </c>
      <c r="W14" s="61">
        <v>294</v>
      </c>
      <c r="X14" s="61">
        <f>+V14-W14</f>
        <v>350</v>
      </c>
    </row>
    <row r="15" spans="1:29" ht="15" customHeight="1" x14ac:dyDescent="0.2">
      <c r="A15" s="661">
        <v>2006</v>
      </c>
      <c r="B15" s="61">
        <f t="shared" ref="B15:D16" si="1">+F15+J15+N15+R15+V15</f>
        <v>10593</v>
      </c>
      <c r="C15" s="61">
        <f t="shared" si="1"/>
        <v>5595</v>
      </c>
      <c r="D15" s="61">
        <f t="shared" si="1"/>
        <v>4998</v>
      </c>
      <c r="E15" s="61"/>
      <c r="F15" s="61">
        <v>4370</v>
      </c>
      <c r="G15" s="61">
        <v>2541</v>
      </c>
      <c r="H15" s="61">
        <f>+F15-G15</f>
        <v>1829</v>
      </c>
      <c r="I15" s="61"/>
      <c r="J15" s="61">
        <v>1976</v>
      </c>
      <c r="K15" s="61">
        <v>1001</v>
      </c>
      <c r="L15" s="61">
        <f>+J15-K15</f>
        <v>975</v>
      </c>
      <c r="M15" s="61"/>
      <c r="N15" s="61">
        <v>2219</v>
      </c>
      <c r="O15" s="61">
        <v>1057</v>
      </c>
      <c r="P15" s="61">
        <f>+N15-O15</f>
        <v>1162</v>
      </c>
      <c r="Q15" s="61"/>
      <c r="R15" s="61">
        <v>1413</v>
      </c>
      <c r="S15" s="61">
        <v>713</v>
      </c>
      <c r="T15" s="61">
        <f>+R15-S15</f>
        <v>700</v>
      </c>
      <c r="U15" s="61"/>
      <c r="V15" s="61">
        <v>615</v>
      </c>
      <c r="W15" s="61">
        <v>283</v>
      </c>
      <c r="X15" s="61">
        <f>+V15-W15</f>
        <v>332</v>
      </c>
    </row>
    <row r="16" spans="1:29" ht="15" customHeight="1" x14ac:dyDescent="0.2">
      <c r="A16" s="661">
        <v>2007</v>
      </c>
      <c r="B16" s="61">
        <f t="shared" si="1"/>
        <v>12588</v>
      </c>
      <c r="C16" s="61">
        <f t="shared" si="1"/>
        <v>6668</v>
      </c>
      <c r="D16" s="61">
        <f t="shared" si="1"/>
        <v>5920</v>
      </c>
      <c r="E16" s="61"/>
      <c r="F16" s="61">
        <v>5429</v>
      </c>
      <c r="G16" s="61">
        <v>3048</v>
      </c>
      <c r="H16" s="61">
        <f>+F16-G16</f>
        <v>2381</v>
      </c>
      <c r="I16" s="61"/>
      <c r="J16" s="61">
        <v>2298</v>
      </c>
      <c r="K16" s="61">
        <v>1188</v>
      </c>
      <c r="L16" s="61">
        <f>+J16-K16</f>
        <v>1110</v>
      </c>
      <c r="M16" s="61"/>
      <c r="N16" s="61">
        <v>2184</v>
      </c>
      <c r="O16" s="61">
        <v>1070</v>
      </c>
      <c r="P16" s="61">
        <f>+N16-O16</f>
        <v>1114</v>
      </c>
      <c r="Q16" s="61"/>
      <c r="R16" s="61">
        <v>1903</v>
      </c>
      <c r="S16" s="61">
        <v>971</v>
      </c>
      <c r="T16" s="61">
        <f>+R16-S16</f>
        <v>932</v>
      </c>
      <c r="U16" s="61"/>
      <c r="V16" s="61">
        <v>774</v>
      </c>
      <c r="W16" s="61">
        <v>391</v>
      </c>
      <c r="X16" s="61">
        <f>+V16-W16</f>
        <v>383</v>
      </c>
      <c r="Y16" s="434"/>
      <c r="Z16" s="434"/>
    </row>
    <row r="17" spans="1:25" ht="15" customHeight="1" x14ac:dyDescent="0.2">
      <c r="A17" s="661">
        <v>2008</v>
      </c>
      <c r="B17" s="61">
        <f>+F17+J17+N17+R17+V17</f>
        <v>14648</v>
      </c>
      <c r="C17" s="61">
        <f>+G17+K17+O17+S17+W17</f>
        <v>7812</v>
      </c>
      <c r="D17" s="61">
        <f>+H17+L17+P17+T17+X17</f>
        <v>6836</v>
      </c>
      <c r="E17" s="61"/>
      <c r="F17" s="61">
        <v>5170</v>
      </c>
      <c r="G17" s="61">
        <v>2956</v>
      </c>
      <c r="H17" s="61">
        <f t="shared" ref="H17:H22" si="2">+F17-G17</f>
        <v>2214</v>
      </c>
      <c r="I17" s="61"/>
      <c r="J17" s="61">
        <v>3519</v>
      </c>
      <c r="K17" s="61">
        <v>1896</v>
      </c>
      <c r="L17" s="61">
        <f t="shared" ref="L17:L22" si="3">+J17-K17</f>
        <v>1623</v>
      </c>
      <c r="M17" s="61"/>
      <c r="N17" s="61">
        <v>2578</v>
      </c>
      <c r="O17" s="61">
        <v>1261</v>
      </c>
      <c r="P17" s="61">
        <f t="shared" ref="P17:P22" si="4">+N17-O17</f>
        <v>1317</v>
      </c>
      <c r="Q17" s="61"/>
      <c r="R17" s="61">
        <v>2348</v>
      </c>
      <c r="S17" s="61">
        <v>1158</v>
      </c>
      <c r="T17" s="61">
        <f t="shared" ref="T17:T22" si="5">+R17-S17</f>
        <v>1190</v>
      </c>
      <c r="U17" s="61"/>
      <c r="V17" s="61">
        <v>1033</v>
      </c>
      <c r="W17" s="61">
        <v>541</v>
      </c>
      <c r="X17" s="61">
        <f t="shared" ref="X17:X22" si="6">+V17-W17</f>
        <v>492</v>
      </c>
    </row>
    <row r="18" spans="1:25" ht="15" customHeight="1" x14ac:dyDescent="0.2">
      <c r="A18" s="661">
        <v>2009</v>
      </c>
      <c r="B18" s="62">
        <v>20012</v>
      </c>
      <c r="C18" s="62">
        <v>10221</v>
      </c>
      <c r="D18" s="62">
        <v>9791</v>
      </c>
      <c r="E18" s="62"/>
      <c r="F18" s="62">
        <v>5078</v>
      </c>
      <c r="G18" s="62">
        <v>2860</v>
      </c>
      <c r="H18" s="61">
        <f t="shared" si="2"/>
        <v>2218</v>
      </c>
      <c r="I18" s="62"/>
      <c r="J18" s="62">
        <v>3998</v>
      </c>
      <c r="K18" s="62">
        <v>2144</v>
      </c>
      <c r="L18" s="61">
        <f t="shared" si="3"/>
        <v>1854</v>
      </c>
      <c r="M18" s="62"/>
      <c r="N18" s="62">
        <v>4989</v>
      </c>
      <c r="O18" s="62">
        <v>2448</v>
      </c>
      <c r="P18" s="61">
        <f t="shared" si="4"/>
        <v>2541</v>
      </c>
      <c r="Q18" s="62"/>
      <c r="R18" s="62">
        <v>4281</v>
      </c>
      <c r="S18" s="62">
        <v>1986</v>
      </c>
      <c r="T18" s="61">
        <f t="shared" si="5"/>
        <v>2295</v>
      </c>
      <c r="U18" s="62"/>
      <c r="V18" s="62">
        <v>1666</v>
      </c>
      <c r="W18" s="62">
        <v>783</v>
      </c>
      <c r="X18" s="61">
        <f t="shared" si="6"/>
        <v>883</v>
      </c>
    </row>
    <row r="19" spans="1:25" ht="15" customHeight="1" x14ac:dyDescent="0.2">
      <c r="A19" s="661">
        <v>2010</v>
      </c>
      <c r="B19" s="62">
        <v>23271</v>
      </c>
      <c r="C19" s="62">
        <v>12089</v>
      </c>
      <c r="D19" s="62">
        <v>11182</v>
      </c>
      <c r="E19" s="62"/>
      <c r="F19" s="62">
        <v>5710</v>
      </c>
      <c r="G19" s="62">
        <v>3352</v>
      </c>
      <c r="H19" s="62">
        <f t="shared" si="2"/>
        <v>2358</v>
      </c>
      <c r="I19" s="62"/>
      <c r="J19" s="62">
        <v>4744</v>
      </c>
      <c r="K19" s="62">
        <v>2565</v>
      </c>
      <c r="L19" s="62">
        <f t="shared" si="3"/>
        <v>2179</v>
      </c>
      <c r="M19" s="62"/>
      <c r="N19" s="61">
        <v>4747</v>
      </c>
      <c r="O19" s="62">
        <v>2415</v>
      </c>
      <c r="P19" s="62">
        <f t="shared" si="4"/>
        <v>2332</v>
      </c>
      <c r="Q19" s="62"/>
      <c r="R19" s="62">
        <v>5305</v>
      </c>
      <c r="S19" s="61">
        <v>2518</v>
      </c>
      <c r="T19" s="62">
        <f t="shared" si="5"/>
        <v>2787</v>
      </c>
      <c r="U19" s="62"/>
      <c r="V19" s="62">
        <v>2765</v>
      </c>
      <c r="W19" s="62">
        <v>1239</v>
      </c>
      <c r="X19" s="62">
        <f t="shared" si="6"/>
        <v>1526</v>
      </c>
      <c r="Y19" s="435"/>
    </row>
    <row r="20" spans="1:25" ht="15" customHeight="1" x14ac:dyDescent="0.2">
      <c r="A20" s="661">
        <v>2011</v>
      </c>
      <c r="B20" s="62">
        <f t="shared" ref="B20:D21" si="7">+F20+J20+N20+R20+V20</f>
        <v>19727</v>
      </c>
      <c r="C20" s="62">
        <f t="shared" si="7"/>
        <v>10192</v>
      </c>
      <c r="D20" s="62">
        <f t="shared" si="7"/>
        <v>9535</v>
      </c>
      <c r="E20" s="62"/>
      <c r="F20" s="62">
        <v>4979</v>
      </c>
      <c r="G20" s="62">
        <v>2929</v>
      </c>
      <c r="H20" s="62">
        <f t="shared" si="2"/>
        <v>2050</v>
      </c>
      <c r="I20" s="62"/>
      <c r="J20" s="62">
        <v>4305</v>
      </c>
      <c r="K20" s="62">
        <v>2294</v>
      </c>
      <c r="L20" s="62">
        <f t="shared" si="3"/>
        <v>2011</v>
      </c>
      <c r="M20" s="62"/>
      <c r="N20" s="62">
        <v>4068</v>
      </c>
      <c r="O20" s="62">
        <v>2037</v>
      </c>
      <c r="P20" s="62">
        <f t="shared" si="4"/>
        <v>2031</v>
      </c>
      <c r="Q20" s="62"/>
      <c r="R20" s="62">
        <v>3928</v>
      </c>
      <c r="S20" s="62">
        <v>1852</v>
      </c>
      <c r="T20" s="62">
        <f t="shared" si="5"/>
        <v>2076</v>
      </c>
      <c r="U20" s="62"/>
      <c r="V20" s="62">
        <v>2447</v>
      </c>
      <c r="W20" s="62">
        <v>1080</v>
      </c>
      <c r="X20" s="62">
        <f t="shared" si="6"/>
        <v>1367</v>
      </c>
      <c r="Y20" s="435"/>
    </row>
    <row r="21" spans="1:25" ht="15" customHeight="1" x14ac:dyDescent="0.2">
      <c r="A21" s="661">
        <v>2012</v>
      </c>
      <c r="B21" s="62">
        <f t="shared" si="7"/>
        <v>16382</v>
      </c>
      <c r="C21" s="62">
        <f t="shared" si="7"/>
        <v>8490</v>
      </c>
      <c r="D21" s="62">
        <f t="shared" si="7"/>
        <v>7892</v>
      </c>
      <c r="E21" s="62"/>
      <c r="F21" s="62">
        <v>4416</v>
      </c>
      <c r="G21" s="62">
        <v>2629</v>
      </c>
      <c r="H21" s="62">
        <f t="shared" si="2"/>
        <v>1787</v>
      </c>
      <c r="I21" s="62"/>
      <c r="J21" s="62">
        <v>3666</v>
      </c>
      <c r="K21" s="62">
        <v>1952</v>
      </c>
      <c r="L21" s="62">
        <f t="shared" si="3"/>
        <v>1714</v>
      </c>
      <c r="M21" s="62"/>
      <c r="N21" s="62">
        <v>3106</v>
      </c>
      <c r="O21" s="62">
        <v>1554</v>
      </c>
      <c r="P21" s="62">
        <f t="shared" si="4"/>
        <v>1552</v>
      </c>
      <c r="Q21" s="62"/>
      <c r="R21" s="62">
        <v>3261</v>
      </c>
      <c r="S21" s="62">
        <v>1559</v>
      </c>
      <c r="T21" s="62">
        <f t="shared" si="5"/>
        <v>1702</v>
      </c>
      <c r="U21" s="62"/>
      <c r="V21" s="62">
        <v>1933</v>
      </c>
      <c r="W21" s="62">
        <v>796</v>
      </c>
      <c r="X21" s="62">
        <f t="shared" si="6"/>
        <v>1137</v>
      </c>
      <c r="Y21" s="435"/>
    </row>
    <row r="22" spans="1:25" ht="15" customHeight="1" x14ac:dyDescent="0.2">
      <c r="A22" s="661">
        <v>2013</v>
      </c>
      <c r="B22" s="38">
        <v>15574</v>
      </c>
      <c r="C22" s="38">
        <v>8039</v>
      </c>
      <c r="D22" s="38">
        <v>7535</v>
      </c>
      <c r="E22" s="38"/>
      <c r="F22" s="38">
        <v>4294</v>
      </c>
      <c r="G22" s="38">
        <v>2490</v>
      </c>
      <c r="H22" s="62">
        <f t="shared" si="2"/>
        <v>1804</v>
      </c>
      <c r="I22" s="38"/>
      <c r="J22" s="38">
        <v>3593</v>
      </c>
      <c r="K22" s="38">
        <v>1942</v>
      </c>
      <c r="L22" s="62">
        <f t="shared" si="3"/>
        <v>1651</v>
      </c>
      <c r="M22" s="38"/>
      <c r="N22" s="38">
        <v>2882</v>
      </c>
      <c r="O22" s="38">
        <v>1458</v>
      </c>
      <c r="P22" s="62">
        <f t="shared" si="4"/>
        <v>1424</v>
      </c>
      <c r="Q22" s="38"/>
      <c r="R22" s="38">
        <v>2917</v>
      </c>
      <c r="S22" s="38">
        <v>1370</v>
      </c>
      <c r="T22" s="62">
        <f t="shared" si="5"/>
        <v>1547</v>
      </c>
      <c r="U22" s="38"/>
      <c r="V22" s="38">
        <v>1888</v>
      </c>
      <c r="W22" s="38">
        <v>779</v>
      </c>
      <c r="X22" s="62">
        <f t="shared" si="6"/>
        <v>1109</v>
      </c>
      <c r="Y22" s="435"/>
    </row>
    <row r="23" spans="1:25" ht="15" customHeight="1" x14ac:dyDescent="0.2">
      <c r="A23" s="661">
        <v>2014</v>
      </c>
      <c r="B23" s="62">
        <v>16340</v>
      </c>
      <c r="C23" s="62">
        <v>8490</v>
      </c>
      <c r="D23" s="62">
        <v>7850</v>
      </c>
      <c r="E23" s="62"/>
      <c r="F23" s="62">
        <v>4317</v>
      </c>
      <c r="G23" s="62">
        <v>2520</v>
      </c>
      <c r="H23" s="62">
        <v>1797</v>
      </c>
      <c r="I23" s="62"/>
      <c r="J23" s="62">
        <v>3914</v>
      </c>
      <c r="K23" s="62">
        <v>2104</v>
      </c>
      <c r="L23" s="62">
        <v>1810</v>
      </c>
      <c r="M23" s="62"/>
      <c r="N23" s="62">
        <v>3008</v>
      </c>
      <c r="O23" s="62">
        <v>1539</v>
      </c>
      <c r="P23" s="62">
        <v>1469</v>
      </c>
      <c r="Q23" s="62"/>
      <c r="R23" s="62">
        <v>3159</v>
      </c>
      <c r="S23" s="62">
        <v>1474</v>
      </c>
      <c r="T23" s="62">
        <v>1685</v>
      </c>
      <c r="U23" s="62"/>
      <c r="V23" s="62">
        <v>1942</v>
      </c>
      <c r="W23" s="62">
        <v>853</v>
      </c>
      <c r="X23" s="62">
        <v>1089</v>
      </c>
      <c r="Y23" s="435"/>
    </row>
    <row r="24" spans="1:25" ht="15" customHeight="1" x14ac:dyDescent="0.2">
      <c r="A24" s="661">
        <v>2015</v>
      </c>
      <c r="B24" s="62">
        <v>16332</v>
      </c>
      <c r="C24" s="62">
        <v>8573</v>
      </c>
      <c r="D24" s="62">
        <v>7759</v>
      </c>
      <c r="E24" s="62"/>
      <c r="F24" s="62">
        <v>3908</v>
      </c>
      <c r="G24" s="62">
        <v>2261</v>
      </c>
      <c r="H24" s="62">
        <v>1647</v>
      </c>
      <c r="I24" s="62"/>
      <c r="J24" s="62">
        <v>3834</v>
      </c>
      <c r="K24" s="62">
        <v>2126</v>
      </c>
      <c r="L24" s="62">
        <v>1708</v>
      </c>
      <c r="M24" s="62"/>
      <c r="N24" s="62">
        <v>3339</v>
      </c>
      <c r="O24" s="62">
        <v>1770</v>
      </c>
      <c r="P24" s="62">
        <v>1569</v>
      </c>
      <c r="Q24" s="62"/>
      <c r="R24" s="62">
        <v>3262</v>
      </c>
      <c r="S24" s="62">
        <v>1584</v>
      </c>
      <c r="T24" s="62">
        <v>1678</v>
      </c>
      <c r="U24" s="62"/>
      <c r="V24" s="62">
        <v>1989</v>
      </c>
      <c r="W24" s="62">
        <v>832</v>
      </c>
      <c r="X24" s="62">
        <v>1157</v>
      </c>
      <c r="Y24" s="435"/>
    </row>
    <row r="25" spans="1:25" ht="15" customHeight="1" x14ac:dyDescent="0.2">
      <c r="A25" s="661">
        <v>2016</v>
      </c>
      <c r="B25" s="62">
        <v>16040</v>
      </c>
      <c r="C25" s="62">
        <v>8451</v>
      </c>
      <c r="D25" s="62">
        <v>7589</v>
      </c>
      <c r="E25" s="62"/>
      <c r="F25" s="62">
        <v>3709</v>
      </c>
      <c r="G25" s="62">
        <v>2170</v>
      </c>
      <c r="H25" s="62">
        <v>1539</v>
      </c>
      <c r="I25" s="62"/>
      <c r="J25" s="62">
        <v>3766</v>
      </c>
      <c r="K25" s="62">
        <v>2058</v>
      </c>
      <c r="L25" s="62">
        <v>1708</v>
      </c>
      <c r="M25" s="62"/>
      <c r="N25" s="62">
        <v>3093</v>
      </c>
      <c r="O25" s="62">
        <v>1648</v>
      </c>
      <c r="P25" s="62">
        <v>1445</v>
      </c>
      <c r="Q25" s="62"/>
      <c r="R25" s="62">
        <v>3427</v>
      </c>
      <c r="S25" s="62">
        <v>1678</v>
      </c>
      <c r="T25" s="62">
        <v>1749</v>
      </c>
      <c r="U25" s="62"/>
      <c r="V25" s="62">
        <v>2045</v>
      </c>
      <c r="W25" s="62">
        <v>897</v>
      </c>
      <c r="X25" s="62">
        <v>1148</v>
      </c>
      <c r="Y25" s="435"/>
    </row>
    <row r="26" spans="1:25" ht="15" customHeight="1" x14ac:dyDescent="0.2">
      <c r="A26" s="661">
        <v>2017</v>
      </c>
      <c r="B26" s="62">
        <v>16407</v>
      </c>
      <c r="C26" s="62">
        <v>8646</v>
      </c>
      <c r="D26" s="62">
        <v>7761</v>
      </c>
      <c r="E26" s="62"/>
      <c r="F26" s="62">
        <v>3439</v>
      </c>
      <c r="G26" s="62">
        <v>2029</v>
      </c>
      <c r="H26" s="62">
        <v>1410</v>
      </c>
      <c r="I26" s="62"/>
      <c r="J26" s="62">
        <v>3693</v>
      </c>
      <c r="K26" s="62">
        <v>2034</v>
      </c>
      <c r="L26" s="62">
        <v>1659</v>
      </c>
      <c r="M26" s="62"/>
      <c r="N26" s="62">
        <v>3326</v>
      </c>
      <c r="O26" s="62">
        <v>1723</v>
      </c>
      <c r="P26" s="62">
        <v>1603</v>
      </c>
      <c r="Q26" s="62"/>
      <c r="R26" s="62">
        <v>3646</v>
      </c>
      <c r="S26" s="62">
        <v>1807</v>
      </c>
      <c r="T26" s="62">
        <v>1839</v>
      </c>
      <c r="U26" s="62"/>
      <c r="V26" s="62">
        <v>2303</v>
      </c>
      <c r="W26" s="62">
        <v>1053</v>
      </c>
      <c r="X26" s="62">
        <v>1250</v>
      </c>
      <c r="Y26" s="435"/>
    </row>
    <row r="27" spans="1:25" ht="12.75" x14ac:dyDescent="0.2">
      <c r="A27" s="661">
        <v>2018</v>
      </c>
      <c r="B27" s="62">
        <v>16143</v>
      </c>
      <c r="C27" s="62">
        <v>8452</v>
      </c>
      <c r="D27" s="62">
        <v>7691</v>
      </c>
      <c r="E27" s="62"/>
      <c r="F27" s="62">
        <v>3174</v>
      </c>
      <c r="G27" s="62">
        <v>1818</v>
      </c>
      <c r="H27" s="62">
        <v>1356</v>
      </c>
      <c r="I27" s="62"/>
      <c r="J27" s="62">
        <v>3454</v>
      </c>
      <c r="K27" s="62">
        <v>1942</v>
      </c>
      <c r="L27" s="62">
        <v>1512</v>
      </c>
      <c r="M27" s="62"/>
      <c r="N27" s="62">
        <v>3248</v>
      </c>
      <c r="O27" s="62">
        <v>1718</v>
      </c>
      <c r="P27" s="62">
        <v>1530</v>
      </c>
      <c r="Q27" s="62"/>
      <c r="R27" s="62">
        <v>3822</v>
      </c>
      <c r="S27" s="62">
        <v>1890</v>
      </c>
      <c r="T27" s="62">
        <v>1932</v>
      </c>
      <c r="U27" s="62"/>
      <c r="V27" s="62">
        <v>2445</v>
      </c>
      <c r="W27" s="62">
        <v>1084</v>
      </c>
      <c r="X27" s="62">
        <v>1361</v>
      </c>
    </row>
    <row r="28" spans="1:25" ht="12.75" x14ac:dyDescent="0.2">
      <c r="A28" s="661">
        <v>2019</v>
      </c>
      <c r="B28" s="62">
        <v>16231</v>
      </c>
      <c r="C28" s="62">
        <v>8497</v>
      </c>
      <c r="D28" s="62">
        <v>7734</v>
      </c>
      <c r="E28" s="62"/>
      <c r="F28" s="62">
        <v>2479</v>
      </c>
      <c r="G28" s="62">
        <v>1409</v>
      </c>
      <c r="H28" s="62">
        <v>1070</v>
      </c>
      <c r="I28" s="62"/>
      <c r="J28" s="62">
        <v>3138</v>
      </c>
      <c r="K28" s="62">
        <v>1730</v>
      </c>
      <c r="L28" s="62">
        <v>1408</v>
      </c>
      <c r="M28" s="62"/>
      <c r="N28" s="62">
        <v>3476</v>
      </c>
      <c r="O28" s="62">
        <v>1865</v>
      </c>
      <c r="P28" s="62">
        <v>1611</v>
      </c>
      <c r="Q28" s="62"/>
      <c r="R28" s="62">
        <v>3708</v>
      </c>
      <c r="S28" s="62">
        <v>1904</v>
      </c>
      <c r="T28" s="62">
        <v>1804</v>
      </c>
      <c r="U28" s="62"/>
      <c r="V28" s="62">
        <v>3430</v>
      </c>
      <c r="W28" s="62">
        <v>1589</v>
      </c>
      <c r="X28" s="62">
        <v>1841</v>
      </c>
    </row>
    <row r="29" spans="1:25" ht="13.5" thickBot="1" x14ac:dyDescent="0.25">
      <c r="A29" s="276">
        <v>2019</v>
      </c>
      <c r="B29" s="243">
        <v>15017</v>
      </c>
      <c r="C29" s="243">
        <v>8006</v>
      </c>
      <c r="D29" s="243">
        <v>7011</v>
      </c>
      <c r="E29" s="243"/>
      <c r="F29" s="243">
        <v>2017</v>
      </c>
      <c r="G29" s="243">
        <v>1173</v>
      </c>
      <c r="H29" s="243">
        <v>844</v>
      </c>
      <c r="I29" s="243"/>
      <c r="J29" s="243">
        <v>2770</v>
      </c>
      <c r="K29" s="243">
        <v>1557</v>
      </c>
      <c r="L29" s="243">
        <v>1213</v>
      </c>
      <c r="M29" s="243"/>
      <c r="N29" s="243">
        <v>3086</v>
      </c>
      <c r="O29" s="243">
        <v>1670</v>
      </c>
      <c r="P29" s="243">
        <v>1416</v>
      </c>
      <c r="Q29" s="243"/>
      <c r="R29" s="243">
        <v>4161</v>
      </c>
      <c r="S29" s="243">
        <v>2192</v>
      </c>
      <c r="T29" s="243">
        <v>1969</v>
      </c>
      <c r="U29" s="243"/>
      <c r="V29" s="243">
        <v>2983</v>
      </c>
      <c r="W29" s="243">
        <v>1414</v>
      </c>
      <c r="X29" s="243">
        <v>1569</v>
      </c>
    </row>
    <row r="30" spans="1:25" ht="12.75" x14ac:dyDescent="0.2">
      <c r="A30" s="666" t="s">
        <v>543</v>
      </c>
    </row>
  </sheetData>
  <mergeCells count="6">
    <mergeCell ref="A8:X8"/>
    <mergeCell ref="Z2:AA3"/>
    <mergeCell ref="A4:X4"/>
    <mergeCell ref="A5:X5"/>
    <mergeCell ref="A6:X6"/>
    <mergeCell ref="A7:X7"/>
  </mergeCells>
  <hyperlinks>
    <hyperlink ref="Z2" r:id="rId1" location="INDICE!A1"/>
    <hyperlink ref="Z2:AA3" location="INDICE!A3" display="INDICE"/>
  </hyperlinks>
  <printOptions horizontalCentered="1"/>
  <pageMargins left="0.59055118110236227" right="0.59055118110236227" top="0.59055118110236227" bottom="0.98425196850393704" header="0" footer="0"/>
  <pageSetup scale="80" orientation="portrait" r:id="rId2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zoomScaleNormal="100" zoomScaleSheetLayoutView="100" workbookViewId="0"/>
  </sheetViews>
  <sheetFormatPr baseColWidth="10" defaultColWidth="11" defaultRowHeight="12" x14ac:dyDescent="0.2"/>
  <cols>
    <col min="1" max="1" width="15.125" style="29" customWidth="1"/>
    <col min="2" max="2" width="5.75" style="29" customWidth="1"/>
    <col min="3" max="3" width="6" style="29" customWidth="1"/>
    <col min="4" max="4" width="5.75" style="29" customWidth="1"/>
    <col min="5" max="5" width="1.375" style="29" customWidth="1"/>
    <col min="6" max="8" width="5" style="29" customWidth="1"/>
    <col min="9" max="9" width="1.375" style="29" customWidth="1"/>
    <col min="10" max="12" width="5" style="29" customWidth="1"/>
    <col min="13" max="13" width="1.375" style="29" customWidth="1"/>
    <col min="14" max="16" width="5" style="29" customWidth="1"/>
    <col min="17" max="17" width="1.375" style="29" customWidth="1"/>
    <col min="18" max="20" width="5" style="29" customWidth="1"/>
    <col min="21" max="21" width="1.375" style="29" customWidth="1"/>
    <col min="22" max="24" width="5" style="29" customWidth="1"/>
    <col min="25" max="25" width="3.5" style="152" customWidth="1"/>
    <col min="26" max="16384" width="11" style="152"/>
  </cols>
  <sheetData>
    <row r="1" spans="1:28" ht="12.75" x14ac:dyDescent="0.2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316"/>
      <c r="Z1" s="130"/>
      <c r="AA1" s="130"/>
      <c r="AB1" s="130"/>
    </row>
    <row r="2" spans="1:28" ht="15" x14ac:dyDescent="0.2">
      <c r="A2" s="754" t="s">
        <v>870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4"/>
      <c r="U2" s="754"/>
      <c r="V2" s="754"/>
      <c r="W2" s="754"/>
      <c r="X2" s="754"/>
      <c r="Y2" s="316"/>
      <c r="Z2" s="747" t="s">
        <v>650</v>
      </c>
      <c r="AA2" s="747"/>
      <c r="AB2" s="200"/>
    </row>
    <row r="3" spans="1:28" ht="14.25" x14ac:dyDescent="0.2">
      <c r="A3" s="754" t="s">
        <v>571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  <c r="T3" s="754"/>
      <c r="U3" s="754"/>
      <c r="V3" s="754"/>
      <c r="W3" s="754"/>
      <c r="X3" s="754"/>
      <c r="Y3" s="316"/>
      <c r="Z3" s="747"/>
      <c r="AA3" s="747"/>
      <c r="AB3" s="2"/>
    </row>
    <row r="4" spans="1:28" ht="14.25" x14ac:dyDescent="0.2">
      <c r="A4" s="754" t="s">
        <v>572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316"/>
      <c r="Z4" s="174"/>
      <c r="AA4" s="174"/>
      <c r="AB4" s="174"/>
    </row>
    <row r="5" spans="1:28" ht="14.25" x14ac:dyDescent="0.2">
      <c r="A5" s="754" t="s">
        <v>189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  <c r="S5" s="754"/>
      <c r="T5" s="754"/>
      <c r="U5" s="754"/>
      <c r="V5" s="754"/>
      <c r="W5" s="754"/>
      <c r="X5" s="754"/>
      <c r="Y5" s="148"/>
      <c r="Z5" s="148"/>
      <c r="AA5" s="148"/>
      <c r="AB5" s="148"/>
    </row>
    <row r="6" spans="1:28" ht="14.25" x14ac:dyDescent="0.2">
      <c r="A6" s="754" t="s">
        <v>191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4"/>
      <c r="W6" s="754"/>
      <c r="X6" s="754"/>
    </row>
    <row r="7" spans="1:28" ht="14.25" x14ac:dyDescent="0.2">
      <c r="A7" s="754" t="s">
        <v>184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  <c r="N7" s="754"/>
      <c r="O7" s="754"/>
      <c r="P7" s="754"/>
      <c r="Q7" s="754"/>
      <c r="R7" s="754"/>
      <c r="S7" s="754"/>
      <c r="T7" s="754"/>
      <c r="U7" s="754"/>
      <c r="V7" s="754"/>
      <c r="W7" s="754"/>
      <c r="X7" s="754"/>
    </row>
    <row r="8" spans="1:28" ht="15" thickBot="1" x14ac:dyDescent="0.25">
      <c r="A8" s="757" t="s">
        <v>1063</v>
      </c>
      <c r="B8" s="757"/>
      <c r="C8" s="757"/>
      <c r="D8" s="757"/>
      <c r="E8" s="757"/>
      <c r="F8" s="757"/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757"/>
      <c r="R8" s="757"/>
      <c r="S8" s="757"/>
      <c r="T8" s="757"/>
      <c r="U8" s="757"/>
      <c r="V8" s="757"/>
      <c r="W8" s="757"/>
      <c r="X8" s="757"/>
    </row>
    <row r="9" spans="1:28" s="151" customFormat="1" ht="12.75" x14ac:dyDescent="0.2">
      <c r="A9" s="661" t="s">
        <v>117</v>
      </c>
      <c r="B9" s="208" t="s">
        <v>50</v>
      </c>
      <c r="C9" s="208"/>
      <c r="D9" s="208"/>
      <c r="E9" s="505"/>
      <c r="F9" s="208" t="s">
        <v>14</v>
      </c>
      <c r="G9" s="208"/>
      <c r="H9" s="208"/>
      <c r="I9" s="505"/>
      <c r="J9" s="208" t="s">
        <v>15</v>
      </c>
      <c r="K9" s="208"/>
      <c r="L9" s="208"/>
      <c r="M9" s="505"/>
      <c r="N9" s="208" t="s">
        <v>16</v>
      </c>
      <c r="O9" s="208"/>
      <c r="P9" s="208"/>
      <c r="Q9" s="505"/>
      <c r="R9" s="208" t="s">
        <v>18</v>
      </c>
      <c r="S9" s="208"/>
      <c r="T9" s="208"/>
      <c r="U9" s="505"/>
      <c r="V9" s="208" t="s">
        <v>19</v>
      </c>
      <c r="W9" s="208"/>
      <c r="X9" s="208"/>
    </row>
    <row r="10" spans="1:28" s="151" customFormat="1" ht="13.5" thickBot="1" x14ac:dyDescent="0.25">
      <c r="A10" s="276" t="s">
        <v>123</v>
      </c>
      <c r="B10" s="235" t="s">
        <v>87</v>
      </c>
      <c r="C10" s="235" t="s">
        <v>88</v>
      </c>
      <c r="D10" s="235" t="s">
        <v>89</v>
      </c>
      <c r="E10" s="235"/>
      <c r="F10" s="235" t="s">
        <v>87</v>
      </c>
      <c r="G10" s="235" t="s">
        <v>88</v>
      </c>
      <c r="H10" s="235" t="s">
        <v>89</v>
      </c>
      <c r="I10" s="235"/>
      <c r="J10" s="235" t="s">
        <v>87</v>
      </c>
      <c r="K10" s="235" t="s">
        <v>88</v>
      </c>
      <c r="L10" s="235" t="s">
        <v>89</v>
      </c>
      <c r="M10" s="235"/>
      <c r="N10" s="235" t="s">
        <v>87</v>
      </c>
      <c r="O10" s="235" t="s">
        <v>88</v>
      </c>
      <c r="P10" s="235" t="s">
        <v>89</v>
      </c>
      <c r="Q10" s="235"/>
      <c r="R10" s="235" t="s">
        <v>87</v>
      </c>
      <c r="S10" s="235" t="s">
        <v>88</v>
      </c>
      <c r="T10" s="235" t="s">
        <v>89</v>
      </c>
      <c r="U10" s="235"/>
      <c r="V10" s="235" t="s">
        <v>87</v>
      </c>
      <c r="W10" s="235" t="s">
        <v>88</v>
      </c>
      <c r="X10" s="235" t="s">
        <v>89</v>
      </c>
    </row>
    <row r="11" spans="1:28" ht="15" x14ac:dyDescent="0.25">
      <c r="A11" s="237" t="s">
        <v>126</v>
      </c>
      <c r="B11" s="38">
        <f>SUM(B13:B37)</f>
        <v>15017</v>
      </c>
      <c r="C11" s="38">
        <f>SUM(C13:C37)</f>
        <v>8006</v>
      </c>
      <c r="D11" s="38">
        <f>SUM(D13:D37)</f>
        <v>7011</v>
      </c>
      <c r="E11" s="38"/>
      <c r="F11" s="38">
        <f>SUM(F13:F37)</f>
        <v>2017</v>
      </c>
      <c r="G11" s="38">
        <f>SUM(G13:G37)</f>
        <v>1173</v>
      </c>
      <c r="H11" s="38">
        <f>SUM(H13:H37)</f>
        <v>844</v>
      </c>
      <c r="I11" s="38"/>
      <c r="J11" s="38">
        <f>SUM(J13:J37)</f>
        <v>2770</v>
      </c>
      <c r="K11" s="38">
        <f>SUM(K13:K37)</f>
        <v>1557</v>
      </c>
      <c r="L11" s="38">
        <f>SUM(L13:L37)</f>
        <v>1213</v>
      </c>
      <c r="M11" s="38"/>
      <c r="N11" s="38">
        <f>SUM(N13:N37)</f>
        <v>3086</v>
      </c>
      <c r="O11" s="38">
        <f>SUM(O13:O37)</f>
        <v>1670</v>
      </c>
      <c r="P11" s="38">
        <f>SUM(P13:P37)</f>
        <v>1416</v>
      </c>
      <c r="Q11" s="38"/>
      <c r="R11" s="38">
        <f>SUM(R13:R37)</f>
        <v>4161</v>
      </c>
      <c r="S11" s="38">
        <f>SUM(S13:S37)</f>
        <v>2192</v>
      </c>
      <c r="T11" s="38">
        <f>SUM(T13:T37)</f>
        <v>1969</v>
      </c>
      <c r="U11" s="38"/>
      <c r="V11" s="38">
        <f>SUM(V13:V37)</f>
        <v>2983</v>
      </c>
      <c r="W11" s="38">
        <f>SUM(W13:W37)</f>
        <v>1414</v>
      </c>
      <c r="X11" s="38">
        <f>SUM(X13:X37)</f>
        <v>1569</v>
      </c>
    </row>
    <row r="12" spans="1:28" x14ac:dyDescent="0.2">
      <c r="A12" s="76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8" ht="12.75" x14ac:dyDescent="0.2">
      <c r="A13" s="1" t="s">
        <v>127</v>
      </c>
      <c r="B13" s="323">
        <v>948</v>
      </c>
      <c r="C13" s="323">
        <v>489</v>
      </c>
      <c r="D13" s="323">
        <v>459</v>
      </c>
      <c r="E13" s="323"/>
      <c r="F13" s="323">
        <v>129</v>
      </c>
      <c r="G13" s="323">
        <v>70</v>
      </c>
      <c r="H13" s="323">
        <v>59</v>
      </c>
      <c r="I13" s="323"/>
      <c r="J13" s="323">
        <v>183</v>
      </c>
      <c r="K13" s="323">
        <v>104</v>
      </c>
      <c r="L13" s="323">
        <v>79</v>
      </c>
      <c r="M13" s="323"/>
      <c r="N13" s="323">
        <v>219</v>
      </c>
      <c r="O13" s="323">
        <v>114</v>
      </c>
      <c r="P13" s="323">
        <v>105</v>
      </c>
      <c r="Q13" s="323"/>
      <c r="R13" s="323">
        <v>237</v>
      </c>
      <c r="S13" s="323">
        <v>121</v>
      </c>
      <c r="T13" s="323">
        <v>116</v>
      </c>
      <c r="U13" s="323"/>
      <c r="V13" s="323">
        <v>180</v>
      </c>
      <c r="W13" s="323">
        <v>80</v>
      </c>
      <c r="X13" s="323">
        <v>100</v>
      </c>
      <c r="Y13" s="704"/>
    </row>
    <row r="14" spans="1:28" ht="12.75" x14ac:dyDescent="0.2">
      <c r="A14" s="1" t="s">
        <v>128</v>
      </c>
      <c r="B14" s="323">
        <v>1030</v>
      </c>
      <c r="C14" s="323">
        <v>524</v>
      </c>
      <c r="D14" s="323">
        <v>506</v>
      </c>
      <c r="E14" s="323"/>
      <c r="F14" s="323">
        <v>144</v>
      </c>
      <c r="G14" s="323">
        <v>81</v>
      </c>
      <c r="H14" s="323">
        <v>63</v>
      </c>
      <c r="I14" s="323"/>
      <c r="J14" s="323">
        <v>192</v>
      </c>
      <c r="K14" s="323">
        <v>100</v>
      </c>
      <c r="L14" s="323">
        <v>92</v>
      </c>
      <c r="M14" s="323"/>
      <c r="N14" s="323">
        <v>228</v>
      </c>
      <c r="O14" s="323">
        <v>124</v>
      </c>
      <c r="P14" s="323">
        <v>104</v>
      </c>
      <c r="Q14" s="323"/>
      <c r="R14" s="323">
        <v>286</v>
      </c>
      <c r="S14" s="323">
        <v>142</v>
      </c>
      <c r="T14" s="323">
        <v>144</v>
      </c>
      <c r="U14" s="323"/>
      <c r="V14" s="323">
        <v>180</v>
      </c>
      <c r="W14" s="323">
        <v>77</v>
      </c>
      <c r="X14" s="323">
        <v>103</v>
      </c>
      <c r="Y14" s="704"/>
    </row>
    <row r="15" spans="1:28" ht="12.75" x14ac:dyDescent="0.2">
      <c r="A15" s="1" t="s">
        <v>129</v>
      </c>
      <c r="B15" s="323">
        <v>770</v>
      </c>
      <c r="C15" s="323">
        <v>386</v>
      </c>
      <c r="D15" s="323">
        <v>384</v>
      </c>
      <c r="E15" s="323"/>
      <c r="F15" s="323">
        <v>110</v>
      </c>
      <c r="G15" s="323">
        <v>58</v>
      </c>
      <c r="H15" s="323">
        <v>52</v>
      </c>
      <c r="I15" s="323"/>
      <c r="J15" s="323">
        <v>140</v>
      </c>
      <c r="K15" s="323">
        <v>81</v>
      </c>
      <c r="L15" s="323">
        <v>59</v>
      </c>
      <c r="M15" s="323"/>
      <c r="N15" s="323">
        <v>150</v>
      </c>
      <c r="O15" s="323">
        <v>83</v>
      </c>
      <c r="P15" s="323">
        <v>67</v>
      </c>
      <c r="Q15" s="323"/>
      <c r="R15" s="323">
        <v>208</v>
      </c>
      <c r="S15" s="323">
        <v>98</v>
      </c>
      <c r="T15" s="323">
        <v>110</v>
      </c>
      <c r="U15" s="323"/>
      <c r="V15" s="323">
        <v>162</v>
      </c>
      <c r="W15" s="323">
        <v>66</v>
      </c>
      <c r="X15" s="323">
        <v>96</v>
      </c>
      <c r="Y15" s="704"/>
    </row>
    <row r="16" spans="1:28" ht="12.75" x14ac:dyDescent="0.2">
      <c r="A16" s="1" t="s">
        <v>130</v>
      </c>
      <c r="B16" s="323">
        <v>2300</v>
      </c>
      <c r="C16" s="323">
        <v>1222</v>
      </c>
      <c r="D16" s="323">
        <v>1078</v>
      </c>
      <c r="E16" s="323"/>
      <c r="F16" s="323">
        <v>407</v>
      </c>
      <c r="G16" s="323">
        <v>227</v>
      </c>
      <c r="H16" s="323">
        <v>180</v>
      </c>
      <c r="I16" s="323"/>
      <c r="J16" s="323">
        <v>483</v>
      </c>
      <c r="K16" s="323">
        <v>263</v>
      </c>
      <c r="L16" s="323">
        <v>220</v>
      </c>
      <c r="M16" s="323"/>
      <c r="N16" s="323">
        <v>496</v>
      </c>
      <c r="O16" s="323">
        <v>276</v>
      </c>
      <c r="P16" s="323">
        <v>220</v>
      </c>
      <c r="Q16" s="323"/>
      <c r="R16" s="323">
        <v>560</v>
      </c>
      <c r="S16" s="323">
        <v>300</v>
      </c>
      <c r="T16" s="323">
        <v>260</v>
      </c>
      <c r="U16" s="323"/>
      <c r="V16" s="323">
        <v>354</v>
      </c>
      <c r="W16" s="323">
        <v>156</v>
      </c>
      <c r="X16" s="323">
        <v>198</v>
      </c>
      <c r="Y16" s="704"/>
    </row>
    <row r="17" spans="1:25" ht="12.75" x14ac:dyDescent="0.2">
      <c r="A17" s="1" t="s">
        <v>131</v>
      </c>
      <c r="B17" s="323">
        <v>237</v>
      </c>
      <c r="C17" s="323">
        <v>133</v>
      </c>
      <c r="D17" s="323">
        <v>104</v>
      </c>
      <c r="E17" s="323"/>
      <c r="F17" s="323">
        <v>16</v>
      </c>
      <c r="G17" s="323">
        <v>13</v>
      </c>
      <c r="H17" s="323">
        <v>3</v>
      </c>
      <c r="I17" s="323"/>
      <c r="J17" s="323">
        <v>51</v>
      </c>
      <c r="K17" s="323">
        <v>25</v>
      </c>
      <c r="L17" s="323">
        <v>26</v>
      </c>
      <c r="M17" s="323"/>
      <c r="N17" s="323">
        <v>43</v>
      </c>
      <c r="O17" s="323">
        <v>25</v>
      </c>
      <c r="P17" s="323">
        <v>18</v>
      </c>
      <c r="Q17" s="323"/>
      <c r="R17" s="323">
        <v>68</v>
      </c>
      <c r="S17" s="323">
        <v>40</v>
      </c>
      <c r="T17" s="323">
        <v>28</v>
      </c>
      <c r="U17" s="323"/>
      <c r="V17" s="323">
        <v>59</v>
      </c>
      <c r="W17" s="323">
        <v>30</v>
      </c>
      <c r="X17" s="323">
        <v>29</v>
      </c>
      <c r="Y17" s="704"/>
    </row>
    <row r="18" spans="1:25" ht="12.75" x14ac:dyDescent="0.2">
      <c r="A18" s="1" t="s">
        <v>132</v>
      </c>
      <c r="B18" s="323">
        <v>275</v>
      </c>
      <c r="C18" s="323">
        <v>146</v>
      </c>
      <c r="D18" s="323">
        <v>129</v>
      </c>
      <c r="E18" s="323"/>
      <c r="F18" s="323">
        <v>23</v>
      </c>
      <c r="G18" s="323">
        <v>15</v>
      </c>
      <c r="H18" s="323">
        <v>8</v>
      </c>
      <c r="I18" s="323"/>
      <c r="J18" s="323">
        <v>40</v>
      </c>
      <c r="K18" s="323">
        <v>18</v>
      </c>
      <c r="L18" s="323">
        <v>22</v>
      </c>
      <c r="M18" s="323"/>
      <c r="N18" s="323">
        <v>44</v>
      </c>
      <c r="O18" s="323">
        <v>23</v>
      </c>
      <c r="P18" s="323">
        <v>21</v>
      </c>
      <c r="Q18" s="323"/>
      <c r="R18" s="323">
        <v>116</v>
      </c>
      <c r="S18" s="323">
        <v>65</v>
      </c>
      <c r="T18" s="323">
        <v>51</v>
      </c>
      <c r="U18" s="323"/>
      <c r="V18" s="323">
        <v>52</v>
      </c>
      <c r="W18" s="323">
        <v>25</v>
      </c>
      <c r="X18" s="323">
        <v>27</v>
      </c>
      <c r="Y18" s="704"/>
    </row>
    <row r="19" spans="1:25" ht="12.75" x14ac:dyDescent="0.2">
      <c r="A19" s="1" t="s">
        <v>133</v>
      </c>
      <c r="B19" s="323">
        <v>106</v>
      </c>
      <c r="C19" s="323">
        <v>60</v>
      </c>
      <c r="D19" s="323">
        <v>46</v>
      </c>
      <c r="E19" s="323"/>
      <c r="F19" s="323">
        <v>8</v>
      </c>
      <c r="G19" s="323">
        <v>5</v>
      </c>
      <c r="H19" s="323">
        <v>3</v>
      </c>
      <c r="I19" s="323"/>
      <c r="J19" s="323">
        <v>17</v>
      </c>
      <c r="K19" s="323">
        <v>10</v>
      </c>
      <c r="L19" s="323">
        <v>7</v>
      </c>
      <c r="M19" s="323"/>
      <c r="N19" s="323">
        <v>18</v>
      </c>
      <c r="O19" s="323">
        <v>8</v>
      </c>
      <c r="P19" s="323">
        <v>10</v>
      </c>
      <c r="Q19" s="323"/>
      <c r="R19" s="323">
        <v>38</v>
      </c>
      <c r="S19" s="323">
        <v>23</v>
      </c>
      <c r="T19" s="323">
        <v>15</v>
      </c>
      <c r="U19" s="323"/>
      <c r="V19" s="323">
        <v>25</v>
      </c>
      <c r="W19" s="323">
        <v>14</v>
      </c>
      <c r="X19" s="323">
        <v>11</v>
      </c>
      <c r="Y19" s="704"/>
    </row>
    <row r="20" spans="1:25" ht="12.75" x14ac:dyDescent="0.2">
      <c r="A20" s="1" t="s">
        <v>134</v>
      </c>
      <c r="B20" s="323">
        <v>2003</v>
      </c>
      <c r="C20" s="323">
        <v>1100</v>
      </c>
      <c r="D20" s="323">
        <v>903</v>
      </c>
      <c r="E20" s="323"/>
      <c r="F20" s="323">
        <v>300</v>
      </c>
      <c r="G20" s="323">
        <v>187</v>
      </c>
      <c r="H20" s="323">
        <v>113</v>
      </c>
      <c r="I20" s="323"/>
      <c r="J20" s="323">
        <v>418</v>
      </c>
      <c r="K20" s="323">
        <v>249</v>
      </c>
      <c r="L20" s="323">
        <v>169</v>
      </c>
      <c r="M20" s="323"/>
      <c r="N20" s="323">
        <v>423</v>
      </c>
      <c r="O20" s="323">
        <v>215</v>
      </c>
      <c r="P20" s="323">
        <v>208</v>
      </c>
      <c r="Q20" s="323"/>
      <c r="R20" s="323">
        <v>528</v>
      </c>
      <c r="S20" s="323">
        <v>288</v>
      </c>
      <c r="T20" s="323">
        <v>240</v>
      </c>
      <c r="U20" s="323"/>
      <c r="V20" s="323">
        <v>334</v>
      </c>
      <c r="W20" s="323">
        <v>161</v>
      </c>
      <c r="X20" s="323">
        <v>173</v>
      </c>
      <c r="Y20" s="704"/>
    </row>
    <row r="21" spans="1:25" ht="12.75" x14ac:dyDescent="0.2">
      <c r="A21" s="1" t="s">
        <v>135</v>
      </c>
      <c r="B21" s="323">
        <v>409</v>
      </c>
      <c r="C21" s="323">
        <v>221</v>
      </c>
      <c r="D21" s="323">
        <v>188</v>
      </c>
      <c r="E21" s="323"/>
      <c r="F21" s="323">
        <v>46</v>
      </c>
      <c r="G21" s="323">
        <v>32</v>
      </c>
      <c r="H21" s="323">
        <v>14</v>
      </c>
      <c r="I21" s="323"/>
      <c r="J21" s="323">
        <v>76</v>
      </c>
      <c r="K21" s="323">
        <v>42</v>
      </c>
      <c r="L21" s="323">
        <v>34</v>
      </c>
      <c r="M21" s="323"/>
      <c r="N21" s="323">
        <v>81</v>
      </c>
      <c r="O21" s="323">
        <v>53</v>
      </c>
      <c r="P21" s="323">
        <v>28</v>
      </c>
      <c r="Q21" s="323"/>
      <c r="R21" s="323">
        <v>107</v>
      </c>
      <c r="S21" s="323">
        <v>47</v>
      </c>
      <c r="T21" s="323">
        <v>60</v>
      </c>
      <c r="U21" s="323"/>
      <c r="V21" s="323">
        <v>99</v>
      </c>
      <c r="W21" s="323">
        <v>47</v>
      </c>
      <c r="X21" s="323">
        <v>52</v>
      </c>
      <c r="Y21" s="704"/>
    </row>
    <row r="22" spans="1:25" ht="12.75" x14ac:dyDescent="0.2">
      <c r="A22" s="1" t="s">
        <v>136</v>
      </c>
      <c r="B22" s="323">
        <v>792</v>
      </c>
      <c r="C22" s="323">
        <v>431</v>
      </c>
      <c r="D22" s="323">
        <v>361</v>
      </c>
      <c r="E22" s="323"/>
      <c r="F22" s="323">
        <v>99</v>
      </c>
      <c r="G22" s="323">
        <v>61</v>
      </c>
      <c r="H22" s="323">
        <v>38</v>
      </c>
      <c r="I22" s="323"/>
      <c r="J22" s="323">
        <v>148</v>
      </c>
      <c r="K22" s="323">
        <v>89</v>
      </c>
      <c r="L22" s="323">
        <v>59</v>
      </c>
      <c r="M22" s="323"/>
      <c r="N22" s="323">
        <v>164</v>
      </c>
      <c r="O22" s="323">
        <v>85</v>
      </c>
      <c r="P22" s="323">
        <v>79</v>
      </c>
      <c r="Q22" s="323"/>
      <c r="R22" s="323">
        <v>196</v>
      </c>
      <c r="S22" s="323">
        <v>111</v>
      </c>
      <c r="T22" s="323">
        <v>85</v>
      </c>
      <c r="U22" s="323"/>
      <c r="V22" s="323">
        <v>185</v>
      </c>
      <c r="W22" s="323">
        <v>85</v>
      </c>
      <c r="X22" s="323">
        <v>100</v>
      </c>
      <c r="Y22" s="704"/>
    </row>
    <row r="23" spans="1:25" ht="12.75" x14ac:dyDescent="0.2">
      <c r="A23" s="1" t="s">
        <v>137</v>
      </c>
      <c r="B23" s="323">
        <v>158</v>
      </c>
      <c r="C23" s="323">
        <v>90</v>
      </c>
      <c r="D23" s="323">
        <v>68</v>
      </c>
      <c r="E23" s="323"/>
      <c r="F23" s="323">
        <v>19</v>
      </c>
      <c r="G23" s="323">
        <v>6</v>
      </c>
      <c r="H23" s="323">
        <v>13</v>
      </c>
      <c r="I23" s="323"/>
      <c r="J23" s="323">
        <v>20</v>
      </c>
      <c r="K23" s="323">
        <v>15</v>
      </c>
      <c r="L23" s="323">
        <v>5</v>
      </c>
      <c r="M23" s="323"/>
      <c r="N23" s="323">
        <v>29</v>
      </c>
      <c r="O23" s="323">
        <v>21</v>
      </c>
      <c r="P23" s="323">
        <v>8</v>
      </c>
      <c r="Q23" s="323"/>
      <c r="R23" s="323">
        <v>54</v>
      </c>
      <c r="S23" s="323">
        <v>30</v>
      </c>
      <c r="T23" s="323">
        <v>24</v>
      </c>
      <c r="U23" s="323"/>
      <c r="V23" s="323">
        <v>36</v>
      </c>
      <c r="W23" s="323">
        <v>18</v>
      </c>
      <c r="X23" s="323">
        <v>18</v>
      </c>
      <c r="Y23" s="704"/>
    </row>
    <row r="24" spans="1:25" ht="12.75" x14ac:dyDescent="0.2">
      <c r="A24" s="254" t="s">
        <v>138</v>
      </c>
      <c r="B24" s="323">
        <v>1016</v>
      </c>
      <c r="C24" s="323">
        <v>545</v>
      </c>
      <c r="D24" s="323">
        <v>471</v>
      </c>
      <c r="E24" s="323"/>
      <c r="F24" s="323">
        <v>145</v>
      </c>
      <c r="G24" s="323">
        <v>83</v>
      </c>
      <c r="H24" s="323">
        <v>62</v>
      </c>
      <c r="I24" s="323"/>
      <c r="J24" s="323">
        <v>197</v>
      </c>
      <c r="K24" s="323">
        <v>113</v>
      </c>
      <c r="L24" s="323">
        <v>84</v>
      </c>
      <c r="M24" s="323"/>
      <c r="N24" s="323">
        <v>245</v>
      </c>
      <c r="O24" s="323">
        <v>123</v>
      </c>
      <c r="P24" s="323">
        <v>122</v>
      </c>
      <c r="Q24" s="323"/>
      <c r="R24" s="323">
        <v>252</v>
      </c>
      <c r="S24" s="323">
        <v>139</v>
      </c>
      <c r="T24" s="323">
        <v>113</v>
      </c>
      <c r="U24" s="323"/>
      <c r="V24" s="323">
        <v>177</v>
      </c>
      <c r="W24" s="323">
        <v>87</v>
      </c>
      <c r="X24" s="323">
        <v>90</v>
      </c>
      <c r="Y24" s="704"/>
    </row>
    <row r="25" spans="1:25" ht="12.75" x14ac:dyDescent="0.2">
      <c r="A25" s="1" t="s">
        <v>139</v>
      </c>
      <c r="B25" s="323">
        <v>424</v>
      </c>
      <c r="C25" s="323">
        <v>217</v>
      </c>
      <c r="D25" s="323">
        <v>207</v>
      </c>
      <c r="E25" s="323"/>
      <c r="F25" s="323">
        <v>50</v>
      </c>
      <c r="G25" s="323">
        <v>29</v>
      </c>
      <c r="H25" s="323">
        <v>21</v>
      </c>
      <c r="I25" s="323"/>
      <c r="J25" s="323">
        <v>50</v>
      </c>
      <c r="K25" s="323">
        <v>23</v>
      </c>
      <c r="L25" s="323">
        <v>27</v>
      </c>
      <c r="M25" s="323"/>
      <c r="N25" s="323">
        <v>76</v>
      </c>
      <c r="O25" s="323">
        <v>45</v>
      </c>
      <c r="P25" s="323">
        <v>31</v>
      </c>
      <c r="Q25" s="323"/>
      <c r="R25" s="323">
        <v>155</v>
      </c>
      <c r="S25" s="323">
        <v>85</v>
      </c>
      <c r="T25" s="323">
        <v>70</v>
      </c>
      <c r="U25" s="323"/>
      <c r="V25" s="323">
        <v>93</v>
      </c>
      <c r="W25" s="323">
        <v>35</v>
      </c>
      <c r="X25" s="323">
        <v>58</v>
      </c>
      <c r="Y25" s="704"/>
    </row>
    <row r="26" spans="1:25" ht="12.75" x14ac:dyDescent="0.2">
      <c r="A26" s="1" t="s">
        <v>140</v>
      </c>
      <c r="B26" s="323">
        <v>1142</v>
      </c>
      <c r="C26" s="323">
        <v>622</v>
      </c>
      <c r="D26" s="323">
        <v>520</v>
      </c>
      <c r="E26" s="323"/>
      <c r="F26" s="323">
        <v>168</v>
      </c>
      <c r="G26" s="323">
        <v>99</v>
      </c>
      <c r="H26" s="323">
        <v>69</v>
      </c>
      <c r="I26" s="323"/>
      <c r="J26" s="323">
        <v>257</v>
      </c>
      <c r="K26" s="323">
        <v>147</v>
      </c>
      <c r="L26" s="323">
        <v>110</v>
      </c>
      <c r="M26" s="323"/>
      <c r="N26" s="323">
        <v>222</v>
      </c>
      <c r="O26" s="323">
        <v>105</v>
      </c>
      <c r="P26" s="323">
        <v>117</v>
      </c>
      <c r="Q26" s="323"/>
      <c r="R26" s="323">
        <v>314</v>
      </c>
      <c r="S26" s="323">
        <v>172</v>
      </c>
      <c r="T26" s="323">
        <v>142</v>
      </c>
      <c r="U26" s="323"/>
      <c r="V26" s="323">
        <v>181</v>
      </c>
      <c r="W26" s="323">
        <v>99</v>
      </c>
      <c r="X26" s="323">
        <v>82</v>
      </c>
      <c r="Y26" s="704"/>
    </row>
    <row r="27" spans="1:25" ht="12.75" x14ac:dyDescent="0.2">
      <c r="A27" s="1" t="s">
        <v>142</v>
      </c>
      <c r="B27" s="323">
        <v>362</v>
      </c>
      <c r="C27" s="323">
        <v>208</v>
      </c>
      <c r="D27" s="323">
        <v>154</v>
      </c>
      <c r="E27" s="323"/>
      <c r="F27" s="323">
        <v>46</v>
      </c>
      <c r="G27" s="323">
        <v>27</v>
      </c>
      <c r="H27" s="323">
        <v>19</v>
      </c>
      <c r="I27" s="323"/>
      <c r="J27" s="323">
        <v>49</v>
      </c>
      <c r="K27" s="323">
        <v>34</v>
      </c>
      <c r="L27" s="323">
        <v>15</v>
      </c>
      <c r="M27" s="323"/>
      <c r="N27" s="323">
        <v>71</v>
      </c>
      <c r="O27" s="323">
        <v>44</v>
      </c>
      <c r="P27" s="323">
        <v>27</v>
      </c>
      <c r="Q27" s="323"/>
      <c r="R27" s="323">
        <v>118</v>
      </c>
      <c r="S27" s="323">
        <v>66</v>
      </c>
      <c r="T27" s="323">
        <v>52</v>
      </c>
      <c r="U27" s="323"/>
      <c r="V27" s="323">
        <v>78</v>
      </c>
      <c r="W27" s="323">
        <v>37</v>
      </c>
      <c r="X27" s="323">
        <v>41</v>
      </c>
      <c r="Y27" s="704"/>
    </row>
    <row r="28" spans="1:25" ht="12.75" x14ac:dyDescent="0.2">
      <c r="A28" s="1" t="s">
        <v>143</v>
      </c>
      <c r="B28" s="323">
        <v>46</v>
      </c>
      <c r="C28" s="323">
        <v>35</v>
      </c>
      <c r="D28" s="323">
        <v>11</v>
      </c>
      <c r="E28" s="323"/>
      <c r="F28" s="323">
        <v>0</v>
      </c>
      <c r="G28" s="323">
        <v>0</v>
      </c>
      <c r="H28" s="323">
        <v>0</v>
      </c>
      <c r="I28" s="323"/>
      <c r="J28" s="323">
        <v>0</v>
      </c>
      <c r="K28" s="323">
        <v>0</v>
      </c>
      <c r="L28" s="323">
        <v>0</v>
      </c>
      <c r="M28" s="323"/>
      <c r="N28" s="323">
        <v>0</v>
      </c>
      <c r="O28" s="323">
        <v>0</v>
      </c>
      <c r="P28" s="323">
        <v>0</v>
      </c>
      <c r="Q28" s="323"/>
      <c r="R28" s="323">
        <v>25</v>
      </c>
      <c r="S28" s="323">
        <v>22</v>
      </c>
      <c r="T28" s="323">
        <v>3</v>
      </c>
      <c r="U28" s="323"/>
      <c r="V28" s="323">
        <v>21</v>
      </c>
      <c r="W28" s="323">
        <v>13</v>
      </c>
      <c r="X28" s="323">
        <v>8</v>
      </c>
      <c r="Y28" s="704"/>
    </row>
    <row r="29" spans="1:25" ht="12.75" x14ac:dyDescent="0.2">
      <c r="A29" s="1" t="s">
        <v>144</v>
      </c>
      <c r="B29" s="323">
        <v>112</v>
      </c>
      <c r="C29" s="323">
        <v>47</v>
      </c>
      <c r="D29" s="323">
        <v>65</v>
      </c>
      <c r="E29" s="323"/>
      <c r="F29" s="323">
        <v>14</v>
      </c>
      <c r="G29" s="323">
        <v>7</v>
      </c>
      <c r="H29" s="323">
        <v>7</v>
      </c>
      <c r="I29" s="323"/>
      <c r="J29" s="323">
        <v>16</v>
      </c>
      <c r="K29" s="323">
        <v>8</v>
      </c>
      <c r="L29" s="323">
        <v>8</v>
      </c>
      <c r="M29" s="323"/>
      <c r="N29" s="323">
        <v>22</v>
      </c>
      <c r="O29" s="323">
        <v>11</v>
      </c>
      <c r="P29" s="323">
        <v>11</v>
      </c>
      <c r="Q29" s="323"/>
      <c r="R29" s="323">
        <v>36</v>
      </c>
      <c r="S29" s="323">
        <v>13</v>
      </c>
      <c r="T29" s="323">
        <v>23</v>
      </c>
      <c r="U29" s="323"/>
      <c r="V29" s="323">
        <v>24</v>
      </c>
      <c r="W29" s="323">
        <v>8</v>
      </c>
      <c r="X29" s="323">
        <v>16</v>
      </c>
      <c r="Y29" s="704"/>
    </row>
    <row r="30" spans="1:25" ht="12.75" x14ac:dyDescent="0.2">
      <c r="A30" s="1" t="s">
        <v>145</v>
      </c>
      <c r="B30" s="323">
        <v>234</v>
      </c>
      <c r="C30" s="323">
        <v>110</v>
      </c>
      <c r="D30" s="323">
        <v>124</v>
      </c>
      <c r="E30" s="323"/>
      <c r="F30" s="323">
        <v>31</v>
      </c>
      <c r="G30" s="323">
        <v>18</v>
      </c>
      <c r="H30" s="323">
        <v>13</v>
      </c>
      <c r="I30" s="323"/>
      <c r="J30" s="323">
        <v>40</v>
      </c>
      <c r="K30" s="323">
        <v>21</v>
      </c>
      <c r="L30" s="323">
        <v>19</v>
      </c>
      <c r="M30" s="323"/>
      <c r="N30" s="323">
        <v>46</v>
      </c>
      <c r="O30" s="323">
        <v>25</v>
      </c>
      <c r="P30" s="323">
        <v>21</v>
      </c>
      <c r="Q30" s="323"/>
      <c r="R30" s="323">
        <v>53</v>
      </c>
      <c r="S30" s="323">
        <v>19</v>
      </c>
      <c r="T30" s="323">
        <v>34</v>
      </c>
      <c r="U30" s="323"/>
      <c r="V30" s="323">
        <v>64</v>
      </c>
      <c r="W30" s="323">
        <v>27</v>
      </c>
      <c r="X30" s="323">
        <v>37</v>
      </c>
      <c r="Y30" s="704"/>
    </row>
    <row r="31" spans="1:25" ht="12.75" x14ac:dyDescent="0.2">
      <c r="A31" s="1" t="s">
        <v>146</v>
      </c>
      <c r="B31" s="323">
        <v>475</v>
      </c>
      <c r="C31" s="323">
        <v>250</v>
      </c>
      <c r="D31" s="323">
        <v>225</v>
      </c>
      <c r="E31" s="323"/>
      <c r="F31" s="323">
        <v>35</v>
      </c>
      <c r="G31" s="323">
        <v>23</v>
      </c>
      <c r="H31" s="323">
        <v>12</v>
      </c>
      <c r="I31" s="323"/>
      <c r="J31" s="323">
        <v>69</v>
      </c>
      <c r="K31" s="323">
        <v>34</v>
      </c>
      <c r="L31" s="323">
        <v>35</v>
      </c>
      <c r="M31" s="323"/>
      <c r="N31" s="323">
        <v>90</v>
      </c>
      <c r="O31" s="323">
        <v>52</v>
      </c>
      <c r="P31" s="323">
        <v>38</v>
      </c>
      <c r="Q31" s="323"/>
      <c r="R31" s="323">
        <v>175</v>
      </c>
      <c r="S31" s="323">
        <v>89</v>
      </c>
      <c r="T31" s="323">
        <v>86</v>
      </c>
      <c r="U31" s="323"/>
      <c r="V31" s="323">
        <v>106</v>
      </c>
      <c r="W31" s="323">
        <v>52</v>
      </c>
      <c r="X31" s="323">
        <v>54</v>
      </c>
      <c r="Y31" s="704"/>
    </row>
    <row r="32" spans="1:25" ht="12.75" x14ac:dyDescent="0.2">
      <c r="A32" s="1" t="s">
        <v>147</v>
      </c>
      <c r="B32" s="323">
        <v>395</v>
      </c>
      <c r="C32" s="323">
        <v>198</v>
      </c>
      <c r="D32" s="323">
        <v>197</v>
      </c>
      <c r="E32" s="323"/>
      <c r="F32" s="323">
        <v>46</v>
      </c>
      <c r="G32" s="323">
        <v>27</v>
      </c>
      <c r="H32" s="323">
        <v>19</v>
      </c>
      <c r="I32" s="323"/>
      <c r="J32" s="323">
        <v>57</v>
      </c>
      <c r="K32" s="323">
        <v>31</v>
      </c>
      <c r="L32" s="323">
        <v>26</v>
      </c>
      <c r="M32" s="323"/>
      <c r="N32" s="323">
        <v>78</v>
      </c>
      <c r="O32" s="323">
        <v>36</v>
      </c>
      <c r="P32" s="323">
        <v>42</v>
      </c>
      <c r="Q32" s="323"/>
      <c r="R32" s="323">
        <v>104</v>
      </c>
      <c r="S32" s="323">
        <v>51</v>
      </c>
      <c r="T32" s="323">
        <v>53</v>
      </c>
      <c r="U32" s="323"/>
      <c r="V32" s="323">
        <v>110</v>
      </c>
      <c r="W32" s="323">
        <v>53</v>
      </c>
      <c r="X32" s="323">
        <v>57</v>
      </c>
      <c r="Y32" s="704"/>
    </row>
    <row r="33" spans="1:25" ht="12.75" x14ac:dyDescent="0.2">
      <c r="A33" s="1" t="s">
        <v>148</v>
      </c>
      <c r="B33" s="323">
        <v>149</v>
      </c>
      <c r="C33" s="323">
        <v>72</v>
      </c>
      <c r="D33" s="323">
        <v>77</v>
      </c>
      <c r="E33" s="323"/>
      <c r="F33" s="323">
        <v>15</v>
      </c>
      <c r="G33" s="323">
        <v>10</v>
      </c>
      <c r="H33" s="323">
        <v>5</v>
      </c>
      <c r="I33" s="323"/>
      <c r="J33" s="323">
        <v>26</v>
      </c>
      <c r="K33" s="323">
        <v>13</v>
      </c>
      <c r="L33" s="323">
        <v>13</v>
      </c>
      <c r="M33" s="323"/>
      <c r="N33" s="323">
        <v>30</v>
      </c>
      <c r="O33" s="323">
        <v>19</v>
      </c>
      <c r="P33" s="323">
        <v>11</v>
      </c>
      <c r="Q33" s="323"/>
      <c r="R33" s="323">
        <v>36</v>
      </c>
      <c r="S33" s="323">
        <v>13</v>
      </c>
      <c r="T33" s="323">
        <v>23</v>
      </c>
      <c r="U33" s="323"/>
      <c r="V33" s="323">
        <v>42</v>
      </c>
      <c r="W33" s="323">
        <v>17</v>
      </c>
      <c r="X33" s="323">
        <v>25</v>
      </c>
      <c r="Y33" s="704"/>
    </row>
    <row r="34" spans="1:25" ht="12.75" x14ac:dyDescent="0.2">
      <c r="A34" s="1" t="s">
        <v>149</v>
      </c>
      <c r="B34" s="323">
        <v>283</v>
      </c>
      <c r="C34" s="323">
        <v>157</v>
      </c>
      <c r="D34" s="323">
        <v>126</v>
      </c>
      <c r="E34" s="323"/>
      <c r="F34" s="323">
        <v>26</v>
      </c>
      <c r="G34" s="323">
        <v>11</v>
      </c>
      <c r="H34" s="323">
        <v>15</v>
      </c>
      <c r="I34" s="323"/>
      <c r="J34" s="323">
        <v>46</v>
      </c>
      <c r="K34" s="323">
        <v>26</v>
      </c>
      <c r="L34" s="323">
        <v>20</v>
      </c>
      <c r="M34" s="323"/>
      <c r="N34" s="323">
        <v>56</v>
      </c>
      <c r="O34" s="323">
        <v>28</v>
      </c>
      <c r="P34" s="323">
        <v>28</v>
      </c>
      <c r="Q34" s="323"/>
      <c r="R34" s="323">
        <v>79</v>
      </c>
      <c r="S34" s="323">
        <v>43</v>
      </c>
      <c r="T34" s="323">
        <v>36</v>
      </c>
      <c r="U34" s="323"/>
      <c r="V34" s="323">
        <v>76</v>
      </c>
      <c r="W34" s="323">
        <v>49</v>
      </c>
      <c r="X34" s="323">
        <v>27</v>
      </c>
      <c r="Y34" s="704"/>
    </row>
    <row r="35" spans="1:25" ht="12.75" x14ac:dyDescent="0.2">
      <c r="A35" s="1" t="s">
        <v>151</v>
      </c>
      <c r="B35" s="323">
        <v>755</v>
      </c>
      <c r="C35" s="323">
        <v>407</v>
      </c>
      <c r="D35" s="323">
        <v>348</v>
      </c>
      <c r="E35" s="323"/>
      <c r="F35" s="323">
        <v>88</v>
      </c>
      <c r="G35" s="323">
        <v>52</v>
      </c>
      <c r="H35" s="323">
        <v>36</v>
      </c>
      <c r="I35" s="323"/>
      <c r="J35" s="323">
        <v>129</v>
      </c>
      <c r="K35" s="323">
        <v>70</v>
      </c>
      <c r="L35" s="323">
        <v>59</v>
      </c>
      <c r="M35" s="323"/>
      <c r="N35" s="323">
        <v>153</v>
      </c>
      <c r="O35" s="323">
        <v>89</v>
      </c>
      <c r="P35" s="323">
        <v>64</v>
      </c>
      <c r="Q35" s="323"/>
      <c r="R35" s="323">
        <v>224</v>
      </c>
      <c r="S35" s="323">
        <v>114</v>
      </c>
      <c r="T35" s="323">
        <v>110</v>
      </c>
      <c r="U35" s="323"/>
      <c r="V35" s="323">
        <v>161</v>
      </c>
      <c r="W35" s="323">
        <v>82</v>
      </c>
      <c r="X35" s="323">
        <v>79</v>
      </c>
      <c r="Y35" s="704"/>
    </row>
    <row r="36" spans="1:25" ht="12.75" x14ac:dyDescent="0.2">
      <c r="A36" s="37" t="s">
        <v>152</v>
      </c>
      <c r="B36" s="323">
        <v>490</v>
      </c>
      <c r="C36" s="323">
        <v>280</v>
      </c>
      <c r="D36" s="323">
        <v>210</v>
      </c>
      <c r="E36" s="323"/>
      <c r="F36" s="323">
        <v>37</v>
      </c>
      <c r="G36" s="323">
        <v>22</v>
      </c>
      <c r="H36" s="323">
        <v>15</v>
      </c>
      <c r="I36" s="323"/>
      <c r="J36" s="323">
        <v>50</v>
      </c>
      <c r="K36" s="323">
        <v>31</v>
      </c>
      <c r="L36" s="323">
        <v>19</v>
      </c>
      <c r="M36" s="323"/>
      <c r="N36" s="323">
        <v>87</v>
      </c>
      <c r="O36" s="323">
        <v>56</v>
      </c>
      <c r="P36" s="323">
        <v>31</v>
      </c>
      <c r="Q36" s="323"/>
      <c r="R36" s="323">
        <v>161</v>
      </c>
      <c r="S36" s="323">
        <v>89</v>
      </c>
      <c r="T36" s="323">
        <v>72</v>
      </c>
      <c r="U36" s="323"/>
      <c r="V36" s="323">
        <v>155</v>
      </c>
      <c r="W36" s="323">
        <v>82</v>
      </c>
      <c r="X36" s="323">
        <v>73</v>
      </c>
      <c r="Y36" s="704"/>
    </row>
    <row r="37" spans="1:25" ht="13.5" thickBot="1" x14ac:dyDescent="0.25">
      <c r="A37" s="241" t="s">
        <v>153</v>
      </c>
      <c r="B37" s="425">
        <v>106</v>
      </c>
      <c r="C37" s="425">
        <v>56</v>
      </c>
      <c r="D37" s="425">
        <v>50</v>
      </c>
      <c r="E37" s="425"/>
      <c r="F37" s="425">
        <v>15</v>
      </c>
      <c r="G37" s="425">
        <v>10</v>
      </c>
      <c r="H37" s="425">
        <v>5</v>
      </c>
      <c r="I37" s="425"/>
      <c r="J37" s="425">
        <v>16</v>
      </c>
      <c r="K37" s="425">
        <v>10</v>
      </c>
      <c r="L37" s="425">
        <v>6</v>
      </c>
      <c r="M37" s="425"/>
      <c r="N37" s="425">
        <v>15</v>
      </c>
      <c r="O37" s="425">
        <v>10</v>
      </c>
      <c r="P37" s="425">
        <v>5</v>
      </c>
      <c r="Q37" s="425"/>
      <c r="R37" s="425">
        <v>31</v>
      </c>
      <c r="S37" s="425">
        <v>12</v>
      </c>
      <c r="T37" s="425">
        <v>19</v>
      </c>
      <c r="U37" s="425"/>
      <c r="V37" s="425">
        <v>29</v>
      </c>
      <c r="W37" s="425">
        <v>14</v>
      </c>
      <c r="X37" s="425">
        <v>15</v>
      </c>
      <c r="Y37" s="704"/>
    </row>
    <row r="38" spans="1:25" ht="12.75" x14ac:dyDescent="0.2">
      <c r="A38" s="665" t="s">
        <v>561</v>
      </c>
    </row>
    <row r="39" spans="1:25" ht="12.75" x14ac:dyDescent="0.2">
      <c r="A39" s="666" t="s">
        <v>543</v>
      </c>
    </row>
  </sheetData>
  <mergeCells count="8">
    <mergeCell ref="A8:X8"/>
    <mergeCell ref="Z2:AA3"/>
    <mergeCell ref="A5:X5"/>
    <mergeCell ref="A6:X6"/>
    <mergeCell ref="A7:X7"/>
    <mergeCell ref="A2:X2"/>
    <mergeCell ref="A3:X3"/>
    <mergeCell ref="A4:X4"/>
  </mergeCells>
  <hyperlinks>
    <hyperlink ref="Z2" r:id="rId1" location="INDICE!A1"/>
    <hyperlink ref="Z2:AA3" location="INDICE!A3" display="INDICE"/>
  </hyperlinks>
  <printOptions horizontalCentered="1"/>
  <pageMargins left="0.59055118110236227" right="0.59055118110236227" top="0.59055118110236227" bottom="0.98425196850393704" header="0" footer="0"/>
  <pageSetup scale="75" orientation="portrait" r:id="rId2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40"/>
  <sheetViews>
    <sheetView zoomScaleNormal="100" zoomScaleSheetLayoutView="100" workbookViewId="0">
      <selection activeCell="Z3" sqref="Z3:AA4"/>
    </sheetView>
  </sheetViews>
  <sheetFormatPr baseColWidth="10" defaultColWidth="11" defaultRowHeight="12.75" x14ac:dyDescent="0.2"/>
  <cols>
    <col min="1" max="1" width="7.5" customWidth="1"/>
    <col min="2" max="2" width="5" bestFit="1" customWidth="1"/>
    <col min="3" max="4" width="4.25" bestFit="1" customWidth="1"/>
    <col min="5" max="5" width="1.375" customWidth="1"/>
    <col min="6" max="8" width="4.25" bestFit="1" customWidth="1"/>
    <col min="9" max="9" width="1.25" customWidth="1"/>
    <col min="10" max="12" width="4.25" bestFit="1" customWidth="1"/>
    <col min="13" max="13" width="0.625" customWidth="1"/>
    <col min="14" max="16" width="4.25" bestFit="1" customWidth="1"/>
    <col min="17" max="17" width="1.5" customWidth="1"/>
    <col min="18" max="20" width="4.25" bestFit="1" customWidth="1"/>
    <col min="21" max="21" width="0.875" customWidth="1"/>
    <col min="22" max="24" width="4.25" bestFit="1" customWidth="1"/>
    <col min="25" max="25" width="4.125" style="156" customWidth="1"/>
    <col min="26" max="16384" width="11" style="156"/>
  </cols>
  <sheetData>
    <row r="3" spans="1:27" ht="14.25" x14ac:dyDescent="0.2">
      <c r="A3" s="754" t="s">
        <v>872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  <c r="T3" s="754"/>
      <c r="U3" s="754"/>
      <c r="V3" s="754"/>
      <c r="W3" s="754"/>
      <c r="X3" s="754"/>
      <c r="Z3" s="747" t="s">
        <v>650</v>
      </c>
      <c r="AA3" s="747"/>
    </row>
    <row r="4" spans="1:27" s="157" customFormat="1" ht="14.25" x14ac:dyDescent="0.2">
      <c r="A4" s="754" t="s">
        <v>571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Z4" s="747"/>
      <c r="AA4" s="747"/>
    </row>
    <row r="5" spans="1:27" s="157" customFormat="1" ht="15" x14ac:dyDescent="0.25">
      <c r="A5" s="754" t="s">
        <v>572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  <c r="S5" s="754"/>
      <c r="T5" s="754"/>
      <c r="U5" s="754"/>
      <c r="V5" s="754"/>
      <c r="W5" s="754"/>
      <c r="X5" s="754"/>
      <c r="Y5" s="174"/>
      <c r="Z5" s="174"/>
      <c r="AA5" s="155"/>
    </row>
    <row r="6" spans="1:27" s="157" customFormat="1" ht="15" x14ac:dyDescent="0.25">
      <c r="A6" s="754" t="s">
        <v>189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4"/>
      <c r="W6" s="754"/>
      <c r="X6" s="754"/>
      <c r="Y6" s="155"/>
      <c r="Z6" s="155"/>
      <c r="AA6" s="155"/>
    </row>
    <row r="7" spans="1:27" s="157" customFormat="1" ht="15" x14ac:dyDescent="0.25">
      <c r="A7" s="754" t="s">
        <v>528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  <c r="N7" s="754"/>
      <c r="O7" s="754"/>
      <c r="P7" s="754"/>
      <c r="Q7" s="754"/>
      <c r="R7" s="754"/>
      <c r="S7" s="754"/>
      <c r="T7" s="754"/>
      <c r="U7" s="754"/>
      <c r="V7" s="754"/>
      <c r="W7" s="754"/>
      <c r="X7" s="754"/>
      <c r="Y7" s="155"/>
      <c r="Z7" s="155"/>
      <c r="AA7" s="155"/>
    </row>
    <row r="8" spans="1:27" s="162" customFormat="1" ht="15.75" x14ac:dyDescent="0.3">
      <c r="A8" s="754" t="s">
        <v>109</v>
      </c>
      <c r="B8" s="754"/>
      <c r="C8" s="754"/>
      <c r="D8" s="754"/>
      <c r="E8" s="754"/>
      <c r="F8" s="754"/>
      <c r="G8" s="754"/>
      <c r="H8" s="754"/>
      <c r="I8" s="754"/>
      <c r="J8" s="754"/>
      <c r="K8" s="754"/>
      <c r="L8" s="754"/>
      <c r="M8" s="754"/>
      <c r="N8" s="754"/>
      <c r="O8" s="754"/>
      <c r="P8" s="754"/>
      <c r="Q8" s="754"/>
      <c r="R8" s="754"/>
      <c r="S8" s="754"/>
      <c r="T8" s="754"/>
      <c r="U8" s="754"/>
      <c r="V8" s="754"/>
      <c r="W8" s="754"/>
      <c r="X8" s="754"/>
    </row>
    <row r="9" spans="1:27" s="162" customFormat="1" ht="16.5" thickBot="1" x14ac:dyDescent="0.35">
      <c r="A9" s="757" t="s">
        <v>1076</v>
      </c>
      <c r="B9" s="757"/>
      <c r="C9" s="757"/>
      <c r="D9" s="757"/>
      <c r="E9" s="757"/>
      <c r="F9" s="757"/>
      <c r="G9" s="757"/>
      <c r="H9" s="757"/>
      <c r="I9" s="757"/>
      <c r="J9" s="757"/>
      <c r="K9" s="757"/>
      <c r="L9" s="757"/>
      <c r="M9" s="757"/>
      <c r="N9" s="757"/>
      <c r="O9" s="757"/>
      <c r="P9" s="757"/>
      <c r="Q9" s="757"/>
      <c r="R9" s="757"/>
      <c r="S9" s="757"/>
      <c r="T9" s="757"/>
      <c r="U9" s="757"/>
      <c r="V9" s="757"/>
      <c r="W9" s="757"/>
      <c r="X9" s="757"/>
    </row>
    <row r="10" spans="1:27" ht="15" customHeight="1" x14ac:dyDescent="0.2">
      <c r="A10" s="236"/>
      <c r="B10" s="208" t="s">
        <v>50</v>
      </c>
      <c r="C10" s="208"/>
      <c r="D10" s="208"/>
      <c r="E10" s="505"/>
      <c r="F10" s="208" t="s">
        <v>14</v>
      </c>
      <c r="G10" s="208"/>
      <c r="H10" s="208"/>
      <c r="I10" s="505"/>
      <c r="J10" s="208" t="s">
        <v>15</v>
      </c>
      <c r="K10" s="208"/>
      <c r="L10" s="208"/>
      <c r="M10" s="505"/>
      <c r="N10" s="208" t="s">
        <v>16</v>
      </c>
      <c r="O10" s="208"/>
      <c r="P10" s="208"/>
      <c r="Q10" s="505"/>
      <c r="R10" s="208" t="s">
        <v>18</v>
      </c>
      <c r="S10" s="208"/>
      <c r="T10" s="208"/>
      <c r="U10" s="505"/>
      <c r="V10" s="208" t="s">
        <v>19</v>
      </c>
      <c r="W10" s="208"/>
      <c r="X10" s="208"/>
    </row>
    <row r="11" spans="1:27" ht="15" customHeight="1" thickBot="1" x14ac:dyDescent="0.25">
      <c r="A11" s="276" t="s">
        <v>858</v>
      </c>
      <c r="B11" s="235" t="s">
        <v>87</v>
      </c>
      <c r="C11" s="235" t="s">
        <v>88</v>
      </c>
      <c r="D11" s="235" t="s">
        <v>89</v>
      </c>
      <c r="E11" s="235"/>
      <c r="F11" s="235" t="s">
        <v>87</v>
      </c>
      <c r="G11" s="235" t="s">
        <v>88</v>
      </c>
      <c r="H11" s="235" t="s">
        <v>89</v>
      </c>
      <c r="I11" s="235"/>
      <c r="J11" s="235" t="s">
        <v>87</v>
      </c>
      <c r="K11" s="235" t="s">
        <v>88</v>
      </c>
      <c r="L11" s="235" t="s">
        <v>89</v>
      </c>
      <c r="M11" s="235"/>
      <c r="N11" s="235" t="s">
        <v>87</v>
      </c>
      <c r="O11" s="235" t="s">
        <v>88</v>
      </c>
      <c r="P11" s="235" t="s">
        <v>89</v>
      </c>
      <c r="Q11" s="235"/>
      <c r="R11" s="235" t="s">
        <v>87</v>
      </c>
      <c r="S11" s="235" t="s">
        <v>88</v>
      </c>
      <c r="T11" s="235" t="s">
        <v>89</v>
      </c>
      <c r="U11" s="235"/>
      <c r="V11" s="235" t="s">
        <v>87</v>
      </c>
      <c r="W11" s="235" t="s">
        <v>88</v>
      </c>
      <c r="X11" s="235" t="s">
        <v>89</v>
      </c>
    </row>
    <row r="12" spans="1:27" ht="15" customHeight="1" x14ac:dyDescent="0.2">
      <c r="A12" s="661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7" ht="15" customHeight="1" x14ac:dyDescent="0.25">
      <c r="A13" s="668" t="s">
        <v>5</v>
      </c>
      <c r="B13" s="239">
        <v>15017</v>
      </c>
      <c r="C13" s="239">
        <v>8006</v>
      </c>
      <c r="D13" s="239">
        <v>7011</v>
      </c>
      <c r="E13" s="239"/>
      <c r="F13" s="239">
        <v>2017</v>
      </c>
      <c r="G13" s="239">
        <v>1173</v>
      </c>
      <c r="H13" s="239">
        <v>844</v>
      </c>
      <c r="I13" s="239"/>
      <c r="J13" s="239">
        <v>2770</v>
      </c>
      <c r="K13" s="239">
        <v>1557</v>
      </c>
      <c r="L13" s="239">
        <v>1213</v>
      </c>
      <c r="M13" s="239"/>
      <c r="N13" s="239">
        <v>3086</v>
      </c>
      <c r="O13" s="239">
        <v>1670</v>
      </c>
      <c r="P13" s="239">
        <v>1416</v>
      </c>
      <c r="Q13" s="239"/>
      <c r="R13" s="239">
        <v>4161</v>
      </c>
      <c r="S13" s="239">
        <v>2192</v>
      </c>
      <c r="T13" s="239">
        <v>1969</v>
      </c>
      <c r="U13" s="239"/>
      <c r="V13" s="239">
        <v>2983</v>
      </c>
      <c r="W13" s="239">
        <v>1414</v>
      </c>
      <c r="X13" s="239">
        <v>1569</v>
      </c>
    </row>
    <row r="14" spans="1:27" ht="15" customHeight="1" x14ac:dyDescent="0.2">
      <c r="A14" s="274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</row>
    <row r="15" spans="1:27" ht="15" customHeight="1" x14ac:dyDescent="0.2">
      <c r="A15" s="274">
        <v>14</v>
      </c>
      <c r="B15" s="239">
        <v>103.4022590556048</v>
      </c>
      <c r="C15" s="239">
        <v>60.56576013936678</v>
      </c>
      <c r="D15" s="239">
        <v>42.836498916238021</v>
      </c>
      <c r="E15" s="239"/>
      <c r="F15" s="239">
        <v>73.69529494382023</v>
      </c>
      <c r="G15" s="239">
        <v>46.431249999999999</v>
      </c>
      <c r="H15" s="239">
        <v>27.264044943820227</v>
      </c>
      <c r="I15" s="239"/>
      <c r="J15" s="239">
        <v>20.125626435193851</v>
      </c>
      <c r="K15" s="239">
        <v>10.583836858006041</v>
      </c>
      <c r="L15" s="239">
        <v>9.5417895771878083</v>
      </c>
      <c r="M15" s="239"/>
      <c r="N15" s="239">
        <v>9.581337676590719</v>
      </c>
      <c r="O15" s="239">
        <v>3.5506732813607367</v>
      </c>
      <c r="P15" s="239">
        <v>6.0306643952299828</v>
      </c>
      <c r="Q15" s="239"/>
      <c r="R15" s="239">
        <v>0</v>
      </c>
      <c r="S15" s="239">
        <v>0</v>
      </c>
      <c r="T15" s="239">
        <v>0</v>
      </c>
      <c r="U15" s="239"/>
      <c r="V15" s="239">
        <v>0</v>
      </c>
      <c r="W15" s="239">
        <v>0</v>
      </c>
      <c r="X15" s="239">
        <v>0</v>
      </c>
    </row>
    <row r="16" spans="1:27" ht="15" customHeight="1" x14ac:dyDescent="0.2">
      <c r="A16" s="274">
        <v>15</v>
      </c>
      <c r="B16" s="239">
        <v>916.86390761732207</v>
      </c>
      <c r="C16" s="239">
        <v>496.92660516986086</v>
      </c>
      <c r="D16" s="239">
        <v>419.93730244746109</v>
      </c>
      <c r="E16" s="239"/>
      <c r="F16" s="239">
        <v>479.95842696629211</v>
      </c>
      <c r="G16" s="239">
        <v>273.7</v>
      </c>
      <c r="H16" s="239">
        <v>206.25842696629212</v>
      </c>
      <c r="I16" s="239"/>
      <c r="J16" s="239">
        <v>266.33707114996719</v>
      </c>
      <c r="K16" s="239">
        <v>142.2938066465257</v>
      </c>
      <c r="L16" s="239">
        <v>124.04326450344149</v>
      </c>
      <c r="M16" s="239"/>
      <c r="N16" s="239">
        <v>105.07866278220408</v>
      </c>
      <c r="O16" s="239">
        <v>55.627214741318213</v>
      </c>
      <c r="P16" s="239">
        <v>49.451448040885857</v>
      </c>
      <c r="Q16" s="239"/>
      <c r="R16" s="239">
        <v>63.091253490384773</v>
      </c>
      <c r="S16" s="239">
        <v>24.101154480483782</v>
      </c>
      <c r="T16" s="239">
        <v>38.990099009900987</v>
      </c>
      <c r="U16" s="239"/>
      <c r="V16" s="239">
        <v>2.3984932284738587</v>
      </c>
      <c r="W16" s="239">
        <v>1.2044293015332197</v>
      </c>
      <c r="X16" s="239">
        <v>1.1940639269406392</v>
      </c>
    </row>
    <row r="17" spans="1:24" ht="15" customHeight="1" x14ac:dyDescent="0.2">
      <c r="A17" s="274">
        <v>16</v>
      </c>
      <c r="B17" s="239">
        <v>1743.2725400412096</v>
      </c>
      <c r="C17" s="239">
        <v>904.39865222348362</v>
      </c>
      <c r="D17" s="239">
        <v>838.87388781772609</v>
      </c>
      <c r="E17" s="239"/>
      <c r="F17" s="239">
        <v>440.43915028089884</v>
      </c>
      <c r="G17" s="239">
        <v>260.25937499999998</v>
      </c>
      <c r="H17" s="239">
        <v>180.17977528089887</v>
      </c>
      <c r="I17" s="239"/>
      <c r="J17" s="239">
        <v>635.60401275001709</v>
      </c>
      <c r="K17" s="239">
        <v>343.38670694864049</v>
      </c>
      <c r="L17" s="239">
        <v>292.2173058013766</v>
      </c>
      <c r="M17" s="239"/>
      <c r="N17" s="239">
        <v>332.25729936481071</v>
      </c>
      <c r="O17" s="239">
        <v>159.78029766123316</v>
      </c>
      <c r="P17" s="239">
        <v>172.47700170357751</v>
      </c>
      <c r="Q17" s="239"/>
      <c r="R17" s="239">
        <v>251.06627614726841</v>
      </c>
      <c r="S17" s="239">
        <v>103.63496426608027</v>
      </c>
      <c r="T17" s="239">
        <v>147.43131188118812</v>
      </c>
      <c r="U17" s="239"/>
      <c r="V17" s="239">
        <v>83.905801498214743</v>
      </c>
      <c r="W17" s="239">
        <v>37.337308347529813</v>
      </c>
      <c r="X17" s="239">
        <v>46.56849315068493</v>
      </c>
    </row>
    <row r="18" spans="1:24" ht="15" customHeight="1" x14ac:dyDescent="0.2">
      <c r="A18" s="274">
        <v>17</v>
      </c>
      <c r="B18" s="239">
        <v>2565.5345208879426</v>
      </c>
      <c r="C18" s="239">
        <v>1389.9834452265327</v>
      </c>
      <c r="D18" s="239">
        <v>1175.5510756614096</v>
      </c>
      <c r="E18" s="239"/>
      <c r="F18" s="239">
        <v>411.6978581460674</v>
      </c>
      <c r="G18" s="239">
        <v>250.484375</v>
      </c>
      <c r="H18" s="239">
        <v>161.2134831460674</v>
      </c>
      <c r="I18" s="239"/>
      <c r="J18" s="239">
        <v>600.88109094041772</v>
      </c>
      <c r="K18" s="239">
        <v>352.79456193353474</v>
      </c>
      <c r="L18" s="239">
        <v>248.08652900688298</v>
      </c>
      <c r="M18" s="239"/>
      <c r="N18" s="239">
        <v>773.83083994460662</v>
      </c>
      <c r="O18" s="239">
        <v>405.96031183557761</v>
      </c>
      <c r="P18" s="239">
        <v>367.87052810902895</v>
      </c>
      <c r="Q18" s="239"/>
      <c r="R18" s="239">
        <v>553.74929137704862</v>
      </c>
      <c r="S18" s="239">
        <v>277.1632765255635</v>
      </c>
      <c r="T18" s="239">
        <v>276.58601485148517</v>
      </c>
      <c r="U18" s="239"/>
      <c r="V18" s="239">
        <v>225.37544047980208</v>
      </c>
      <c r="W18" s="239">
        <v>103.5809199318569</v>
      </c>
      <c r="X18" s="239">
        <v>121.7945205479452</v>
      </c>
    </row>
    <row r="19" spans="1:24" x14ac:dyDescent="0.2">
      <c r="A19" s="274">
        <v>18</v>
      </c>
      <c r="B19" s="239">
        <v>2968.892722881295</v>
      </c>
      <c r="C19" s="239">
        <v>1621.9324526701305</v>
      </c>
      <c r="D19" s="239">
        <v>1346.9602702111642</v>
      </c>
      <c r="E19" s="239"/>
      <c r="F19" s="239">
        <v>292.08205758426971</v>
      </c>
      <c r="G19" s="239">
        <v>174.72812500000001</v>
      </c>
      <c r="H19" s="239">
        <v>117.35393258426967</v>
      </c>
      <c r="I19" s="239"/>
      <c r="J19" s="239">
        <v>539.59609894631149</v>
      </c>
      <c r="K19" s="239">
        <v>301.05135951661629</v>
      </c>
      <c r="L19" s="239">
        <v>238.5447394296952</v>
      </c>
      <c r="M19" s="239"/>
      <c r="N19" s="239">
        <v>662.0894094465848</v>
      </c>
      <c r="O19" s="239">
        <v>383.47271438695958</v>
      </c>
      <c r="P19" s="239">
        <v>278.61669505962521</v>
      </c>
      <c r="Q19" s="239"/>
      <c r="R19" s="239">
        <v>987.14062134292044</v>
      </c>
      <c r="S19" s="239">
        <v>530.22539857064316</v>
      </c>
      <c r="T19" s="239">
        <v>456.91522277227727</v>
      </c>
      <c r="U19" s="239"/>
      <c r="V19" s="239">
        <v>487.98453556120819</v>
      </c>
      <c r="W19" s="239">
        <v>232.45485519591139</v>
      </c>
      <c r="X19" s="239">
        <v>255.5296803652968</v>
      </c>
    </row>
    <row r="20" spans="1:24" x14ac:dyDescent="0.2">
      <c r="A20" s="274">
        <v>19</v>
      </c>
      <c r="B20" s="239">
        <v>2447.0537490093948</v>
      </c>
      <c r="C20" s="239">
        <v>1328.490591907851</v>
      </c>
      <c r="D20" s="239">
        <v>1118.5631571015433</v>
      </c>
      <c r="E20" s="239"/>
      <c r="F20" s="239">
        <v>138.61857443820224</v>
      </c>
      <c r="G20" s="239">
        <v>76.978125000000006</v>
      </c>
      <c r="H20" s="239">
        <v>61.640449438202246</v>
      </c>
      <c r="I20" s="239"/>
      <c r="J20" s="239">
        <v>324.19456846895821</v>
      </c>
      <c r="K20" s="239">
        <v>183.45317220543808</v>
      </c>
      <c r="L20" s="239">
        <v>140.74139626352016</v>
      </c>
      <c r="M20" s="239"/>
      <c r="N20" s="239">
        <v>527.3540772972641</v>
      </c>
      <c r="O20" s="239">
        <v>301.80722891566268</v>
      </c>
      <c r="P20" s="239">
        <v>225.54684838160139</v>
      </c>
      <c r="Q20" s="239"/>
      <c r="R20" s="239">
        <v>832.06349472564079</v>
      </c>
      <c r="S20" s="239">
        <v>450.69158878504669</v>
      </c>
      <c r="T20" s="239">
        <v>381.37190594059405</v>
      </c>
      <c r="U20" s="239"/>
      <c r="V20" s="239">
        <v>624.82303407932909</v>
      </c>
      <c r="W20" s="239">
        <v>315.56047700170359</v>
      </c>
      <c r="X20" s="239">
        <v>309.26255707762556</v>
      </c>
    </row>
    <row r="21" spans="1:24" x14ac:dyDescent="0.2">
      <c r="A21" s="274">
        <v>20</v>
      </c>
      <c r="B21" s="239">
        <v>1735.5420383108362</v>
      </c>
      <c r="C21" s="239">
        <v>938.53617617692589</v>
      </c>
      <c r="D21" s="239">
        <v>797.00586213391023</v>
      </c>
      <c r="E21" s="239"/>
      <c r="F21" s="239">
        <v>72.218047752808985</v>
      </c>
      <c r="G21" s="239">
        <v>36.65625</v>
      </c>
      <c r="H21" s="239">
        <v>35.561797752808985</v>
      </c>
      <c r="I21" s="239"/>
      <c r="J21" s="239">
        <v>173.84036114156024</v>
      </c>
      <c r="K21" s="239">
        <v>104.66238670694864</v>
      </c>
      <c r="L21" s="239">
        <v>69.177974434611599</v>
      </c>
      <c r="M21" s="239"/>
      <c r="N21" s="239">
        <v>285.33099267497892</v>
      </c>
      <c r="O21" s="239">
        <v>153.86250885896527</v>
      </c>
      <c r="P21" s="239">
        <v>131.46848381601365</v>
      </c>
      <c r="Q21" s="239"/>
      <c r="R21" s="239">
        <v>641.73188810084957</v>
      </c>
      <c r="S21" s="239">
        <v>363.9274326553051</v>
      </c>
      <c r="T21" s="239">
        <v>277.80445544554453</v>
      </c>
      <c r="U21" s="239"/>
      <c r="V21" s="239">
        <v>562.42074864063852</v>
      </c>
      <c r="W21" s="239">
        <v>279.42759795570697</v>
      </c>
      <c r="X21" s="239">
        <v>282.99315068493149</v>
      </c>
    </row>
    <row r="22" spans="1:24" x14ac:dyDescent="0.2">
      <c r="A22" s="274">
        <v>21</v>
      </c>
      <c r="B22" s="239">
        <v>1026.7232290209533</v>
      </c>
      <c r="C22" s="239">
        <v>550.31533830491105</v>
      </c>
      <c r="D22" s="239">
        <v>476.40789071604217</v>
      </c>
      <c r="E22" s="239"/>
      <c r="F22" s="239">
        <v>42.25488061797752</v>
      </c>
      <c r="G22" s="239">
        <v>25.659374999999997</v>
      </c>
      <c r="H22" s="239">
        <v>16.595505617977526</v>
      </c>
      <c r="I22" s="239"/>
      <c r="J22" s="239">
        <v>87.541655155409401</v>
      </c>
      <c r="K22" s="239">
        <v>50.567220543806648</v>
      </c>
      <c r="L22" s="239">
        <v>36.974434611602753</v>
      </c>
      <c r="M22" s="239"/>
      <c r="N22" s="239">
        <v>181.43588765322841</v>
      </c>
      <c r="O22" s="239">
        <v>99.418851878100639</v>
      </c>
      <c r="P22" s="239">
        <v>82.017035775127766</v>
      </c>
      <c r="Q22" s="239"/>
      <c r="R22" s="239">
        <v>322.13791612462512</v>
      </c>
      <c r="S22" s="239">
        <v>177.1434854315558</v>
      </c>
      <c r="T22" s="239">
        <v>144.99443069306929</v>
      </c>
      <c r="U22" s="239"/>
      <c r="V22" s="239">
        <v>393.35288946971286</v>
      </c>
      <c r="W22" s="239">
        <v>197.52640545144803</v>
      </c>
      <c r="X22" s="239">
        <v>195.82648401826484</v>
      </c>
    </row>
    <row r="23" spans="1:24" x14ac:dyDescent="0.2">
      <c r="A23" s="274">
        <v>22</v>
      </c>
      <c r="B23" s="239">
        <v>678.46436283171238</v>
      </c>
      <c r="C23" s="239">
        <v>337.857843217197</v>
      </c>
      <c r="D23" s="239">
        <v>340.60651961451543</v>
      </c>
      <c r="E23" s="239"/>
      <c r="F23" s="239">
        <v>21.701896067415731</v>
      </c>
      <c r="G23" s="239">
        <v>12.21875</v>
      </c>
      <c r="H23" s="239">
        <v>9.4831460674157295</v>
      </c>
      <c r="I23" s="239"/>
      <c r="J23" s="239">
        <v>66.22330502306707</v>
      </c>
      <c r="K23" s="239">
        <v>39.983383685800604</v>
      </c>
      <c r="L23" s="239">
        <v>26.23992133726647</v>
      </c>
      <c r="M23" s="239"/>
      <c r="N23" s="239">
        <v>119.46195685638635</v>
      </c>
      <c r="O23" s="239">
        <v>60.361445783132524</v>
      </c>
      <c r="P23" s="239">
        <v>59.100511073253827</v>
      </c>
      <c r="Q23" s="239"/>
      <c r="R23" s="239">
        <v>236.1907144878864</v>
      </c>
      <c r="S23" s="239">
        <v>126.53106102253986</v>
      </c>
      <c r="T23" s="239">
        <v>109.65965346534654</v>
      </c>
      <c r="U23" s="239"/>
      <c r="V23" s="239">
        <v>234.8864903969569</v>
      </c>
      <c r="W23" s="239">
        <v>98.763202725724014</v>
      </c>
      <c r="X23" s="239">
        <v>136.12328767123287</v>
      </c>
    </row>
    <row r="24" spans="1:24" x14ac:dyDescent="0.2">
      <c r="A24" s="274">
        <v>23</v>
      </c>
      <c r="B24" s="239">
        <v>433.83486355780019</v>
      </c>
      <c r="C24" s="239">
        <v>214.90393444676818</v>
      </c>
      <c r="D24" s="239">
        <v>218.93092911103196</v>
      </c>
      <c r="E24" s="239"/>
      <c r="F24" s="239">
        <v>17.963307584269664</v>
      </c>
      <c r="G24" s="239">
        <v>6.109375</v>
      </c>
      <c r="H24" s="239">
        <v>11.853932584269662</v>
      </c>
      <c r="I24" s="239"/>
      <c r="J24" s="239">
        <v>34.337859856755401</v>
      </c>
      <c r="K24" s="239">
        <v>17.639728096676738</v>
      </c>
      <c r="L24" s="239">
        <v>16.698131760078663</v>
      </c>
      <c r="M24" s="239"/>
      <c r="N24" s="239">
        <v>40.579590634307948</v>
      </c>
      <c r="O24" s="239">
        <v>22.487597448618001</v>
      </c>
      <c r="P24" s="239">
        <v>18.091993185689947</v>
      </c>
      <c r="Q24" s="239"/>
      <c r="R24" s="239">
        <v>167.14108672755674</v>
      </c>
      <c r="S24" s="239">
        <v>90.379329301814181</v>
      </c>
      <c r="T24" s="239">
        <v>76.761757425742573</v>
      </c>
      <c r="U24" s="239"/>
      <c r="V24" s="239">
        <v>173.81301875491042</v>
      </c>
      <c r="W24" s="239">
        <v>78.287904599659285</v>
      </c>
      <c r="X24" s="239">
        <v>95.525114155251131</v>
      </c>
    </row>
    <row r="25" spans="1:24" x14ac:dyDescent="0.2">
      <c r="A25" s="274">
        <v>24</v>
      </c>
      <c r="B25" s="239">
        <v>207.86655531636842</v>
      </c>
      <c r="C25" s="239">
        <v>82.767362628860212</v>
      </c>
      <c r="D25" s="239">
        <v>125.09919268750824</v>
      </c>
      <c r="E25" s="239"/>
      <c r="F25" s="239">
        <v>5.9999297752808989</v>
      </c>
      <c r="G25" s="239">
        <v>2.4437500000000001</v>
      </c>
      <c r="H25" s="239">
        <v>3.5561797752808988</v>
      </c>
      <c r="I25" s="239"/>
      <c r="J25" s="239">
        <v>14.195491597524857</v>
      </c>
      <c r="K25" s="239">
        <v>8.2318731117824768</v>
      </c>
      <c r="L25" s="239">
        <v>5.9636184857423791</v>
      </c>
      <c r="M25" s="239"/>
      <c r="N25" s="239">
        <v>25.125614392634169</v>
      </c>
      <c r="O25" s="239">
        <v>10.65201984408221</v>
      </c>
      <c r="P25" s="239">
        <v>14.473594548551958</v>
      </c>
      <c r="Q25" s="239"/>
      <c r="R25" s="239">
        <v>66.719809532492548</v>
      </c>
      <c r="S25" s="239">
        <v>26.511269928532158</v>
      </c>
      <c r="T25" s="239">
        <v>40.208539603960396</v>
      </c>
      <c r="U25" s="239"/>
      <c r="V25" s="239">
        <v>95.82571001843597</v>
      </c>
      <c r="W25" s="239">
        <v>34.928449744463371</v>
      </c>
      <c r="X25" s="239">
        <v>60.897260273972599</v>
      </c>
    </row>
    <row r="26" spans="1:24" x14ac:dyDescent="0.2">
      <c r="A26" s="274">
        <v>25</v>
      </c>
      <c r="B26" s="239">
        <v>97.191963582356649</v>
      </c>
      <c r="C26" s="239">
        <v>40.802575379648914</v>
      </c>
      <c r="D26" s="239">
        <v>56.389388202707728</v>
      </c>
      <c r="E26" s="239"/>
      <c r="F26" s="239">
        <v>1.1853932584269662</v>
      </c>
      <c r="G26" s="239">
        <v>0</v>
      </c>
      <c r="H26" s="239">
        <v>1.1853932584269662</v>
      </c>
      <c r="I26" s="239"/>
      <c r="J26" s="239">
        <v>3.5614292674087347</v>
      </c>
      <c r="K26" s="239">
        <v>1.1759818731117824</v>
      </c>
      <c r="L26" s="239">
        <v>2.3854473942969521</v>
      </c>
      <c r="M26" s="239"/>
      <c r="N26" s="239">
        <v>13.132010957951456</v>
      </c>
      <c r="O26" s="239">
        <v>7.1013465627214734</v>
      </c>
      <c r="P26" s="239">
        <v>6.0306643952299828</v>
      </c>
      <c r="Q26" s="239"/>
      <c r="R26" s="239">
        <v>21.811484862752355</v>
      </c>
      <c r="S26" s="239">
        <v>10.845519516217703</v>
      </c>
      <c r="T26" s="239">
        <v>10.965965346534652</v>
      </c>
      <c r="U26" s="239"/>
      <c r="V26" s="239">
        <v>57.501645235817136</v>
      </c>
      <c r="W26" s="239">
        <v>21.679727427597957</v>
      </c>
      <c r="X26" s="239">
        <v>35.821917808219176</v>
      </c>
    </row>
    <row r="27" spans="1:24" x14ac:dyDescent="0.2">
      <c r="A27" s="274">
        <v>26</v>
      </c>
      <c r="B27" s="239">
        <v>41.965633685725962</v>
      </c>
      <c r="C27" s="239">
        <v>16.782294592092331</v>
      </c>
      <c r="D27" s="239">
        <v>25.183339093633631</v>
      </c>
      <c r="E27" s="239"/>
      <c r="F27" s="239">
        <v>0</v>
      </c>
      <c r="G27" s="239">
        <v>0</v>
      </c>
      <c r="H27" s="239">
        <v>0</v>
      </c>
      <c r="I27" s="239"/>
      <c r="J27" s="239">
        <v>1.192723697148476</v>
      </c>
      <c r="K27" s="239">
        <v>0</v>
      </c>
      <c r="L27" s="239">
        <v>1.192723697148476</v>
      </c>
      <c r="M27" s="239"/>
      <c r="N27" s="239">
        <v>8.3526296789523045</v>
      </c>
      <c r="O27" s="239">
        <v>4.7342310418143159</v>
      </c>
      <c r="P27" s="239">
        <v>3.6183986371379895</v>
      </c>
      <c r="Q27" s="239"/>
      <c r="R27" s="239">
        <v>10.885668126323353</v>
      </c>
      <c r="S27" s="239">
        <v>7.2303463441451346</v>
      </c>
      <c r="T27" s="239">
        <v>3.6553217821782176</v>
      </c>
      <c r="U27" s="239"/>
      <c r="V27" s="239">
        <v>21.534612183301828</v>
      </c>
      <c r="W27" s="239">
        <v>4.8177172061328788</v>
      </c>
      <c r="X27" s="239">
        <v>16.716894977168948</v>
      </c>
    </row>
    <row r="28" spans="1:24" x14ac:dyDescent="0.2">
      <c r="A28" s="274">
        <v>27</v>
      </c>
      <c r="B28" s="239">
        <v>6.0049208845200637</v>
      </c>
      <c r="C28" s="239">
        <v>3.5924163635200186</v>
      </c>
      <c r="D28" s="239">
        <v>2.4125045210000451</v>
      </c>
      <c r="E28" s="239"/>
      <c r="F28" s="239">
        <v>0</v>
      </c>
      <c r="G28" s="239">
        <v>0</v>
      </c>
      <c r="H28" s="239">
        <v>0</v>
      </c>
      <c r="I28" s="239"/>
      <c r="J28" s="239">
        <v>0</v>
      </c>
      <c r="K28" s="239">
        <v>0</v>
      </c>
      <c r="L28" s="239">
        <v>0</v>
      </c>
      <c r="M28" s="239"/>
      <c r="N28" s="239">
        <v>1.183557760453579</v>
      </c>
      <c r="O28" s="239">
        <v>1.183557760453579</v>
      </c>
      <c r="P28" s="239">
        <v>0</v>
      </c>
      <c r="Q28" s="239"/>
      <c r="R28" s="239">
        <v>1.2184405940594059</v>
      </c>
      <c r="S28" s="239">
        <v>0</v>
      </c>
      <c r="T28" s="239">
        <v>1.2184405940594059</v>
      </c>
      <c r="U28" s="239"/>
      <c r="V28" s="239">
        <v>3.6029225300070786</v>
      </c>
      <c r="W28" s="239">
        <v>2.4088586030664394</v>
      </c>
      <c r="X28" s="239">
        <v>1.1940639269406392</v>
      </c>
    </row>
    <row r="29" spans="1:24" x14ac:dyDescent="0.2">
      <c r="A29" s="274">
        <v>28</v>
      </c>
      <c r="B29" s="239">
        <v>4.7852808525629742</v>
      </c>
      <c r="C29" s="239">
        <v>1.2044293015332197</v>
      </c>
      <c r="D29" s="239">
        <v>3.5808515510297543</v>
      </c>
      <c r="E29" s="239"/>
      <c r="F29" s="239">
        <v>0</v>
      </c>
      <c r="G29" s="239">
        <v>0</v>
      </c>
      <c r="H29" s="239">
        <v>0</v>
      </c>
      <c r="I29" s="239"/>
      <c r="J29" s="239">
        <v>1.192723697148476</v>
      </c>
      <c r="K29" s="239">
        <v>0</v>
      </c>
      <c r="L29" s="239">
        <v>1.192723697148476</v>
      </c>
      <c r="M29" s="239"/>
      <c r="N29" s="239">
        <v>0</v>
      </c>
      <c r="O29" s="239">
        <v>0</v>
      </c>
      <c r="P29" s="239">
        <v>0</v>
      </c>
      <c r="Q29" s="239"/>
      <c r="R29" s="239">
        <v>0</v>
      </c>
      <c r="S29" s="239">
        <v>0</v>
      </c>
      <c r="T29" s="239">
        <v>0</v>
      </c>
      <c r="U29" s="239"/>
      <c r="V29" s="239">
        <v>3.5925571554144984</v>
      </c>
      <c r="W29" s="239">
        <v>1.2044293015332197</v>
      </c>
      <c r="X29" s="239">
        <v>2.3881278538812785</v>
      </c>
    </row>
    <row r="30" spans="1:24" x14ac:dyDescent="0.2">
      <c r="A30" s="274">
        <v>29</v>
      </c>
      <c r="B30" s="239">
        <v>3.5925571554144984</v>
      </c>
      <c r="C30" s="239">
        <v>1.2044293015332197</v>
      </c>
      <c r="D30" s="239">
        <v>2.3881278538812785</v>
      </c>
      <c r="E30" s="239"/>
      <c r="F30" s="239">
        <v>0</v>
      </c>
      <c r="G30" s="239">
        <v>0</v>
      </c>
      <c r="H30" s="239">
        <v>0</v>
      </c>
      <c r="I30" s="239"/>
      <c r="J30" s="239">
        <v>0</v>
      </c>
      <c r="K30" s="239">
        <v>0</v>
      </c>
      <c r="L30" s="239">
        <v>0</v>
      </c>
      <c r="M30" s="239"/>
      <c r="N30" s="239">
        <v>0</v>
      </c>
      <c r="O30" s="239">
        <v>0</v>
      </c>
      <c r="P30" s="239">
        <v>0</v>
      </c>
      <c r="Q30" s="239"/>
      <c r="R30" s="239">
        <v>0</v>
      </c>
      <c r="S30" s="239">
        <v>0</v>
      </c>
      <c r="T30" s="239">
        <v>0</v>
      </c>
      <c r="U30" s="239"/>
      <c r="V30" s="239">
        <v>3.5925571554144984</v>
      </c>
      <c r="W30" s="239">
        <v>1.2044293015332197</v>
      </c>
      <c r="X30" s="239">
        <v>2.3881278538812785</v>
      </c>
    </row>
    <row r="31" spans="1:24" x14ac:dyDescent="0.2">
      <c r="A31" s="274" t="s">
        <v>873</v>
      </c>
      <c r="B31" s="239">
        <v>18.045325313192595</v>
      </c>
      <c r="C31" s="239">
        <v>7.2969870255574092</v>
      </c>
      <c r="D31" s="239">
        <v>10.748338287635184</v>
      </c>
      <c r="E31" s="239"/>
      <c r="F31" s="239">
        <v>9.6290730337078649</v>
      </c>
      <c r="G31" s="239">
        <v>4.8875000000000002</v>
      </c>
      <c r="H31" s="239">
        <v>4.7415730337078648</v>
      </c>
      <c r="I31" s="239"/>
      <c r="J31" s="239">
        <v>0</v>
      </c>
      <c r="K31" s="239">
        <v>0</v>
      </c>
      <c r="L31" s="239">
        <v>0</v>
      </c>
      <c r="M31" s="239"/>
      <c r="N31" s="239">
        <v>1.2061328790459966</v>
      </c>
      <c r="O31" s="239">
        <v>0</v>
      </c>
      <c r="P31" s="239">
        <v>1.2061328790459966</v>
      </c>
      <c r="Q31" s="239"/>
      <c r="R31" s="239">
        <v>2.4234983180835949</v>
      </c>
      <c r="S31" s="239">
        <v>1.2050577240241891</v>
      </c>
      <c r="T31" s="239">
        <v>1.2184405940594059</v>
      </c>
      <c r="U31" s="239"/>
      <c r="V31" s="239">
        <v>4.7866210823551372</v>
      </c>
      <c r="W31" s="239">
        <v>1.2044293015332197</v>
      </c>
      <c r="X31" s="239">
        <v>3.5821917808219177</v>
      </c>
    </row>
    <row r="32" spans="1:24" x14ac:dyDescent="0.2">
      <c r="A32" s="274" t="s">
        <v>874</v>
      </c>
      <c r="B32" s="239">
        <v>3.6139163270906285</v>
      </c>
      <c r="C32" s="239">
        <v>3.6139163270906285</v>
      </c>
      <c r="D32" s="239">
        <v>0</v>
      </c>
      <c r="E32" s="239"/>
      <c r="F32" s="239">
        <v>0</v>
      </c>
      <c r="G32" s="239">
        <v>0</v>
      </c>
      <c r="H32" s="239">
        <v>0</v>
      </c>
      <c r="I32" s="239"/>
      <c r="J32" s="239">
        <v>0</v>
      </c>
      <c r="K32" s="239">
        <v>0</v>
      </c>
      <c r="L32" s="239">
        <v>0</v>
      </c>
      <c r="M32" s="239"/>
      <c r="N32" s="239">
        <v>0</v>
      </c>
      <c r="O32" s="239">
        <v>0</v>
      </c>
      <c r="P32" s="239">
        <v>0</v>
      </c>
      <c r="Q32" s="239"/>
      <c r="R32" s="239">
        <v>1.2050577240241891</v>
      </c>
      <c r="S32" s="239">
        <v>1.2050577240241891</v>
      </c>
      <c r="T32" s="239">
        <v>0</v>
      </c>
      <c r="U32" s="239"/>
      <c r="V32" s="239">
        <v>2.4088586030664394</v>
      </c>
      <c r="W32" s="239">
        <v>2.4088586030664394</v>
      </c>
      <c r="X32" s="239">
        <v>0</v>
      </c>
    </row>
    <row r="33" spans="1:24" x14ac:dyDescent="0.2">
      <c r="A33" s="274" t="s">
        <v>875</v>
      </c>
      <c r="B33" s="239">
        <v>2.3613751315387486</v>
      </c>
      <c r="C33" s="239">
        <v>1.1759818731117824</v>
      </c>
      <c r="D33" s="239">
        <v>1.1853932584269662</v>
      </c>
      <c r="E33" s="239"/>
      <c r="F33" s="239">
        <v>1.1853932584269662</v>
      </c>
      <c r="G33" s="239">
        <v>0</v>
      </c>
      <c r="H33" s="239">
        <v>1.1853932584269662</v>
      </c>
      <c r="I33" s="239"/>
      <c r="J33" s="239">
        <v>1.1759818731117824</v>
      </c>
      <c r="K33" s="239">
        <v>1.1759818731117824</v>
      </c>
      <c r="L33" s="239">
        <v>0</v>
      </c>
      <c r="M33" s="239"/>
      <c r="N33" s="239">
        <v>0</v>
      </c>
      <c r="O33" s="239">
        <v>0</v>
      </c>
      <c r="P33" s="239">
        <v>0</v>
      </c>
      <c r="Q33" s="239"/>
      <c r="R33" s="239">
        <v>0</v>
      </c>
      <c r="S33" s="239">
        <v>0</v>
      </c>
      <c r="T33" s="239">
        <v>0</v>
      </c>
      <c r="U33" s="239"/>
      <c r="V33" s="239">
        <v>0</v>
      </c>
      <c r="W33" s="239">
        <v>0</v>
      </c>
      <c r="X33" s="239">
        <v>0</v>
      </c>
    </row>
    <row r="34" spans="1:24" x14ac:dyDescent="0.2">
      <c r="A34" s="274" t="s">
        <v>876</v>
      </c>
      <c r="B34" s="239">
        <v>6.0086004437945721</v>
      </c>
      <c r="C34" s="239">
        <v>2.4437500000000001</v>
      </c>
      <c r="D34" s="239">
        <v>3.5648504437945716</v>
      </c>
      <c r="E34" s="239"/>
      <c r="F34" s="239">
        <v>4.8145365168539325</v>
      </c>
      <c r="G34" s="239">
        <v>2.4437500000000001</v>
      </c>
      <c r="H34" s="239">
        <v>2.3707865168539324</v>
      </c>
      <c r="I34" s="239"/>
      <c r="J34" s="239">
        <v>0</v>
      </c>
      <c r="K34" s="239">
        <v>0</v>
      </c>
      <c r="L34" s="239">
        <v>0</v>
      </c>
      <c r="M34" s="239"/>
      <c r="N34" s="239">
        <v>0</v>
      </c>
      <c r="O34" s="239">
        <v>0</v>
      </c>
      <c r="P34" s="239">
        <v>0</v>
      </c>
      <c r="Q34" s="239"/>
      <c r="R34" s="239">
        <v>0</v>
      </c>
      <c r="S34" s="239">
        <v>0</v>
      </c>
      <c r="T34" s="239">
        <v>0</v>
      </c>
      <c r="U34" s="239"/>
      <c r="V34" s="239">
        <v>1.1940639269406392</v>
      </c>
      <c r="W34" s="239">
        <v>0</v>
      </c>
      <c r="X34" s="239">
        <v>1.1940639269406392</v>
      </c>
    </row>
    <row r="35" spans="1:24" ht="13.5" thickBot="1" x14ac:dyDescent="0.25">
      <c r="A35" s="276" t="s">
        <v>226</v>
      </c>
      <c r="B35" s="242">
        <v>5.9796780933644937</v>
      </c>
      <c r="C35" s="242">
        <v>1.2050577240241891</v>
      </c>
      <c r="D35" s="242">
        <v>4.7746203693403046</v>
      </c>
      <c r="E35" s="242"/>
      <c r="F35" s="242">
        <v>3.5561797752808988</v>
      </c>
      <c r="G35" s="242">
        <v>0</v>
      </c>
      <c r="H35" s="242">
        <v>3.5561797752808988</v>
      </c>
      <c r="I35" s="242"/>
      <c r="J35" s="242">
        <v>0</v>
      </c>
      <c r="K35" s="242">
        <v>0</v>
      </c>
      <c r="L35" s="242">
        <v>0</v>
      </c>
      <c r="M35" s="242"/>
      <c r="N35" s="242">
        <v>0</v>
      </c>
      <c r="O35" s="242">
        <v>0</v>
      </c>
      <c r="P35" s="242">
        <v>0</v>
      </c>
      <c r="Q35" s="242"/>
      <c r="R35" s="242">
        <v>2.4234983180835949</v>
      </c>
      <c r="S35" s="242">
        <v>1.2050577240241891</v>
      </c>
      <c r="T35" s="242">
        <v>1.2184405940594059</v>
      </c>
      <c r="U35" s="242"/>
      <c r="V35" s="242">
        <v>0</v>
      </c>
      <c r="W35" s="242">
        <v>0</v>
      </c>
      <c r="X35" s="242">
        <v>0</v>
      </c>
    </row>
    <row r="36" spans="1:24" x14ac:dyDescent="0.2">
      <c r="A36" s="2" t="s">
        <v>1088</v>
      </c>
      <c r="B36" s="2"/>
      <c r="C36" s="2"/>
      <c r="D36" s="2"/>
      <c r="E36" s="2"/>
      <c r="F36" s="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x14ac:dyDescent="0.2">
      <c r="A37" s="2" t="s">
        <v>1085</v>
      </c>
      <c r="B37" s="2"/>
      <c r="C37" s="2"/>
      <c r="D37" s="2"/>
      <c r="E37" s="2"/>
      <c r="F37" s="2"/>
    </row>
    <row r="38" spans="1:24" x14ac:dyDescent="0.2">
      <c r="A38" s="2" t="s">
        <v>1089</v>
      </c>
      <c r="B38" s="2"/>
      <c r="C38" s="2"/>
      <c r="D38" s="2"/>
      <c r="E38" s="2"/>
      <c r="F38" s="2"/>
    </row>
    <row r="39" spans="1:24" x14ac:dyDescent="0.2">
      <c r="A39" s="365" t="s">
        <v>561</v>
      </c>
      <c r="B39" s="62"/>
      <c r="C39" s="62"/>
      <c r="D39" s="61"/>
      <c r="E39" s="62"/>
      <c r="F39" s="61"/>
    </row>
    <row r="40" spans="1:24" x14ac:dyDescent="0.2">
      <c r="A40" s="362" t="s">
        <v>543</v>
      </c>
      <c r="B40" s="252"/>
      <c r="C40" s="252"/>
      <c r="D40" s="252"/>
      <c r="E40" s="252"/>
      <c r="F40" s="252"/>
    </row>
  </sheetData>
  <mergeCells count="8">
    <mergeCell ref="A8:X8"/>
    <mergeCell ref="A9:X9"/>
    <mergeCell ref="Z3:AA4"/>
    <mergeCell ref="A3:X3"/>
    <mergeCell ref="A4:X4"/>
    <mergeCell ref="A5:X5"/>
    <mergeCell ref="A6:X6"/>
    <mergeCell ref="A7:X7"/>
  </mergeCells>
  <hyperlinks>
    <hyperlink ref="Z3" r:id="rId1" location="INDICE!A1"/>
    <hyperlink ref="Z3:AA4" location="INDICE!A3" display="INDICE"/>
  </hyperlinks>
  <printOptions horizontalCentered="1"/>
  <pageMargins left="0.59055118110236227" right="0.59055118110236227" top="0.59055118110236227" bottom="0.98425196850393704" header="0" footer="0"/>
  <pageSetup scale="84" orientation="portrait" horizontalDpi="300" verticalDpi="300" r:id="rId2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Normal="100" zoomScaleSheetLayoutView="100" workbookViewId="0">
      <selection activeCell="R2" sqref="R2:S3"/>
    </sheetView>
  </sheetViews>
  <sheetFormatPr baseColWidth="10" defaultColWidth="11" defaultRowHeight="12.75" x14ac:dyDescent="0.2"/>
  <cols>
    <col min="1" max="1" width="10.25" style="2" bestFit="1" customWidth="1"/>
    <col min="2" max="4" width="5" style="316" customWidth="1"/>
    <col min="5" max="5" width="0.875" style="316" customWidth="1"/>
    <col min="6" max="8" width="5" style="316" customWidth="1"/>
    <col min="9" max="9" width="0.5" style="316" customWidth="1"/>
    <col min="10" max="12" width="5" style="316" customWidth="1"/>
    <col min="13" max="13" width="0.625" style="2" customWidth="1"/>
    <col min="14" max="16" width="5" style="2" customWidth="1"/>
    <col min="17" max="16384" width="11" style="118"/>
  </cols>
  <sheetData>
    <row r="1" spans="1:21" ht="15" x14ac:dyDescent="0.25">
      <c r="Q1" s="130"/>
      <c r="R1" s="130"/>
      <c r="S1" s="130"/>
      <c r="T1" s="130"/>
      <c r="U1" s="155"/>
    </row>
    <row r="2" spans="1:21" ht="15" x14ac:dyDescent="0.25">
      <c r="A2" s="86" t="s">
        <v>869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00"/>
      <c r="R2" s="747" t="s">
        <v>650</v>
      </c>
      <c r="S2" s="747"/>
      <c r="T2" s="200"/>
      <c r="U2" s="155"/>
    </row>
    <row r="3" spans="1:21" ht="15" x14ac:dyDescent="0.25">
      <c r="A3" s="86" t="s">
        <v>576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200"/>
      <c r="R3" s="747"/>
      <c r="S3" s="747"/>
      <c r="T3"/>
      <c r="U3" s="155"/>
    </row>
    <row r="4" spans="1:21" ht="15" x14ac:dyDescent="0.25">
      <c r="A4" s="229" t="s">
        <v>554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174"/>
      <c r="R4" s="174"/>
      <c r="S4" s="174"/>
      <c r="T4" s="174"/>
      <c r="U4" s="155"/>
    </row>
    <row r="5" spans="1:21" ht="15" x14ac:dyDescent="0.25">
      <c r="A5" s="229" t="s">
        <v>109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155"/>
      <c r="R5" s="155"/>
      <c r="S5" s="155"/>
      <c r="T5" s="155"/>
      <c r="U5" s="155"/>
    </row>
    <row r="6" spans="1:21" s="126" customFormat="1" ht="15.75" thickBot="1" x14ac:dyDescent="0.3">
      <c r="A6" s="299" t="s">
        <v>1078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155"/>
      <c r="R6" s="155"/>
      <c r="S6" s="155"/>
      <c r="T6" s="155"/>
      <c r="U6" s="155"/>
    </row>
    <row r="7" spans="1:21" s="126" customFormat="1" x14ac:dyDescent="0.2">
      <c r="A7" s="346"/>
      <c r="B7" s="777" t="s">
        <v>555</v>
      </c>
      <c r="C7" s="777"/>
      <c r="D7" s="777"/>
      <c r="E7" s="346"/>
      <c r="F7" s="777" t="s">
        <v>334</v>
      </c>
      <c r="G7" s="777"/>
      <c r="H7" s="777"/>
      <c r="I7" s="346"/>
      <c r="J7" s="773" t="s">
        <v>556</v>
      </c>
      <c r="K7" s="773"/>
      <c r="L7" s="773"/>
      <c r="M7" s="305"/>
      <c r="N7" s="773" t="s">
        <v>12</v>
      </c>
      <c r="O7" s="773"/>
      <c r="P7" s="773"/>
    </row>
    <row r="8" spans="1:21" x14ac:dyDescent="0.2">
      <c r="A8" s="236"/>
      <c r="B8" s="208" t="s">
        <v>557</v>
      </c>
      <c r="C8" s="208"/>
      <c r="D8" s="208"/>
      <c r="F8" s="208" t="s">
        <v>557</v>
      </c>
      <c r="G8" s="208"/>
      <c r="H8" s="208"/>
      <c r="J8" s="208" t="s">
        <v>558</v>
      </c>
      <c r="K8" s="208"/>
      <c r="L8" s="208"/>
      <c r="N8" s="208" t="s">
        <v>559</v>
      </c>
      <c r="O8" s="208"/>
      <c r="P8" s="208"/>
    </row>
    <row r="9" spans="1:21" ht="13.5" thickBot="1" x14ac:dyDescent="0.25">
      <c r="A9" s="276" t="s">
        <v>374</v>
      </c>
      <c r="B9" s="276" t="s">
        <v>87</v>
      </c>
      <c r="C9" s="276" t="s">
        <v>88</v>
      </c>
      <c r="D9" s="276" t="s">
        <v>89</v>
      </c>
      <c r="E9" s="408"/>
      <c r="F9" s="276" t="s">
        <v>87</v>
      </c>
      <c r="G9" s="276" t="s">
        <v>88</v>
      </c>
      <c r="H9" s="276" t="s">
        <v>89</v>
      </c>
      <c r="I9" s="408"/>
      <c r="J9" s="276" t="s">
        <v>87</v>
      </c>
      <c r="K9" s="276" t="s">
        <v>88</v>
      </c>
      <c r="L9" s="276" t="s">
        <v>89</v>
      </c>
      <c r="M9" s="409"/>
      <c r="N9" s="276" t="s">
        <v>87</v>
      </c>
      <c r="O9" s="276" t="s">
        <v>88</v>
      </c>
      <c r="P9" s="276" t="s">
        <v>89</v>
      </c>
    </row>
    <row r="10" spans="1:21" x14ac:dyDescent="0.2">
      <c r="A10" s="661"/>
      <c r="D10" s="661"/>
      <c r="H10" s="661"/>
      <c r="L10" s="661"/>
      <c r="N10" s="316"/>
      <c r="O10" s="316"/>
      <c r="P10" s="661"/>
    </row>
    <row r="11" spans="1:21" ht="15" customHeight="1" x14ac:dyDescent="0.2">
      <c r="A11" s="656">
        <v>2003</v>
      </c>
      <c r="B11" s="61">
        <v>19288</v>
      </c>
      <c r="C11" s="61">
        <v>9130</v>
      </c>
      <c r="D11" s="61">
        <v>10158</v>
      </c>
      <c r="E11" s="61"/>
      <c r="F11" s="61">
        <v>9245</v>
      </c>
      <c r="G11" s="51">
        <v>4573</v>
      </c>
      <c r="H11" s="61">
        <v>4672</v>
      </c>
      <c r="I11" s="51"/>
      <c r="J11" s="61">
        <v>2858</v>
      </c>
      <c r="K11" s="51">
        <v>1442</v>
      </c>
      <c r="L11" s="61">
        <v>1416</v>
      </c>
      <c r="M11" s="51"/>
      <c r="N11" s="61">
        <v>202</v>
      </c>
      <c r="O11" s="51">
        <v>108</v>
      </c>
      <c r="P11" s="61">
        <v>94</v>
      </c>
    </row>
    <row r="12" spans="1:21" ht="15" customHeight="1" x14ac:dyDescent="0.2">
      <c r="A12" s="656">
        <v>2004</v>
      </c>
      <c r="B12" s="61">
        <v>18483</v>
      </c>
      <c r="C12" s="61">
        <v>8493</v>
      </c>
      <c r="D12" s="61">
        <v>9990</v>
      </c>
      <c r="E12" s="61"/>
      <c r="F12" s="61">
        <v>9740</v>
      </c>
      <c r="G12" s="51">
        <v>4553</v>
      </c>
      <c r="H12" s="61">
        <v>5187</v>
      </c>
      <c r="I12" s="51"/>
      <c r="J12" s="61">
        <v>2686</v>
      </c>
      <c r="K12" s="51">
        <v>1245</v>
      </c>
      <c r="L12" s="61">
        <v>1441</v>
      </c>
      <c r="M12" s="51"/>
      <c r="N12" s="61">
        <v>229</v>
      </c>
      <c r="O12" s="51">
        <v>100</v>
      </c>
      <c r="P12" s="61">
        <v>129</v>
      </c>
    </row>
    <row r="13" spans="1:21" ht="15" customHeight="1" x14ac:dyDescent="0.2">
      <c r="A13" s="658">
        <v>2005</v>
      </c>
      <c r="B13" s="61">
        <v>13692</v>
      </c>
      <c r="C13" s="61">
        <v>6396</v>
      </c>
      <c r="D13" s="61">
        <v>7296</v>
      </c>
      <c r="E13" s="61"/>
      <c r="F13" s="61">
        <v>7072</v>
      </c>
      <c r="G13" s="61">
        <v>3474</v>
      </c>
      <c r="H13" s="61">
        <v>3598</v>
      </c>
      <c r="I13" s="61"/>
      <c r="J13" s="61">
        <v>1907</v>
      </c>
      <c r="K13" s="61">
        <v>883</v>
      </c>
      <c r="L13" s="61">
        <v>1024</v>
      </c>
      <c r="M13" s="61"/>
      <c r="N13" s="61">
        <v>7</v>
      </c>
      <c r="O13" s="61">
        <v>3</v>
      </c>
      <c r="P13" s="61">
        <v>4</v>
      </c>
    </row>
    <row r="14" spans="1:21" ht="15" customHeight="1" x14ac:dyDescent="0.2">
      <c r="A14" s="658">
        <v>2006</v>
      </c>
      <c r="B14" s="61">
        <v>10808</v>
      </c>
      <c r="C14" s="61">
        <v>4852</v>
      </c>
      <c r="D14" s="61">
        <v>5956</v>
      </c>
      <c r="E14" s="61"/>
      <c r="F14" s="61">
        <v>6916</v>
      </c>
      <c r="G14" s="61">
        <v>3342</v>
      </c>
      <c r="H14" s="61">
        <v>3574</v>
      </c>
      <c r="I14" s="61"/>
      <c r="J14" s="61">
        <v>1912</v>
      </c>
      <c r="K14" s="61">
        <v>937</v>
      </c>
      <c r="L14" s="61">
        <v>975</v>
      </c>
      <c r="M14" s="61"/>
      <c r="N14" s="61">
        <v>66</v>
      </c>
      <c r="O14" s="61">
        <v>35</v>
      </c>
      <c r="P14" s="61">
        <v>31</v>
      </c>
    </row>
    <row r="15" spans="1:21" ht="15" customHeight="1" x14ac:dyDescent="0.2">
      <c r="A15" s="658">
        <v>2007</v>
      </c>
      <c r="B15" s="61">
        <v>8568</v>
      </c>
      <c r="C15" s="61">
        <v>3825</v>
      </c>
      <c r="D15" s="61">
        <v>4743</v>
      </c>
      <c r="E15" s="61"/>
      <c r="F15" s="61">
        <v>6598</v>
      </c>
      <c r="G15" s="61">
        <v>3196</v>
      </c>
      <c r="H15" s="61">
        <v>3402</v>
      </c>
      <c r="I15" s="61"/>
      <c r="J15" s="61">
        <v>1970</v>
      </c>
      <c r="K15" s="61">
        <v>1021</v>
      </c>
      <c r="L15" s="61">
        <v>949</v>
      </c>
      <c r="M15" s="61"/>
      <c r="N15" s="61">
        <v>0</v>
      </c>
      <c r="O15" s="61">
        <v>0</v>
      </c>
      <c r="P15" s="61">
        <v>0</v>
      </c>
    </row>
    <row r="16" spans="1:21" ht="15" customHeight="1" x14ac:dyDescent="0.2">
      <c r="A16" s="658">
        <v>2008</v>
      </c>
      <c r="B16" s="61">
        <v>11262</v>
      </c>
      <c r="C16" s="61">
        <v>5043</v>
      </c>
      <c r="D16" s="61">
        <v>6219</v>
      </c>
      <c r="E16" s="61"/>
      <c r="F16" s="61">
        <v>6774</v>
      </c>
      <c r="G16" s="61">
        <v>3236</v>
      </c>
      <c r="H16" s="61">
        <v>3538</v>
      </c>
      <c r="I16" s="61"/>
      <c r="J16" s="61">
        <v>1944</v>
      </c>
      <c r="K16" s="61">
        <v>999</v>
      </c>
      <c r="L16" s="61">
        <v>945</v>
      </c>
      <c r="M16" s="61"/>
      <c r="N16" s="61">
        <v>0</v>
      </c>
      <c r="O16" s="61">
        <v>0</v>
      </c>
      <c r="P16" s="61">
        <v>0</v>
      </c>
    </row>
    <row r="17" spans="1:16" ht="15" customHeight="1" x14ac:dyDescent="0.2">
      <c r="A17" s="658">
        <v>2009</v>
      </c>
      <c r="B17" s="61">
        <v>12300</v>
      </c>
      <c r="C17" s="61">
        <v>5452</v>
      </c>
      <c r="D17" s="61">
        <v>6848</v>
      </c>
      <c r="E17" s="62"/>
      <c r="F17" s="62">
        <v>9133</v>
      </c>
      <c r="G17" s="62">
        <v>4257</v>
      </c>
      <c r="H17" s="62">
        <v>4876</v>
      </c>
      <c r="I17" s="62"/>
      <c r="J17" s="62">
        <v>2766</v>
      </c>
      <c r="K17" s="62">
        <v>1353</v>
      </c>
      <c r="L17" s="62">
        <v>1413</v>
      </c>
      <c r="M17" s="62"/>
      <c r="N17" s="62">
        <v>310</v>
      </c>
      <c r="O17" s="62">
        <v>218</v>
      </c>
      <c r="P17" s="62">
        <v>92</v>
      </c>
    </row>
    <row r="18" spans="1:16" ht="15" customHeight="1" x14ac:dyDescent="0.2">
      <c r="A18" s="658">
        <v>2010</v>
      </c>
      <c r="B18" s="61">
        <v>13265</v>
      </c>
      <c r="C18" s="61">
        <v>5862</v>
      </c>
      <c r="D18" s="61">
        <v>7403</v>
      </c>
      <c r="E18" s="62"/>
      <c r="F18" s="62">
        <v>10467</v>
      </c>
      <c r="G18" s="62">
        <v>4847</v>
      </c>
      <c r="H18" s="62">
        <v>5620</v>
      </c>
      <c r="I18" s="62"/>
      <c r="J18" s="62">
        <v>3289</v>
      </c>
      <c r="K18" s="62">
        <v>1568</v>
      </c>
      <c r="L18" s="62">
        <v>1721</v>
      </c>
      <c r="M18" s="62"/>
      <c r="N18" s="62">
        <v>86</v>
      </c>
      <c r="O18" s="62">
        <v>39</v>
      </c>
      <c r="P18" s="62">
        <v>47</v>
      </c>
    </row>
    <row r="19" spans="1:16" ht="15" customHeight="1" x14ac:dyDescent="0.2">
      <c r="A19" s="658">
        <v>2011</v>
      </c>
      <c r="B19" s="61">
        <v>11872</v>
      </c>
      <c r="C19" s="61">
        <v>5296</v>
      </c>
      <c r="D19" s="61">
        <v>6576</v>
      </c>
      <c r="E19" s="62"/>
      <c r="F19" s="62">
        <v>11755</v>
      </c>
      <c r="G19" s="62">
        <v>5441</v>
      </c>
      <c r="H19" s="62">
        <v>6314</v>
      </c>
      <c r="I19" s="62"/>
      <c r="J19" s="62">
        <v>3138</v>
      </c>
      <c r="K19" s="62">
        <v>1599</v>
      </c>
      <c r="L19" s="62">
        <v>1539</v>
      </c>
      <c r="M19" s="62"/>
      <c r="N19" s="62">
        <v>96</v>
      </c>
      <c r="O19" s="62">
        <v>34</v>
      </c>
      <c r="P19" s="62">
        <v>62</v>
      </c>
    </row>
    <row r="20" spans="1:16" ht="15" customHeight="1" x14ac:dyDescent="0.2">
      <c r="A20" s="658">
        <v>2012</v>
      </c>
      <c r="B20" s="61">
        <v>16142</v>
      </c>
      <c r="C20" s="61">
        <v>7250</v>
      </c>
      <c r="D20" s="61">
        <v>8892</v>
      </c>
      <c r="E20" s="62"/>
      <c r="F20" s="62">
        <v>15060</v>
      </c>
      <c r="G20" s="62">
        <v>7199</v>
      </c>
      <c r="H20" s="62">
        <v>7861</v>
      </c>
      <c r="I20" s="62"/>
      <c r="J20" s="62">
        <v>4931</v>
      </c>
      <c r="K20" s="62">
        <v>2325</v>
      </c>
      <c r="L20" s="62">
        <v>2606</v>
      </c>
      <c r="M20" s="62"/>
      <c r="N20" s="62">
        <v>206</v>
      </c>
      <c r="O20" s="62">
        <v>88</v>
      </c>
      <c r="P20" s="62">
        <v>118</v>
      </c>
    </row>
    <row r="21" spans="1:16" ht="15" customHeight="1" x14ac:dyDescent="0.2">
      <c r="A21" s="658">
        <v>2013</v>
      </c>
      <c r="B21" s="61">
        <v>15893</v>
      </c>
      <c r="C21" s="61">
        <v>6957</v>
      </c>
      <c r="D21" s="61">
        <v>8936</v>
      </c>
      <c r="E21" s="62"/>
      <c r="F21" s="62">
        <v>16931</v>
      </c>
      <c r="G21" s="62">
        <v>7898</v>
      </c>
      <c r="H21" s="62">
        <v>9033</v>
      </c>
      <c r="I21" s="62"/>
      <c r="J21" s="62">
        <v>5910</v>
      </c>
      <c r="K21" s="62">
        <v>2650</v>
      </c>
      <c r="L21" s="62">
        <v>3260</v>
      </c>
      <c r="M21" s="62"/>
      <c r="N21" s="62">
        <v>197</v>
      </c>
      <c r="O21" s="62">
        <v>71</v>
      </c>
      <c r="P21" s="62">
        <v>126</v>
      </c>
    </row>
    <row r="22" spans="1:16" ht="15" customHeight="1" x14ac:dyDescent="0.2">
      <c r="A22" s="658">
        <v>2014</v>
      </c>
      <c r="B22" s="61">
        <v>18154</v>
      </c>
      <c r="C22" s="61">
        <v>7725</v>
      </c>
      <c r="D22" s="61">
        <v>10429</v>
      </c>
      <c r="E22" s="62"/>
      <c r="F22" s="61">
        <v>18551</v>
      </c>
      <c r="G22" s="62">
        <v>8836</v>
      </c>
      <c r="H22" s="62">
        <v>9715</v>
      </c>
      <c r="I22" s="62"/>
      <c r="J22" s="61">
        <v>7634</v>
      </c>
      <c r="K22" s="62">
        <v>3592</v>
      </c>
      <c r="L22" s="62">
        <v>4042</v>
      </c>
      <c r="M22" s="62"/>
      <c r="N22" s="61">
        <v>389</v>
      </c>
      <c r="O22" s="62">
        <v>194</v>
      </c>
      <c r="P22" s="62">
        <v>195</v>
      </c>
    </row>
    <row r="23" spans="1:16" ht="15" customHeight="1" x14ac:dyDescent="0.2">
      <c r="A23" s="658">
        <v>2015</v>
      </c>
      <c r="B23" s="61">
        <v>17685</v>
      </c>
      <c r="C23" s="61">
        <v>7314</v>
      </c>
      <c r="D23" s="61">
        <v>10371</v>
      </c>
      <c r="E23" s="62"/>
      <c r="F23" s="61">
        <v>16199</v>
      </c>
      <c r="G23" s="62">
        <v>7955</v>
      </c>
      <c r="H23" s="62">
        <v>8244</v>
      </c>
      <c r="I23" s="62"/>
      <c r="J23" s="61">
        <v>6560</v>
      </c>
      <c r="K23" s="62">
        <v>3104</v>
      </c>
      <c r="L23" s="62">
        <v>3456</v>
      </c>
      <c r="M23" s="62"/>
      <c r="N23" s="61">
        <v>118</v>
      </c>
      <c r="O23" s="62">
        <v>51</v>
      </c>
      <c r="P23" s="62">
        <v>67</v>
      </c>
    </row>
    <row r="24" spans="1:16" ht="15" customHeight="1" x14ac:dyDescent="0.2">
      <c r="A24" s="658">
        <v>2016</v>
      </c>
      <c r="B24" s="62">
        <v>20737</v>
      </c>
      <c r="C24" s="62">
        <v>7975</v>
      </c>
      <c r="D24" s="62">
        <v>12762</v>
      </c>
      <c r="E24" s="62"/>
      <c r="F24" s="62">
        <v>17620</v>
      </c>
      <c r="G24" s="62">
        <v>8523</v>
      </c>
      <c r="H24" s="62">
        <v>9097</v>
      </c>
      <c r="I24" s="62"/>
      <c r="J24" s="62">
        <v>7944</v>
      </c>
      <c r="K24" s="62">
        <v>3564</v>
      </c>
      <c r="L24" s="62">
        <v>4380</v>
      </c>
      <c r="M24" s="62"/>
      <c r="N24" s="62">
        <v>271</v>
      </c>
      <c r="O24" s="62">
        <v>101</v>
      </c>
      <c r="P24" s="62">
        <v>170</v>
      </c>
    </row>
    <row r="25" spans="1:16" ht="15" customHeight="1" x14ac:dyDescent="0.2">
      <c r="A25" s="658">
        <v>2017</v>
      </c>
      <c r="B25" s="62">
        <v>19379</v>
      </c>
      <c r="C25" s="62">
        <v>6867</v>
      </c>
      <c r="D25" s="62">
        <v>12512</v>
      </c>
      <c r="E25" s="62"/>
      <c r="F25" s="62">
        <v>17822</v>
      </c>
      <c r="G25" s="62">
        <v>8279</v>
      </c>
      <c r="H25" s="62">
        <v>9543</v>
      </c>
      <c r="I25" s="62"/>
      <c r="J25" s="62">
        <v>8417</v>
      </c>
      <c r="K25" s="62">
        <v>3605</v>
      </c>
      <c r="L25" s="62">
        <v>4812</v>
      </c>
      <c r="M25" s="62"/>
      <c r="N25" s="62">
        <v>91</v>
      </c>
      <c r="O25" s="62">
        <v>37</v>
      </c>
      <c r="P25" s="62">
        <v>54</v>
      </c>
    </row>
    <row r="26" spans="1:16" ht="14.25" x14ac:dyDescent="0.2">
      <c r="A26" s="658">
        <v>2018</v>
      </c>
      <c r="B26" s="62">
        <v>21265</v>
      </c>
      <c r="C26" s="62">
        <v>7859</v>
      </c>
      <c r="D26" s="62">
        <v>13406</v>
      </c>
      <c r="E26" s="62"/>
      <c r="F26" s="62">
        <v>18180</v>
      </c>
      <c r="G26" s="62">
        <v>8363</v>
      </c>
      <c r="H26" s="62">
        <v>9817</v>
      </c>
      <c r="I26" s="62"/>
      <c r="J26" s="62">
        <v>9239</v>
      </c>
      <c r="K26" s="62">
        <v>3803</v>
      </c>
      <c r="L26" s="62">
        <v>5436</v>
      </c>
      <c r="M26" s="62"/>
      <c r="N26" s="62">
        <v>166</v>
      </c>
      <c r="O26" s="62">
        <v>72</v>
      </c>
      <c r="P26" s="62">
        <v>94</v>
      </c>
    </row>
    <row r="27" spans="1:16" ht="14.25" x14ac:dyDescent="0.2">
      <c r="A27" s="658">
        <v>2019</v>
      </c>
      <c r="B27" s="62">
        <v>19870</v>
      </c>
      <c r="C27" s="62">
        <v>7408</v>
      </c>
      <c r="D27" s="62">
        <v>12462</v>
      </c>
      <c r="E27" s="62"/>
      <c r="F27" s="62">
        <v>18747</v>
      </c>
      <c r="G27" s="62">
        <v>8669</v>
      </c>
      <c r="H27" s="62">
        <v>10078</v>
      </c>
      <c r="I27" s="62"/>
      <c r="J27" s="62">
        <v>9319</v>
      </c>
      <c r="K27" s="62">
        <v>4053</v>
      </c>
      <c r="L27" s="62">
        <v>5266</v>
      </c>
      <c r="M27" s="62"/>
      <c r="N27" s="62">
        <v>834</v>
      </c>
      <c r="O27" s="62">
        <v>357</v>
      </c>
      <c r="P27" s="62">
        <v>477</v>
      </c>
    </row>
    <row r="28" spans="1:16" ht="15" thickBot="1" x14ac:dyDescent="0.25">
      <c r="A28" s="657">
        <v>2020</v>
      </c>
      <c r="B28" s="243">
        <v>20058</v>
      </c>
      <c r="C28" s="243">
        <v>7090</v>
      </c>
      <c r="D28" s="243">
        <v>12968</v>
      </c>
      <c r="E28" s="243"/>
      <c r="F28" s="243">
        <v>19841</v>
      </c>
      <c r="G28" s="243">
        <v>8913</v>
      </c>
      <c r="H28" s="243">
        <v>10928</v>
      </c>
      <c r="I28" s="243"/>
      <c r="J28" s="243">
        <v>10244</v>
      </c>
      <c r="K28" s="243">
        <v>4273</v>
      </c>
      <c r="L28" s="243">
        <v>5971</v>
      </c>
      <c r="M28" s="243"/>
      <c r="N28" s="243">
        <v>166</v>
      </c>
      <c r="O28" s="243">
        <v>71</v>
      </c>
      <c r="P28" s="243">
        <v>95</v>
      </c>
    </row>
    <row r="29" spans="1:16" x14ac:dyDescent="0.2">
      <c r="A29" s="666" t="s">
        <v>543</v>
      </c>
    </row>
  </sheetData>
  <mergeCells count="5">
    <mergeCell ref="B7:D7"/>
    <mergeCell ref="F7:H7"/>
    <mergeCell ref="J7:L7"/>
    <mergeCell ref="N7:P7"/>
    <mergeCell ref="R2:S3"/>
  </mergeCells>
  <hyperlinks>
    <hyperlink ref="R2" r:id="rId1" location="INDICE!A1"/>
    <hyperlink ref="R2:S3" location="INDICE!A3" display="INDICE"/>
  </hyperlinks>
  <pageMargins left="0.78740157480314965" right="0.78740157480314965" top="0.98425196850393704" bottom="0.98425196850393704" header="0" footer="0"/>
  <pageSetup orientation="portrait" r:id="rId2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zoomScaleNormal="100" workbookViewId="0">
      <selection activeCell="R3" sqref="R3:S4"/>
    </sheetView>
  </sheetViews>
  <sheetFormatPr baseColWidth="10" defaultColWidth="11" defaultRowHeight="12.75" x14ac:dyDescent="0.2"/>
  <cols>
    <col min="1" max="1" width="13.125" style="2" customWidth="1"/>
    <col min="2" max="2" width="5.875" style="316" bestFit="1" customWidth="1"/>
    <col min="3" max="3" width="4.75" style="316" bestFit="1" customWidth="1"/>
    <col min="4" max="4" width="5.75" style="316" bestFit="1" customWidth="1"/>
    <col min="5" max="5" width="1.375" style="316" customWidth="1"/>
    <col min="6" max="6" width="5.75" style="316" bestFit="1" customWidth="1"/>
    <col min="7" max="8" width="5.125" style="316" bestFit="1" customWidth="1"/>
    <col min="9" max="9" width="0.5" style="316" customWidth="1"/>
    <col min="10" max="10" width="5.875" style="316" bestFit="1" customWidth="1"/>
    <col min="11" max="12" width="4.75" style="316" bestFit="1" customWidth="1"/>
    <col min="13" max="13" width="1.125" style="2" customWidth="1"/>
    <col min="14" max="16" width="5.125" style="2" customWidth="1"/>
    <col min="17" max="17" width="11" style="178"/>
    <col min="18" max="18" width="13.625" style="178" bestFit="1" customWidth="1"/>
    <col min="19" max="19" width="11" style="178"/>
    <col min="20" max="20" width="7" style="178" bestFit="1" customWidth="1"/>
    <col min="21" max="21" width="9.5" style="178" bestFit="1" customWidth="1"/>
    <col min="22" max="16384" width="11" style="178"/>
  </cols>
  <sheetData>
    <row r="1" spans="1:21" s="179" customFormat="1" ht="15" x14ac:dyDescent="0.25">
      <c r="A1" s="84"/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84"/>
      <c r="N1" s="530"/>
      <c r="O1" s="530"/>
      <c r="P1" s="530"/>
    </row>
    <row r="2" spans="1:21" s="179" customFormat="1" ht="15" x14ac:dyDescent="0.25">
      <c r="A2" s="758" t="s">
        <v>868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130"/>
      <c r="R2" s="130"/>
      <c r="S2" s="130"/>
      <c r="T2" s="130"/>
      <c r="U2" s="155"/>
    </row>
    <row r="3" spans="1:21" s="179" customFormat="1" ht="15" x14ac:dyDescent="0.25">
      <c r="A3" s="758" t="s">
        <v>553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200"/>
      <c r="R3" s="747" t="s">
        <v>650</v>
      </c>
      <c r="S3" s="747"/>
      <c r="T3" s="200"/>
      <c r="U3" s="155"/>
    </row>
    <row r="4" spans="1:21" s="179" customFormat="1" ht="15" x14ac:dyDescent="0.25">
      <c r="A4" s="769" t="s">
        <v>554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9"/>
      <c r="Q4" s="200"/>
      <c r="R4" s="747"/>
      <c r="S4" s="747"/>
      <c r="T4"/>
      <c r="U4" s="155"/>
    </row>
    <row r="5" spans="1:21" s="179" customFormat="1" ht="15" x14ac:dyDescent="0.25">
      <c r="A5" s="758" t="s">
        <v>114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758"/>
      <c r="Q5" s="174"/>
      <c r="R5" s="174"/>
      <c r="S5" s="174"/>
      <c r="T5" s="174"/>
      <c r="U5" s="155"/>
    </row>
    <row r="6" spans="1:21" s="179" customFormat="1" ht="15" x14ac:dyDescent="0.25">
      <c r="A6" s="229" t="s">
        <v>109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155"/>
      <c r="R6" s="155"/>
      <c r="S6" s="155"/>
      <c r="T6" s="155"/>
      <c r="U6" s="155"/>
    </row>
    <row r="7" spans="1:21" s="179" customFormat="1" ht="15.75" thickBot="1" x14ac:dyDescent="0.3">
      <c r="A7" s="755" t="s">
        <v>1063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155"/>
      <c r="R7" s="155"/>
      <c r="S7" s="155"/>
      <c r="T7" s="155"/>
      <c r="U7" s="155"/>
    </row>
    <row r="8" spans="1:21" ht="12.75" customHeight="1" x14ac:dyDescent="0.2">
      <c r="A8" s="805" t="s">
        <v>560</v>
      </c>
      <c r="B8" s="777" t="s">
        <v>555</v>
      </c>
      <c r="C8" s="777"/>
      <c r="D8" s="777"/>
      <c r="E8" s="346"/>
      <c r="F8" s="777" t="s">
        <v>334</v>
      </c>
      <c r="G8" s="777"/>
      <c r="H8" s="777"/>
      <c r="I8" s="346"/>
      <c r="J8" s="773" t="s">
        <v>556</v>
      </c>
      <c r="K8" s="773"/>
      <c r="L8" s="773"/>
      <c r="M8" s="305"/>
      <c r="N8" s="773" t="s">
        <v>12</v>
      </c>
      <c r="O8" s="773"/>
      <c r="P8" s="773"/>
    </row>
    <row r="9" spans="1:21" x14ac:dyDescent="0.2">
      <c r="A9" s="806"/>
      <c r="B9" s="208" t="s">
        <v>557</v>
      </c>
      <c r="C9" s="208"/>
      <c r="D9" s="208"/>
      <c r="F9" s="208" t="s">
        <v>557</v>
      </c>
      <c r="G9" s="208"/>
      <c r="H9" s="208"/>
      <c r="J9" s="208" t="s">
        <v>558</v>
      </c>
      <c r="K9" s="208"/>
      <c r="L9" s="208"/>
      <c r="N9" s="208" t="s">
        <v>559</v>
      </c>
      <c r="O9" s="208"/>
      <c r="P9" s="208"/>
    </row>
    <row r="10" spans="1:21" ht="13.5" thickBot="1" x14ac:dyDescent="0.25">
      <c r="A10" s="807"/>
      <c r="B10" s="276" t="s">
        <v>87</v>
      </c>
      <c r="C10" s="276" t="s">
        <v>88</v>
      </c>
      <c r="D10" s="276" t="s">
        <v>89</v>
      </c>
      <c r="E10" s="408"/>
      <c r="F10" s="276" t="s">
        <v>87</v>
      </c>
      <c r="G10" s="276" t="s">
        <v>88</v>
      </c>
      <c r="H10" s="276" t="s">
        <v>89</v>
      </c>
      <c r="I10" s="408"/>
      <c r="J10" s="276" t="s">
        <v>87</v>
      </c>
      <c r="K10" s="276" t="s">
        <v>88</v>
      </c>
      <c r="L10" s="276" t="s">
        <v>89</v>
      </c>
      <c r="M10" s="409"/>
      <c r="N10" s="276" t="s">
        <v>87</v>
      </c>
      <c r="O10" s="276" t="s">
        <v>88</v>
      </c>
      <c r="P10" s="276" t="s">
        <v>89</v>
      </c>
    </row>
    <row r="11" spans="1:21" ht="15" x14ac:dyDescent="0.25">
      <c r="A11" s="237" t="s">
        <v>126</v>
      </c>
      <c r="B11" s="51">
        <f>SUM(B13:B39)</f>
        <v>20058</v>
      </c>
      <c r="C11" s="51">
        <f>SUM(C13:C39)</f>
        <v>7090</v>
      </c>
      <c r="D11" s="51">
        <f>SUM(D13:D39)</f>
        <v>12968</v>
      </c>
      <c r="E11" s="51"/>
      <c r="F11" s="51">
        <f>SUM(F13:F39)</f>
        <v>19841</v>
      </c>
      <c r="G11" s="51">
        <f>SUM(G13:G39)</f>
        <v>8913</v>
      </c>
      <c r="H11" s="51">
        <f>SUM(H13:H39)</f>
        <v>10928</v>
      </c>
      <c r="I11" s="51"/>
      <c r="J11" s="51">
        <f>SUM(J13:J39)</f>
        <v>10244</v>
      </c>
      <c r="K11" s="51">
        <f>SUM(K13:K39)</f>
        <v>4273</v>
      </c>
      <c r="L11" s="51">
        <f>SUM(L13:L39)</f>
        <v>5971</v>
      </c>
      <c r="M11" s="51"/>
      <c r="N11" s="51">
        <f>SUM(N13:N39)</f>
        <v>166</v>
      </c>
      <c r="O11" s="51">
        <f>SUM(O13:O39)</f>
        <v>71</v>
      </c>
      <c r="P11" s="51">
        <f>SUM(P13:P39)</f>
        <v>95</v>
      </c>
    </row>
    <row r="12" spans="1:21" x14ac:dyDescent="0.2">
      <c r="A12" s="37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21" x14ac:dyDescent="0.2">
      <c r="A13" s="1" t="s">
        <v>127</v>
      </c>
      <c r="B13" s="51">
        <v>699</v>
      </c>
      <c r="C13" s="51">
        <v>259</v>
      </c>
      <c r="D13" s="51">
        <v>440</v>
      </c>
      <c r="E13" s="51"/>
      <c r="F13" s="51">
        <v>1659</v>
      </c>
      <c r="G13" s="51">
        <v>750</v>
      </c>
      <c r="H13" s="51">
        <v>909</v>
      </c>
      <c r="I13" s="51"/>
      <c r="J13" s="51">
        <v>900</v>
      </c>
      <c r="K13" s="51">
        <v>364</v>
      </c>
      <c r="L13" s="51">
        <v>536</v>
      </c>
      <c r="M13" s="51"/>
      <c r="N13" s="51">
        <v>0</v>
      </c>
      <c r="O13" s="51">
        <v>0</v>
      </c>
      <c r="P13" s="51">
        <v>0</v>
      </c>
    </row>
    <row r="14" spans="1:21" x14ac:dyDescent="0.2">
      <c r="A14" s="1" t="s">
        <v>128</v>
      </c>
      <c r="B14" s="51">
        <v>611</v>
      </c>
      <c r="C14" s="51">
        <v>196</v>
      </c>
      <c r="D14" s="51">
        <v>415</v>
      </c>
      <c r="E14" s="51"/>
      <c r="F14" s="51">
        <v>1053</v>
      </c>
      <c r="G14" s="51">
        <v>444</v>
      </c>
      <c r="H14" s="51">
        <v>609</v>
      </c>
      <c r="I14" s="51"/>
      <c r="J14" s="51">
        <v>493</v>
      </c>
      <c r="K14" s="51">
        <v>228</v>
      </c>
      <c r="L14" s="51">
        <v>265</v>
      </c>
      <c r="M14" s="51"/>
      <c r="N14" s="51">
        <v>0</v>
      </c>
      <c r="O14" s="51">
        <v>0</v>
      </c>
      <c r="P14" s="51">
        <v>0</v>
      </c>
    </row>
    <row r="15" spans="1:21" ht="12.75" customHeight="1" x14ac:dyDescent="0.2">
      <c r="A15" s="1" t="s">
        <v>129</v>
      </c>
      <c r="B15" s="51">
        <v>304</v>
      </c>
      <c r="C15" s="51">
        <v>56</v>
      </c>
      <c r="D15" s="51">
        <v>248</v>
      </c>
      <c r="E15" s="51"/>
      <c r="F15" s="51">
        <v>993</v>
      </c>
      <c r="G15" s="51">
        <v>393</v>
      </c>
      <c r="H15" s="51">
        <v>600</v>
      </c>
      <c r="I15" s="51"/>
      <c r="J15" s="51">
        <v>538</v>
      </c>
      <c r="K15" s="51">
        <v>197</v>
      </c>
      <c r="L15" s="51">
        <v>341</v>
      </c>
      <c r="M15" s="51"/>
      <c r="N15" s="51">
        <v>0</v>
      </c>
      <c r="O15" s="51">
        <v>0</v>
      </c>
      <c r="P15" s="51">
        <v>0</v>
      </c>
    </row>
    <row r="16" spans="1:21" x14ac:dyDescent="0.2">
      <c r="A16" s="1" t="s">
        <v>130</v>
      </c>
      <c r="B16" s="51">
        <v>1307</v>
      </c>
      <c r="C16" s="51">
        <v>432</v>
      </c>
      <c r="D16" s="51">
        <v>875</v>
      </c>
      <c r="E16" s="51"/>
      <c r="F16" s="51">
        <v>2924</v>
      </c>
      <c r="G16" s="51">
        <v>1171</v>
      </c>
      <c r="H16" s="51">
        <v>1753</v>
      </c>
      <c r="I16" s="51"/>
      <c r="J16" s="51">
        <v>1119</v>
      </c>
      <c r="K16" s="51">
        <v>447</v>
      </c>
      <c r="L16" s="51">
        <v>672</v>
      </c>
      <c r="M16" s="51"/>
      <c r="N16" s="51">
        <v>88</v>
      </c>
      <c r="O16" s="51">
        <v>34</v>
      </c>
      <c r="P16" s="51">
        <v>54</v>
      </c>
    </row>
    <row r="17" spans="1:16" x14ac:dyDescent="0.2">
      <c r="A17" s="1" t="s">
        <v>131</v>
      </c>
      <c r="B17" s="51">
        <v>120</v>
      </c>
      <c r="C17" s="51">
        <v>48</v>
      </c>
      <c r="D17" s="51">
        <v>72</v>
      </c>
      <c r="E17" s="51"/>
      <c r="F17" s="51">
        <v>199</v>
      </c>
      <c r="G17" s="51">
        <v>96</v>
      </c>
      <c r="H17" s="51">
        <v>103</v>
      </c>
      <c r="I17" s="51"/>
      <c r="J17" s="51">
        <v>154</v>
      </c>
      <c r="K17" s="51">
        <v>70</v>
      </c>
      <c r="L17" s="51">
        <v>84</v>
      </c>
      <c r="M17" s="51"/>
      <c r="N17" s="51">
        <v>0</v>
      </c>
      <c r="O17" s="51">
        <v>0</v>
      </c>
      <c r="P17" s="51">
        <v>0</v>
      </c>
    </row>
    <row r="18" spans="1:16" x14ac:dyDescent="0.2">
      <c r="A18" s="1" t="s">
        <v>132</v>
      </c>
      <c r="B18" s="51">
        <v>1418</v>
      </c>
      <c r="C18" s="51">
        <v>688</v>
      </c>
      <c r="D18" s="51">
        <v>730</v>
      </c>
      <c r="E18" s="51"/>
      <c r="F18" s="51">
        <v>1010</v>
      </c>
      <c r="G18" s="51">
        <v>582</v>
      </c>
      <c r="H18" s="51">
        <v>428</v>
      </c>
      <c r="I18" s="51"/>
      <c r="J18" s="51">
        <v>439</v>
      </c>
      <c r="K18" s="51">
        <v>221</v>
      </c>
      <c r="L18" s="51">
        <v>218</v>
      </c>
      <c r="M18" s="51"/>
      <c r="N18" s="51">
        <v>14</v>
      </c>
      <c r="O18" s="51">
        <v>5</v>
      </c>
      <c r="P18" s="51">
        <v>9</v>
      </c>
    </row>
    <row r="19" spans="1:16" x14ac:dyDescent="0.2">
      <c r="A19" s="1" t="s">
        <v>133</v>
      </c>
      <c r="B19" s="51">
        <v>101</v>
      </c>
      <c r="C19" s="51">
        <v>38</v>
      </c>
      <c r="D19" s="51">
        <v>63</v>
      </c>
      <c r="E19" s="51"/>
      <c r="F19" s="51">
        <v>288</v>
      </c>
      <c r="G19" s="51">
        <v>121</v>
      </c>
      <c r="H19" s="51">
        <v>167</v>
      </c>
      <c r="I19" s="51"/>
      <c r="J19" s="51">
        <v>91</v>
      </c>
      <c r="K19" s="51">
        <v>30</v>
      </c>
      <c r="L19" s="51">
        <v>61</v>
      </c>
      <c r="M19" s="51"/>
      <c r="N19" s="51">
        <v>0</v>
      </c>
      <c r="O19" s="51">
        <v>0</v>
      </c>
      <c r="P19" s="51">
        <v>0</v>
      </c>
    </row>
    <row r="20" spans="1:16" x14ac:dyDescent="0.2">
      <c r="A20" s="1" t="s">
        <v>134</v>
      </c>
      <c r="B20" s="51">
        <v>1749</v>
      </c>
      <c r="C20" s="51">
        <v>803</v>
      </c>
      <c r="D20" s="51">
        <v>946</v>
      </c>
      <c r="E20" s="51"/>
      <c r="F20" s="51">
        <v>3910</v>
      </c>
      <c r="G20" s="51">
        <v>1959</v>
      </c>
      <c r="H20" s="51">
        <v>1951</v>
      </c>
      <c r="I20" s="51"/>
      <c r="J20" s="51">
        <v>1746</v>
      </c>
      <c r="K20" s="51">
        <v>803</v>
      </c>
      <c r="L20" s="51">
        <v>943</v>
      </c>
      <c r="M20" s="51"/>
      <c r="N20" s="51">
        <v>0</v>
      </c>
      <c r="O20" s="51">
        <v>0</v>
      </c>
      <c r="P20" s="51">
        <v>0</v>
      </c>
    </row>
    <row r="21" spans="1:16" x14ac:dyDescent="0.2">
      <c r="A21" s="1" t="s">
        <v>135</v>
      </c>
      <c r="B21" s="51">
        <v>601</v>
      </c>
      <c r="C21" s="51">
        <v>188</v>
      </c>
      <c r="D21" s="51">
        <v>413</v>
      </c>
      <c r="E21" s="51"/>
      <c r="F21" s="51">
        <v>657</v>
      </c>
      <c r="G21" s="51">
        <v>305</v>
      </c>
      <c r="H21" s="51">
        <v>352</v>
      </c>
      <c r="I21" s="51"/>
      <c r="J21" s="51">
        <v>441</v>
      </c>
      <c r="K21" s="51">
        <v>191</v>
      </c>
      <c r="L21" s="51">
        <v>250</v>
      </c>
      <c r="M21" s="51"/>
      <c r="N21" s="51">
        <v>0</v>
      </c>
      <c r="O21" s="51">
        <v>0</v>
      </c>
      <c r="P21" s="51">
        <v>0</v>
      </c>
    </row>
    <row r="22" spans="1:16" x14ac:dyDescent="0.2">
      <c r="A22" s="1" t="s">
        <v>136</v>
      </c>
      <c r="B22" s="51">
        <v>577</v>
      </c>
      <c r="C22" s="51">
        <v>171</v>
      </c>
      <c r="D22" s="51">
        <v>406</v>
      </c>
      <c r="E22" s="51"/>
      <c r="F22" s="51">
        <v>420</v>
      </c>
      <c r="G22" s="51">
        <v>171</v>
      </c>
      <c r="H22" s="51">
        <v>249</v>
      </c>
      <c r="I22" s="51"/>
      <c r="J22" s="51">
        <v>204</v>
      </c>
      <c r="K22" s="51">
        <v>79</v>
      </c>
      <c r="L22" s="51">
        <v>125</v>
      </c>
      <c r="M22" s="51"/>
      <c r="N22" s="51">
        <v>44</v>
      </c>
      <c r="O22" s="51">
        <v>24</v>
      </c>
      <c r="P22" s="51">
        <v>20</v>
      </c>
    </row>
    <row r="23" spans="1:16" x14ac:dyDescent="0.2">
      <c r="A23" s="1" t="s">
        <v>137</v>
      </c>
      <c r="B23" s="51">
        <v>1105</v>
      </c>
      <c r="C23" s="51">
        <v>372</v>
      </c>
      <c r="D23" s="51">
        <v>733</v>
      </c>
      <c r="E23" s="51"/>
      <c r="F23" s="51">
        <v>0</v>
      </c>
      <c r="G23" s="51">
        <v>0</v>
      </c>
      <c r="H23" s="51">
        <v>0</v>
      </c>
      <c r="I23" s="51"/>
      <c r="J23" s="51">
        <v>0</v>
      </c>
      <c r="K23" s="51">
        <v>0</v>
      </c>
      <c r="L23" s="51">
        <v>0</v>
      </c>
      <c r="M23" s="51"/>
      <c r="N23" s="51">
        <v>0</v>
      </c>
      <c r="O23" s="51">
        <v>0</v>
      </c>
      <c r="P23" s="51">
        <v>0</v>
      </c>
    </row>
    <row r="24" spans="1:16" x14ac:dyDescent="0.2">
      <c r="A24" s="254" t="s">
        <v>138</v>
      </c>
      <c r="B24" s="51">
        <v>774</v>
      </c>
      <c r="C24" s="51">
        <v>228</v>
      </c>
      <c r="D24" s="51">
        <v>546</v>
      </c>
      <c r="E24" s="51"/>
      <c r="F24" s="51">
        <v>2251</v>
      </c>
      <c r="G24" s="51">
        <v>948</v>
      </c>
      <c r="H24" s="51">
        <v>1303</v>
      </c>
      <c r="I24" s="51"/>
      <c r="J24" s="51">
        <v>1218</v>
      </c>
      <c r="K24" s="51">
        <v>497</v>
      </c>
      <c r="L24" s="51">
        <v>721</v>
      </c>
      <c r="M24" s="51"/>
      <c r="N24" s="51">
        <v>0</v>
      </c>
      <c r="O24" s="51">
        <v>0</v>
      </c>
      <c r="P24" s="51">
        <v>0</v>
      </c>
    </row>
    <row r="25" spans="1:16" x14ac:dyDescent="0.2">
      <c r="A25" s="1" t="s">
        <v>139</v>
      </c>
      <c r="B25" s="51">
        <v>432</v>
      </c>
      <c r="C25" s="51">
        <v>124</v>
      </c>
      <c r="D25" s="51">
        <v>308</v>
      </c>
      <c r="E25" s="51"/>
      <c r="F25" s="51">
        <v>50</v>
      </c>
      <c r="G25" s="51">
        <v>12</v>
      </c>
      <c r="H25" s="51">
        <v>38</v>
      </c>
      <c r="I25" s="51"/>
      <c r="J25" s="51">
        <v>92</v>
      </c>
      <c r="K25" s="51">
        <v>33</v>
      </c>
      <c r="L25" s="51">
        <v>59</v>
      </c>
      <c r="M25" s="51"/>
      <c r="N25" s="51">
        <v>0</v>
      </c>
      <c r="O25" s="51">
        <v>0</v>
      </c>
      <c r="P25" s="51">
        <v>0</v>
      </c>
    </row>
    <row r="26" spans="1:16" x14ac:dyDescent="0.2">
      <c r="A26" s="1" t="s">
        <v>140</v>
      </c>
      <c r="B26" s="51">
        <v>860</v>
      </c>
      <c r="C26" s="51">
        <v>348</v>
      </c>
      <c r="D26" s="51">
        <v>512</v>
      </c>
      <c r="E26" s="51"/>
      <c r="F26" s="51">
        <v>2059</v>
      </c>
      <c r="G26" s="51">
        <v>993</v>
      </c>
      <c r="H26" s="51">
        <v>1066</v>
      </c>
      <c r="I26" s="51"/>
      <c r="J26" s="51">
        <v>1043</v>
      </c>
      <c r="K26" s="51">
        <v>466</v>
      </c>
      <c r="L26" s="51">
        <v>577</v>
      </c>
      <c r="M26" s="51"/>
      <c r="N26" s="51">
        <v>0</v>
      </c>
      <c r="O26" s="51">
        <v>0</v>
      </c>
      <c r="P26" s="51">
        <v>0</v>
      </c>
    </row>
    <row r="27" spans="1:16" x14ac:dyDescent="0.2">
      <c r="A27" s="1" t="s">
        <v>141</v>
      </c>
      <c r="B27" s="51">
        <v>1113</v>
      </c>
      <c r="C27" s="51">
        <v>310</v>
      </c>
      <c r="D27" s="51">
        <v>803</v>
      </c>
      <c r="E27" s="51"/>
      <c r="F27" s="51">
        <v>0</v>
      </c>
      <c r="G27" s="51">
        <v>0</v>
      </c>
      <c r="H27" s="51">
        <v>0</v>
      </c>
      <c r="I27" s="51"/>
      <c r="J27" s="51">
        <v>0</v>
      </c>
      <c r="K27" s="51">
        <v>0</v>
      </c>
      <c r="L27" s="51">
        <v>0</v>
      </c>
      <c r="M27" s="51"/>
      <c r="N27" s="51">
        <v>0</v>
      </c>
      <c r="O27" s="51">
        <v>0</v>
      </c>
      <c r="P27" s="51">
        <v>0</v>
      </c>
    </row>
    <row r="28" spans="1:16" x14ac:dyDescent="0.2">
      <c r="A28" s="1" t="s">
        <v>142</v>
      </c>
      <c r="B28" s="51">
        <v>1148</v>
      </c>
      <c r="C28" s="51">
        <v>266</v>
      </c>
      <c r="D28" s="51">
        <v>882</v>
      </c>
      <c r="E28" s="51"/>
      <c r="F28" s="51">
        <v>438</v>
      </c>
      <c r="G28" s="51">
        <v>174</v>
      </c>
      <c r="H28" s="51">
        <v>264</v>
      </c>
      <c r="I28" s="51"/>
      <c r="J28" s="51">
        <v>348</v>
      </c>
      <c r="K28" s="51">
        <v>144</v>
      </c>
      <c r="L28" s="51">
        <v>204</v>
      </c>
      <c r="M28" s="51"/>
      <c r="N28" s="51">
        <v>0</v>
      </c>
      <c r="O28" s="51">
        <v>0</v>
      </c>
      <c r="P28" s="51">
        <v>0</v>
      </c>
    </row>
    <row r="29" spans="1:16" x14ac:dyDescent="0.2">
      <c r="A29" s="1" t="s">
        <v>143</v>
      </c>
      <c r="B29" s="51">
        <v>15</v>
      </c>
      <c r="C29" s="51">
        <v>4</v>
      </c>
      <c r="D29" s="51">
        <v>11</v>
      </c>
      <c r="E29" s="51"/>
      <c r="F29" s="51">
        <v>0</v>
      </c>
      <c r="G29" s="51">
        <v>0</v>
      </c>
      <c r="H29" s="51">
        <v>0</v>
      </c>
      <c r="I29" s="51"/>
      <c r="J29" s="51">
        <v>0</v>
      </c>
      <c r="K29" s="51">
        <v>0</v>
      </c>
      <c r="L29" s="51">
        <v>0</v>
      </c>
      <c r="M29" s="51"/>
      <c r="N29" s="51">
        <v>0</v>
      </c>
      <c r="O29" s="51">
        <v>0</v>
      </c>
      <c r="P29" s="51">
        <v>0</v>
      </c>
    </row>
    <row r="30" spans="1:16" x14ac:dyDescent="0.2">
      <c r="A30" s="1" t="s">
        <v>144</v>
      </c>
      <c r="B30" s="51">
        <v>315</v>
      </c>
      <c r="C30" s="51">
        <v>95</v>
      </c>
      <c r="D30" s="51">
        <v>220</v>
      </c>
      <c r="E30" s="51"/>
      <c r="F30" s="51">
        <v>104</v>
      </c>
      <c r="G30" s="51">
        <v>37</v>
      </c>
      <c r="H30" s="51">
        <v>67</v>
      </c>
      <c r="I30" s="51"/>
      <c r="J30" s="51">
        <v>28</v>
      </c>
      <c r="K30" s="51">
        <v>12</v>
      </c>
      <c r="L30" s="51">
        <v>16</v>
      </c>
      <c r="M30" s="51"/>
      <c r="N30" s="51">
        <v>20</v>
      </c>
      <c r="O30" s="51">
        <v>8</v>
      </c>
      <c r="P30" s="51">
        <v>12</v>
      </c>
    </row>
    <row r="31" spans="1:16" x14ac:dyDescent="0.2">
      <c r="A31" s="1" t="s">
        <v>145</v>
      </c>
      <c r="B31" s="51">
        <v>215</v>
      </c>
      <c r="C31" s="51">
        <v>65</v>
      </c>
      <c r="D31" s="51">
        <v>150</v>
      </c>
      <c r="E31" s="51"/>
      <c r="F31" s="51">
        <v>68</v>
      </c>
      <c r="G31" s="51">
        <v>14</v>
      </c>
      <c r="H31" s="51">
        <v>54</v>
      </c>
      <c r="I31" s="51"/>
      <c r="J31" s="51">
        <v>26</v>
      </c>
      <c r="K31" s="51">
        <v>6</v>
      </c>
      <c r="L31" s="51">
        <v>20</v>
      </c>
      <c r="M31" s="51"/>
      <c r="N31" s="51">
        <v>0</v>
      </c>
      <c r="O31" s="51">
        <v>0</v>
      </c>
      <c r="P31" s="51">
        <v>0</v>
      </c>
    </row>
    <row r="32" spans="1:16" x14ac:dyDescent="0.2">
      <c r="A32" s="1" t="s">
        <v>146</v>
      </c>
      <c r="B32" s="51">
        <v>762</v>
      </c>
      <c r="C32" s="51">
        <v>261</v>
      </c>
      <c r="D32" s="51">
        <v>501</v>
      </c>
      <c r="E32" s="51"/>
      <c r="F32" s="51">
        <v>479</v>
      </c>
      <c r="G32" s="51">
        <v>200</v>
      </c>
      <c r="H32" s="51">
        <v>279</v>
      </c>
      <c r="I32" s="51"/>
      <c r="J32" s="51">
        <v>557</v>
      </c>
      <c r="K32" s="51">
        <v>165</v>
      </c>
      <c r="L32" s="51">
        <v>392</v>
      </c>
      <c r="M32" s="51"/>
      <c r="N32" s="51">
        <v>0</v>
      </c>
      <c r="O32" s="51">
        <v>0</v>
      </c>
      <c r="P32" s="51">
        <v>0</v>
      </c>
    </row>
    <row r="33" spans="1:16" x14ac:dyDescent="0.2">
      <c r="A33" s="1" t="s">
        <v>147</v>
      </c>
      <c r="B33" s="51">
        <v>1420</v>
      </c>
      <c r="C33" s="51">
        <v>519</v>
      </c>
      <c r="D33" s="51">
        <v>901</v>
      </c>
      <c r="E33" s="51"/>
      <c r="F33" s="51">
        <v>229</v>
      </c>
      <c r="G33" s="51">
        <v>92</v>
      </c>
      <c r="H33" s="51">
        <v>137</v>
      </c>
      <c r="I33" s="51"/>
      <c r="J33" s="51">
        <v>179</v>
      </c>
      <c r="K33" s="51">
        <v>84</v>
      </c>
      <c r="L33" s="51">
        <v>95</v>
      </c>
      <c r="M33" s="51"/>
      <c r="N33" s="51">
        <v>0</v>
      </c>
      <c r="O33" s="51">
        <v>0</v>
      </c>
      <c r="P33" s="51">
        <v>0</v>
      </c>
    </row>
    <row r="34" spans="1:16" x14ac:dyDescent="0.2">
      <c r="A34" s="1" t="s">
        <v>148</v>
      </c>
      <c r="B34" s="51">
        <v>918</v>
      </c>
      <c r="C34" s="51">
        <v>352</v>
      </c>
      <c r="D34" s="51">
        <v>566</v>
      </c>
      <c r="E34" s="51"/>
      <c r="F34" s="51">
        <v>131</v>
      </c>
      <c r="G34" s="51">
        <v>49</v>
      </c>
      <c r="H34" s="51">
        <v>82</v>
      </c>
      <c r="I34" s="51"/>
      <c r="J34" s="51">
        <v>63</v>
      </c>
      <c r="K34" s="51">
        <v>23</v>
      </c>
      <c r="L34" s="51">
        <v>40</v>
      </c>
      <c r="M34" s="51"/>
      <c r="N34" s="51">
        <v>0</v>
      </c>
      <c r="O34" s="51">
        <v>0</v>
      </c>
      <c r="P34" s="51">
        <v>0</v>
      </c>
    </row>
    <row r="35" spans="1:16" x14ac:dyDescent="0.2">
      <c r="A35" s="1" t="s">
        <v>149</v>
      </c>
      <c r="B35" s="51">
        <v>1332</v>
      </c>
      <c r="C35" s="51">
        <v>470</v>
      </c>
      <c r="D35" s="51">
        <v>862</v>
      </c>
      <c r="E35" s="51"/>
      <c r="F35" s="51">
        <v>635</v>
      </c>
      <c r="G35" s="51">
        <v>266</v>
      </c>
      <c r="H35" s="51">
        <v>369</v>
      </c>
      <c r="I35" s="51"/>
      <c r="J35" s="51">
        <v>224</v>
      </c>
      <c r="K35" s="51">
        <v>87</v>
      </c>
      <c r="L35" s="51">
        <v>137</v>
      </c>
      <c r="M35" s="51"/>
      <c r="N35" s="51">
        <v>0</v>
      </c>
      <c r="O35" s="51">
        <v>0</v>
      </c>
      <c r="P35" s="51">
        <v>0</v>
      </c>
    </row>
    <row r="36" spans="1:16" x14ac:dyDescent="0.2">
      <c r="A36" s="1" t="s">
        <v>150</v>
      </c>
      <c r="B36" s="51">
        <v>142</v>
      </c>
      <c r="C36" s="51">
        <v>64</v>
      </c>
      <c r="D36" s="51">
        <v>78</v>
      </c>
      <c r="E36" s="51"/>
      <c r="F36" s="51">
        <v>75</v>
      </c>
      <c r="G36" s="51">
        <v>37</v>
      </c>
      <c r="H36" s="51">
        <v>38</v>
      </c>
      <c r="I36" s="51"/>
      <c r="J36" s="51">
        <v>106</v>
      </c>
      <c r="K36" s="51">
        <v>33</v>
      </c>
      <c r="L36" s="51">
        <v>73</v>
      </c>
      <c r="M36" s="51"/>
      <c r="N36" s="51">
        <v>0</v>
      </c>
      <c r="O36" s="51">
        <v>0</v>
      </c>
      <c r="P36" s="51">
        <v>0</v>
      </c>
    </row>
    <row r="37" spans="1:16" x14ac:dyDescent="0.2">
      <c r="A37" s="1" t="s">
        <v>151</v>
      </c>
      <c r="B37" s="51">
        <v>415</v>
      </c>
      <c r="C37" s="51">
        <v>124</v>
      </c>
      <c r="D37" s="51">
        <v>291</v>
      </c>
      <c r="E37" s="51"/>
      <c r="F37" s="51">
        <v>0</v>
      </c>
      <c r="G37" s="51">
        <v>0</v>
      </c>
      <c r="H37" s="51">
        <v>0</v>
      </c>
      <c r="I37" s="51"/>
      <c r="J37" s="51">
        <v>0</v>
      </c>
      <c r="K37" s="51">
        <v>0</v>
      </c>
      <c r="L37" s="51">
        <v>0</v>
      </c>
      <c r="M37" s="51"/>
      <c r="N37" s="51">
        <v>0</v>
      </c>
      <c r="O37" s="51">
        <v>0</v>
      </c>
      <c r="P37" s="51">
        <v>0</v>
      </c>
    </row>
    <row r="38" spans="1:16" x14ac:dyDescent="0.2">
      <c r="A38" s="37" t="s">
        <v>152</v>
      </c>
      <c r="B38" s="51">
        <v>1416</v>
      </c>
      <c r="C38" s="51">
        <v>539</v>
      </c>
      <c r="D38" s="51">
        <v>877</v>
      </c>
      <c r="E38" s="51"/>
      <c r="F38" s="51">
        <v>209</v>
      </c>
      <c r="G38" s="51">
        <v>99</v>
      </c>
      <c r="H38" s="51">
        <v>110</v>
      </c>
      <c r="I38" s="51"/>
      <c r="J38" s="51">
        <v>235</v>
      </c>
      <c r="K38" s="51">
        <v>93</v>
      </c>
      <c r="L38" s="51">
        <v>142</v>
      </c>
      <c r="M38" s="51"/>
      <c r="N38" s="51">
        <v>0</v>
      </c>
      <c r="O38" s="51">
        <v>0</v>
      </c>
      <c r="P38" s="51">
        <v>0</v>
      </c>
    </row>
    <row r="39" spans="1:16" ht="13.5" thickBot="1" x14ac:dyDescent="0.25">
      <c r="A39" s="241" t="s">
        <v>153</v>
      </c>
      <c r="B39" s="287">
        <v>189</v>
      </c>
      <c r="C39" s="287">
        <v>70</v>
      </c>
      <c r="D39" s="287">
        <v>119</v>
      </c>
      <c r="E39" s="287"/>
      <c r="F39" s="287">
        <v>0</v>
      </c>
      <c r="G39" s="287">
        <v>0</v>
      </c>
      <c r="H39" s="287">
        <v>0</v>
      </c>
      <c r="I39" s="287"/>
      <c r="J39" s="287">
        <v>0</v>
      </c>
      <c r="K39" s="287">
        <v>0</v>
      </c>
      <c r="L39" s="287">
        <v>0</v>
      </c>
      <c r="M39" s="287"/>
      <c r="N39" s="287">
        <v>0</v>
      </c>
      <c r="O39" s="287">
        <v>0</v>
      </c>
      <c r="P39" s="287">
        <v>0</v>
      </c>
    </row>
    <row r="40" spans="1:16" x14ac:dyDescent="0.2">
      <c r="A40" s="665" t="s">
        <v>561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">
      <c r="A41" s="666" t="s">
        <v>543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</sheetData>
  <mergeCells count="11">
    <mergeCell ref="A2:P2"/>
    <mergeCell ref="A3:P3"/>
    <mergeCell ref="A4:P4"/>
    <mergeCell ref="A5:P5"/>
    <mergeCell ref="A7:P7"/>
    <mergeCell ref="R3:S4"/>
    <mergeCell ref="B8:D8"/>
    <mergeCell ref="F8:H8"/>
    <mergeCell ref="J8:L8"/>
    <mergeCell ref="A8:A10"/>
    <mergeCell ref="N8:P8"/>
  </mergeCells>
  <hyperlinks>
    <hyperlink ref="R3" r:id="rId1" location="INDICE!A1"/>
    <hyperlink ref="R3:S4" location="INDICE!A3" display="INDICE"/>
  </hyperlinks>
  <pageMargins left="0.75" right="0.75" top="1" bottom="1" header="0" footer="0"/>
  <pageSetup scale="9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114</vt:i4>
      </vt:variant>
      <vt:variant>
        <vt:lpstr>Rangos con nombre</vt:lpstr>
      </vt:variant>
      <vt:variant>
        <vt:i4>34</vt:i4>
      </vt:variant>
    </vt:vector>
  </HeadingPairs>
  <TitlesOfParts>
    <vt:vector size="148" baseType="lpstr">
      <vt:lpstr>INDICE</vt:lpstr>
      <vt:lpstr>PORTADA</vt:lpstr>
      <vt:lpstr>FUNCIONARIOS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C12-15</vt:lpstr>
      <vt:lpstr>C16</vt:lpstr>
      <vt:lpstr>C17-20</vt:lpstr>
      <vt:lpstr>C21</vt:lpstr>
      <vt:lpstr>C22</vt:lpstr>
      <vt:lpstr>C23</vt:lpstr>
      <vt:lpstr>C24</vt:lpstr>
      <vt:lpstr>C25</vt:lpstr>
      <vt:lpstr>C26-C29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C39</vt:lpstr>
      <vt:lpstr>C40-43</vt:lpstr>
      <vt:lpstr>C44</vt:lpstr>
      <vt:lpstr>C45</vt:lpstr>
      <vt:lpstr>C46</vt:lpstr>
      <vt:lpstr>C47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C58</vt:lpstr>
      <vt:lpstr>C59</vt:lpstr>
      <vt:lpstr>C60</vt:lpstr>
      <vt:lpstr>C61</vt:lpstr>
      <vt:lpstr>C62</vt:lpstr>
      <vt:lpstr>C63</vt:lpstr>
      <vt:lpstr>C64</vt:lpstr>
      <vt:lpstr>C65-66</vt:lpstr>
      <vt:lpstr>C67-68</vt:lpstr>
      <vt:lpstr>C69-C70</vt:lpstr>
      <vt:lpstr>C71-72</vt:lpstr>
      <vt:lpstr>C73</vt:lpstr>
      <vt:lpstr>C74</vt:lpstr>
      <vt:lpstr>C75</vt:lpstr>
      <vt:lpstr>C76-80</vt:lpstr>
      <vt:lpstr>C81</vt:lpstr>
      <vt:lpstr>C82</vt:lpstr>
      <vt:lpstr>C83</vt:lpstr>
      <vt:lpstr>C84</vt:lpstr>
      <vt:lpstr>C85</vt:lpstr>
      <vt:lpstr>C86</vt:lpstr>
      <vt:lpstr>C87</vt:lpstr>
      <vt:lpstr>C88</vt:lpstr>
      <vt:lpstr>C89</vt:lpstr>
      <vt:lpstr>C90</vt:lpstr>
      <vt:lpstr>C91</vt:lpstr>
      <vt:lpstr>C92</vt:lpstr>
      <vt:lpstr>C93</vt:lpstr>
      <vt:lpstr>C94</vt:lpstr>
      <vt:lpstr>C95</vt:lpstr>
      <vt:lpstr>C96</vt:lpstr>
      <vt:lpstr>C97</vt:lpstr>
      <vt:lpstr>C98</vt:lpstr>
      <vt:lpstr>C99</vt:lpstr>
      <vt:lpstr>C100</vt:lpstr>
      <vt:lpstr>C101</vt:lpstr>
      <vt:lpstr>C102</vt:lpstr>
      <vt:lpstr>C103</vt:lpstr>
      <vt:lpstr>C104 </vt:lpstr>
      <vt:lpstr>C105</vt:lpstr>
      <vt:lpstr>C106</vt:lpstr>
      <vt:lpstr>C107</vt:lpstr>
      <vt:lpstr>C108</vt:lpstr>
      <vt:lpstr>C109</vt:lpstr>
      <vt:lpstr>C110</vt:lpstr>
      <vt:lpstr>C111</vt:lpstr>
      <vt:lpstr>C112</vt:lpstr>
      <vt:lpstr>C113</vt:lpstr>
      <vt:lpstr>C114</vt:lpstr>
      <vt:lpstr>C115</vt:lpstr>
      <vt:lpstr>C116</vt:lpstr>
      <vt:lpstr>C117</vt:lpstr>
      <vt:lpstr>C118</vt:lpstr>
      <vt:lpstr>C119</vt:lpstr>
      <vt:lpstr>C120</vt:lpstr>
      <vt:lpstr>C121</vt:lpstr>
      <vt:lpstr>C122</vt:lpstr>
      <vt:lpstr>C123</vt:lpstr>
      <vt:lpstr>C124</vt:lpstr>
      <vt:lpstr>C125</vt:lpstr>
      <vt:lpstr>C126</vt:lpstr>
      <vt:lpstr>C127</vt:lpstr>
      <vt:lpstr>C128-129</vt:lpstr>
      <vt:lpstr>C130</vt:lpstr>
      <vt:lpstr>C131</vt:lpstr>
      <vt:lpstr>C132</vt:lpstr>
      <vt:lpstr>'C10'!A_impresión_IM</vt:lpstr>
      <vt:lpstr>'C11'!A_impresión_IM</vt:lpstr>
      <vt:lpstr>'C2'!A_impresión_IM</vt:lpstr>
      <vt:lpstr>'C3'!A_impresión_IM</vt:lpstr>
      <vt:lpstr>'C4'!A_impresión_IM</vt:lpstr>
      <vt:lpstr>'C5'!A_impresión_IM</vt:lpstr>
      <vt:lpstr>'C6'!A_impresión_IM</vt:lpstr>
      <vt:lpstr>'C7'!A_impresión_IM</vt:lpstr>
      <vt:lpstr>'C8'!A_impresión_IM</vt:lpstr>
      <vt:lpstr>'C9'!A_impresión_IM</vt:lpstr>
      <vt:lpstr>'C10'!Área_de_impresión</vt:lpstr>
      <vt:lpstr>'C100'!Área_de_impresión</vt:lpstr>
      <vt:lpstr>'C101'!Área_de_impresión</vt:lpstr>
      <vt:lpstr>'C102'!Área_de_impresión</vt:lpstr>
      <vt:lpstr>'C11'!Área_de_impresión</vt:lpstr>
      <vt:lpstr>'C125'!Área_de_impresión</vt:lpstr>
      <vt:lpstr>'C130'!Área_de_impresión</vt:lpstr>
      <vt:lpstr>'C40-43'!Área_de_impresión</vt:lpstr>
      <vt:lpstr>'C51'!Área_de_impresión</vt:lpstr>
      <vt:lpstr>'C60'!Área_de_impresión</vt:lpstr>
      <vt:lpstr>'C62'!Área_de_impresión</vt:lpstr>
      <vt:lpstr>'C67-68'!Área_de_impresión</vt:lpstr>
      <vt:lpstr>'C75'!Área_de_impresión</vt:lpstr>
      <vt:lpstr>'C76-80'!Área_de_impresión</vt:lpstr>
      <vt:lpstr>'C86'!Área_de_impresión</vt:lpstr>
      <vt:lpstr>'C88'!Área_de_impresión</vt:lpstr>
      <vt:lpstr>'C89'!Área_de_impresión</vt:lpstr>
      <vt:lpstr>'C90'!Área_de_impresión</vt:lpstr>
      <vt:lpstr>'C92'!Área_de_impresión</vt:lpstr>
      <vt:lpstr>'C93'!Área_de_impresión</vt:lpstr>
      <vt:lpstr>'C99'!Área_de_impresión</vt:lpstr>
      <vt:lpstr>'C69-C70'!BaseDeDatos</vt:lpstr>
      <vt:lpstr>BaseDeDatos</vt:lpstr>
      <vt:lpstr>PORTADA!OLE_LINK1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OFICIALIA MAYOR</dc:creator>
  <cp:lastModifiedBy>mep</cp:lastModifiedBy>
  <cp:lastPrinted>2019-10-31T14:51:11Z</cp:lastPrinted>
  <dcterms:created xsi:type="dcterms:W3CDTF">2000-06-14T15:26:24Z</dcterms:created>
  <dcterms:modified xsi:type="dcterms:W3CDTF">2020-09-08T08:50:40Z</dcterms:modified>
</cp:coreProperties>
</file>